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T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D73" i="51" s="1"/>
  <c r="C75" i="51"/>
  <c r="B75" i="51"/>
  <c r="Y74" i="51"/>
  <c r="Y73" i="51" s="1"/>
  <c r="X74" i="51"/>
  <c r="X73" i="51" s="1"/>
  <c r="W74" i="51"/>
  <c r="W73" i="51" s="1"/>
  <c r="V74" i="51"/>
  <c r="V73" i="51" s="1"/>
  <c r="U74" i="51"/>
  <c r="U73" i="51" s="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N73" i="51" s="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C74" i="51"/>
  <c r="C73" i="51" s="1"/>
  <c r="B74" i="51"/>
  <c r="B73" i="51" s="1"/>
  <c r="M73" i="51"/>
  <c r="L73" i="51"/>
  <c r="K73" i="51"/>
  <c r="J73" i="51"/>
  <c r="Y54" i="51"/>
  <c r="Y105" i="51" s="1"/>
  <c r="X54" i="51"/>
  <c r="X105" i="51" s="1"/>
  <c r="W54" i="51"/>
  <c r="W105" i="51" s="1"/>
  <c r="V54" i="51"/>
  <c r="V105" i="51" s="1"/>
  <c r="U54" i="51"/>
  <c r="T54" i="51"/>
  <c r="S54" i="51"/>
  <c r="R54" i="51"/>
  <c r="Q54" i="5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U104" i="51" s="1"/>
  <c r="T35" i="51"/>
  <c r="T104" i="51" s="1"/>
  <c r="S35" i="51"/>
  <c r="S104" i="51" s="1"/>
  <c r="R35" i="51"/>
  <c r="R104" i="51" s="1"/>
  <c r="Q35" i="51"/>
  <c r="P35" i="51"/>
  <c r="P104" i="51" s="1"/>
  <c r="O35" i="51"/>
  <c r="O104" i="51" s="1"/>
  <c r="N35" i="51"/>
  <c r="N104" i="51" s="1"/>
  <c r="M35" i="5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Q103" i="51" s="1"/>
  <c r="P27" i="51"/>
  <c r="P103" i="51" s="1"/>
  <c r="O27" i="51"/>
  <c r="O103" i="51" s="1"/>
  <c r="N27" i="51"/>
  <c r="N103" i="51" s="1"/>
  <c r="M27" i="51"/>
  <c r="L27" i="51"/>
  <c r="L103" i="51" s="1"/>
  <c r="K27" i="51"/>
  <c r="K103" i="51" s="1"/>
  <c r="J27" i="51"/>
  <c r="J103" i="51" s="1"/>
  <c r="I27" i="5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B73" i="50" s="1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T73" i="50" s="1"/>
  <c r="S74" i="50"/>
  <c r="S73" i="50" s="1"/>
  <c r="R74" i="50"/>
  <c r="R73" i="50" s="1"/>
  <c r="Q74" i="50"/>
  <c r="Q73" i="50" s="1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I74" i="50"/>
  <c r="H74" i="50"/>
  <c r="G74" i="50"/>
  <c r="F74" i="50"/>
  <c r="E74" i="50"/>
  <c r="E73" i="50" s="1"/>
  <c r="D74" i="50"/>
  <c r="D73" i="50" s="1"/>
  <c r="C74" i="50"/>
  <c r="C73" i="50" s="1"/>
  <c r="B74" i="50"/>
  <c r="J73" i="50"/>
  <c r="I73" i="50"/>
  <c r="H73" i="50"/>
  <c r="G73" i="50"/>
  <c r="F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L73" i="49" s="1"/>
  <c r="K78" i="49"/>
  <c r="K73" i="49" s="1"/>
  <c r="J78" i="49"/>
  <c r="I78" i="49"/>
  <c r="I73" i="49" s="1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H73" i="49" s="1"/>
  <c r="G77" i="49"/>
  <c r="G73" i="49" s="1"/>
  <c r="F77" i="49"/>
  <c r="F73" i="49" s="1"/>
  <c r="E77" i="49"/>
  <c r="D77" i="49"/>
  <c r="C77" i="49"/>
  <c r="B77" i="49"/>
  <c r="Y76" i="49"/>
  <c r="X76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X75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C75" i="49"/>
  <c r="B75" i="49"/>
  <c r="Y74" i="49"/>
  <c r="Y73" i="49" s="1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P74" i="49"/>
  <c r="O74" i="49"/>
  <c r="N74" i="49"/>
  <c r="M74" i="49"/>
  <c r="L74" i="49"/>
  <c r="K74" i="49"/>
  <c r="J74" i="49"/>
  <c r="J73" i="49" s="1"/>
  <c r="I74" i="49"/>
  <c r="H74" i="49"/>
  <c r="G74" i="49"/>
  <c r="F74" i="49"/>
  <c r="E74" i="49"/>
  <c r="D74" i="49"/>
  <c r="D73" i="49" s="1"/>
  <c r="C74" i="49"/>
  <c r="C73" i="49" s="1"/>
  <c r="B74" i="49"/>
  <c r="B73" i="49" s="1"/>
  <c r="T73" i="49"/>
  <c r="S73" i="49"/>
  <c r="R73" i="49"/>
  <c r="Q73" i="49"/>
  <c r="P73" i="49"/>
  <c r="O73" i="49"/>
  <c r="N73" i="49"/>
  <c r="M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Y96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F180" i="4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Y55" i="47"/>
  <c r="X55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Y53" i="47"/>
  <c r="Y52" i="47" s="1"/>
  <c r="X53" i="47"/>
  <c r="X52" i="47" s="1"/>
  <c r="W53" i="47"/>
  <c r="W52" i="47" s="1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Q52" i="47" s="1"/>
  <c r="P53" i="47"/>
  <c r="P52" i="47" s="1"/>
  <c r="O53" i="47"/>
  <c r="O52" i="47" s="1"/>
  <c r="N53" i="47"/>
  <c r="N52" i="47" s="1"/>
  <c r="M53" i="47"/>
  <c r="M52" i="47" s="1"/>
  <c r="L53" i="47"/>
  <c r="K53" i="47"/>
  <c r="J53" i="47"/>
  <c r="I53" i="47"/>
  <c r="H53" i="47"/>
  <c r="H52" i="47" s="1"/>
  <c r="G53" i="47"/>
  <c r="G52" i="47" s="1"/>
  <c r="F53" i="47"/>
  <c r="F52" i="47" s="1"/>
  <c r="E53" i="47"/>
  <c r="E52" i="47" s="1"/>
  <c r="D53" i="47"/>
  <c r="D52" i="47" s="1"/>
  <c r="C53" i="47"/>
  <c r="C52" i="47" s="1"/>
  <c r="B53" i="47"/>
  <c r="B52" i="47" s="1"/>
  <c r="L52" i="47"/>
  <c r="K52" i="47"/>
  <c r="J52" i="47"/>
  <c r="I52" i="47"/>
  <c r="Y28" i="47"/>
  <c r="X28" i="47"/>
  <c r="W28" i="47"/>
  <c r="V28" i="47"/>
  <c r="U28" i="47"/>
  <c r="U77" i="47" s="1"/>
  <c r="T28" i="47"/>
  <c r="T77" i="47" s="1"/>
  <c r="S28" i="47"/>
  <c r="S77" i="47" s="1"/>
  <c r="R28" i="47"/>
  <c r="Q28" i="47"/>
  <c r="P28" i="47"/>
  <c r="O28" i="47"/>
  <c r="N28" i="47"/>
  <c r="M28" i="47"/>
  <c r="M77" i="47" s="1"/>
  <c r="L28" i="47"/>
  <c r="L77" i="47" s="1"/>
  <c r="K28" i="47"/>
  <c r="K77" i="47" s="1"/>
  <c r="J28" i="47"/>
  <c r="I28" i="47"/>
  <c r="H28" i="47"/>
  <c r="G28" i="47"/>
  <c r="F28" i="47"/>
  <c r="E28" i="47"/>
  <c r="E77" i="47" s="1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X55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V54" i="46"/>
  <c r="U54" i="46"/>
  <c r="T54" i="46"/>
  <c r="S54" i="46"/>
  <c r="R54" i="46"/>
  <c r="Q54" i="46"/>
  <c r="P54" i="46"/>
  <c r="P52" i="46" s="1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Y53" i="46"/>
  <c r="Y52" i="46" s="1"/>
  <c r="X53" i="46"/>
  <c r="X52" i="46" s="1"/>
  <c r="W53" i="46"/>
  <c r="W52" i="46" s="1"/>
  <c r="V53" i="46"/>
  <c r="V52" i="46" s="1"/>
  <c r="U53" i="46"/>
  <c r="U52" i="46" s="1"/>
  <c r="T53" i="46"/>
  <c r="T52" i="46" s="1"/>
  <c r="S53" i="46"/>
  <c r="S52" i="46" s="1"/>
  <c r="R53" i="46"/>
  <c r="R52" i="46" s="1"/>
  <c r="Q53" i="46"/>
  <c r="Q52" i="46" s="1"/>
  <c r="P53" i="46"/>
  <c r="O53" i="46"/>
  <c r="O52" i="46" s="1"/>
  <c r="N53" i="46"/>
  <c r="N52" i="46" s="1"/>
  <c r="M53" i="46"/>
  <c r="M52" i="46" s="1"/>
  <c r="L53" i="46"/>
  <c r="L52" i="46" s="1"/>
  <c r="K53" i="46"/>
  <c r="K52" i="46" s="1"/>
  <c r="J53" i="46"/>
  <c r="J52" i="46" s="1"/>
  <c r="I53" i="46"/>
  <c r="I52" i="46" s="1"/>
  <c r="H53" i="46"/>
  <c r="H52" i="46" s="1"/>
  <c r="G53" i="46"/>
  <c r="G52" i="46" s="1"/>
  <c r="F53" i="46"/>
  <c r="F52" i="46" s="1"/>
  <c r="E53" i="46"/>
  <c r="E52" i="46" s="1"/>
  <c r="D53" i="46"/>
  <c r="C53" i="46"/>
  <c r="B53" i="46"/>
  <c r="D52" i="46"/>
  <c r="C52" i="46"/>
  <c r="B52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L77" i="46" s="1"/>
  <c r="K28" i="46"/>
  <c r="J28" i="46"/>
  <c r="I28" i="46"/>
  <c r="H28" i="46"/>
  <c r="G28" i="46"/>
  <c r="F28" i="46"/>
  <c r="E28" i="46"/>
  <c r="D28" i="46"/>
  <c r="C28" i="46"/>
  <c r="C77" i="46" s="1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B52" i="45" s="1"/>
  <c r="T60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Y53" i="45"/>
  <c r="Y52" i="45" s="1"/>
  <c r="X53" i="45"/>
  <c r="X52" i="45" s="1"/>
  <c r="W53" i="45"/>
  <c r="W52" i="45" s="1"/>
  <c r="V53" i="45"/>
  <c r="V52" i="45" s="1"/>
  <c r="U53" i="45"/>
  <c r="U52" i="45" s="1"/>
  <c r="T53" i="45"/>
  <c r="T52" i="45" s="1"/>
  <c r="S53" i="45"/>
  <c r="S52" i="45" s="1"/>
  <c r="R53" i="45"/>
  <c r="R52" i="45" s="1"/>
  <c r="Q53" i="45"/>
  <c r="Q52" i="45" s="1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K52" i="45" s="1"/>
  <c r="J53" i="45"/>
  <c r="J52" i="45" s="1"/>
  <c r="I53" i="45"/>
  <c r="I52" i="45" s="1"/>
  <c r="H53" i="45"/>
  <c r="H52" i="45" s="1"/>
  <c r="G53" i="45"/>
  <c r="G52" i="45" s="1"/>
  <c r="F53" i="45"/>
  <c r="F52" i="45" s="1"/>
  <c r="E53" i="45"/>
  <c r="E52" i="45" s="1"/>
  <c r="D53" i="45"/>
  <c r="D52" i="45" s="1"/>
  <c r="C53" i="45"/>
  <c r="B53" i="45"/>
  <c r="C52" i="45"/>
  <c r="Y28" i="45"/>
  <c r="X28" i="45"/>
  <c r="W28" i="45"/>
  <c r="V28" i="45"/>
  <c r="U28" i="45"/>
  <c r="T28" i="45"/>
  <c r="T77" i="45" s="1"/>
  <c r="S28" i="45"/>
  <c r="S77" i="45" s="1"/>
  <c r="R28" i="45"/>
  <c r="Q28" i="45"/>
  <c r="P28" i="45"/>
  <c r="O28" i="45"/>
  <c r="N28" i="45"/>
  <c r="M28" i="45"/>
  <c r="L28" i="45"/>
  <c r="L77" i="45" s="1"/>
  <c r="K28" i="45"/>
  <c r="K77" i="45" s="1"/>
  <c r="J28" i="45"/>
  <c r="I28" i="45"/>
  <c r="H28" i="45"/>
  <c r="G28" i="45"/>
  <c r="F28" i="45"/>
  <c r="E28" i="45"/>
  <c r="D28" i="45"/>
  <c r="D77" i="45" s="1"/>
  <c r="C28" i="45"/>
  <c r="C77" i="45" s="1"/>
  <c r="B28" i="45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W179" i="4" s="1"/>
  <c r="V33" i="44"/>
  <c r="V38" i="44" s="1"/>
  <c r="V179" i="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L179" i="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90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X72" i="43"/>
  <c r="W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J63" i="43" s="1"/>
  <c r="I69" i="43"/>
  <c r="I63" i="43" s="1"/>
  <c r="H69" i="43"/>
  <c r="G69" i="43"/>
  <c r="F69" i="43"/>
  <c r="E69" i="43"/>
  <c r="E63" i="43" s="1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K63" i="43" s="1"/>
  <c r="J68" i="43"/>
  <c r="I68" i="43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Y65" i="43"/>
  <c r="X65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Y64" i="43"/>
  <c r="Y63" i="43" s="1"/>
  <c r="X64" i="43"/>
  <c r="X63" i="43" s="1"/>
  <c r="W64" i="43"/>
  <c r="V64" i="43"/>
  <c r="V63" i="43" s="1"/>
  <c r="U64" i="43"/>
  <c r="U63" i="43" s="1"/>
  <c r="T64" i="43"/>
  <c r="T63" i="43" s="1"/>
  <c r="S64" i="43"/>
  <c r="S63" i="43" s="1"/>
  <c r="R64" i="43"/>
  <c r="Q64" i="43"/>
  <c r="Q63" i="43" s="1"/>
  <c r="P64" i="43"/>
  <c r="P63" i="43" s="1"/>
  <c r="O64" i="43"/>
  <c r="N64" i="43"/>
  <c r="N63" i="43" s="1"/>
  <c r="M64" i="43"/>
  <c r="M63" i="43" s="1"/>
  <c r="L64" i="43"/>
  <c r="K64" i="43"/>
  <c r="J64" i="43"/>
  <c r="I64" i="43"/>
  <c r="H64" i="43"/>
  <c r="G64" i="43"/>
  <c r="F64" i="43"/>
  <c r="E64" i="43"/>
  <c r="D64" i="43"/>
  <c r="D63" i="43" s="1"/>
  <c r="C64" i="43"/>
  <c r="C63" i="43" s="1"/>
  <c r="B64" i="43"/>
  <c r="B63" i="43" s="1"/>
  <c r="R63" i="43"/>
  <c r="L63" i="43"/>
  <c r="H63" i="43"/>
  <c r="F63" i="43"/>
  <c r="Y39" i="43"/>
  <c r="X39" i="43"/>
  <c r="X90" i="43" s="1"/>
  <c r="W39" i="43"/>
  <c r="V39" i="43"/>
  <c r="V90" i="43" s="1"/>
  <c r="U39" i="43"/>
  <c r="U90" i="43" s="1"/>
  <c r="T39" i="43"/>
  <c r="T90" i="43" s="1"/>
  <c r="S39" i="43"/>
  <c r="R39" i="43"/>
  <c r="Q39" i="43"/>
  <c r="P39" i="43"/>
  <c r="P72" i="43" s="1"/>
  <c r="O39" i="43"/>
  <c r="O72" i="43" s="1"/>
  <c r="N39" i="43"/>
  <c r="M39" i="43"/>
  <c r="L39" i="43"/>
  <c r="L90" i="43" s="1"/>
  <c r="K39" i="43"/>
  <c r="J39" i="43"/>
  <c r="J90" i="43" s="1"/>
  <c r="I39" i="43"/>
  <c r="H39" i="43"/>
  <c r="H72" i="43" s="1"/>
  <c r="G39" i="43"/>
  <c r="G72" i="43" s="1"/>
  <c r="F39" i="43"/>
  <c r="F90" i="43" s="1"/>
  <c r="E39" i="43"/>
  <c r="E90" i="43" s="1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90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2" i="42"/>
  <c r="X72" i="42"/>
  <c r="P72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X65" i="42"/>
  <c r="W65" i="42"/>
  <c r="V65" i="42"/>
  <c r="U65" i="42"/>
  <c r="U63" i="42" s="1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W64" i="42"/>
  <c r="V64" i="42"/>
  <c r="V63" i="42" s="1"/>
  <c r="U64" i="42"/>
  <c r="T64" i="42"/>
  <c r="T63" i="42" s="1"/>
  <c r="S64" i="42"/>
  <c r="S63" i="42" s="1"/>
  <c r="R64" i="42"/>
  <c r="R63" i="42" s="1"/>
  <c r="Q64" i="42"/>
  <c r="Q63" i="42" s="1"/>
  <c r="P64" i="42"/>
  <c r="O64" i="42"/>
  <c r="O63" i="42" s="1"/>
  <c r="N64" i="42"/>
  <c r="N63" i="42" s="1"/>
  <c r="M64" i="42"/>
  <c r="M63" i="42" s="1"/>
  <c r="L64" i="42"/>
  <c r="L63" i="42" s="1"/>
  <c r="K64" i="42"/>
  <c r="K63" i="42" s="1"/>
  <c r="J64" i="42"/>
  <c r="J63" i="42" s="1"/>
  <c r="I64" i="42"/>
  <c r="I63" i="42" s="1"/>
  <c r="H64" i="42"/>
  <c r="G64" i="42"/>
  <c r="G63" i="42" s="1"/>
  <c r="F64" i="42"/>
  <c r="F63" i="42" s="1"/>
  <c r="E64" i="42"/>
  <c r="E63" i="42" s="1"/>
  <c r="D64" i="42"/>
  <c r="D63" i="42" s="1"/>
  <c r="C64" i="42"/>
  <c r="C63" i="42" s="1"/>
  <c r="B64" i="42"/>
  <c r="B63" i="42" s="1"/>
  <c r="Y63" i="42"/>
  <c r="W63" i="42"/>
  <c r="Y39" i="42"/>
  <c r="X39" i="42"/>
  <c r="W39" i="42"/>
  <c r="V39" i="42"/>
  <c r="U39" i="42"/>
  <c r="T39" i="42"/>
  <c r="S39" i="42"/>
  <c r="R39" i="42"/>
  <c r="Q39" i="42"/>
  <c r="Q72" i="42" s="1"/>
  <c r="P39" i="42"/>
  <c r="O39" i="42"/>
  <c r="N39" i="42"/>
  <c r="M39" i="42"/>
  <c r="L39" i="42"/>
  <c r="K39" i="42"/>
  <c r="J39" i="42"/>
  <c r="I39" i="42"/>
  <c r="I72" i="42" s="1"/>
  <c r="H39" i="42"/>
  <c r="H72" i="42" s="1"/>
  <c r="G39" i="42"/>
  <c r="F39" i="42"/>
  <c r="E39" i="42"/>
  <c r="D39" i="42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90" i="41"/>
  <c r="R90" i="41"/>
  <c r="Q90" i="41"/>
  <c r="J90" i="41"/>
  <c r="I90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Y81" i="41" s="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H63" i="41" s="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D63" i="41" s="1"/>
  <c r="C73" i="41"/>
  <c r="B73" i="41"/>
  <c r="Y72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Y67" i="41"/>
  <c r="X67" i="41"/>
  <c r="W67" i="41"/>
  <c r="V67" i="41"/>
  <c r="U67" i="41"/>
  <c r="T67" i="41"/>
  <c r="S67" i="41"/>
  <c r="R67" i="41"/>
  <c r="R63" i="41" s="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X65" i="41"/>
  <c r="W65" i="41"/>
  <c r="V65" i="41"/>
  <c r="U65" i="41"/>
  <c r="T65" i="41"/>
  <c r="S65" i="41"/>
  <c r="R65" i="41"/>
  <c r="Q65" i="41"/>
  <c r="P65" i="41"/>
  <c r="O65" i="41"/>
  <c r="N65" i="41"/>
  <c r="N63" i="41" s="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Y63" i="41" s="1"/>
  <c r="X64" i="41"/>
  <c r="X63" i="41" s="1"/>
  <c r="W64" i="41"/>
  <c r="W63" i="41" s="1"/>
  <c r="V64" i="41"/>
  <c r="V63" i="41" s="1"/>
  <c r="U64" i="41"/>
  <c r="U63" i="41" s="1"/>
  <c r="T64" i="41"/>
  <c r="T63" i="41" s="1"/>
  <c r="S64" i="41"/>
  <c r="S63" i="41" s="1"/>
  <c r="R64" i="41"/>
  <c r="Q64" i="41"/>
  <c r="P64" i="41"/>
  <c r="P63" i="41" s="1"/>
  <c r="O64" i="41"/>
  <c r="O63" i="41" s="1"/>
  <c r="N64" i="41"/>
  <c r="M64" i="41"/>
  <c r="M63" i="41" s="1"/>
  <c r="L64" i="41"/>
  <c r="L63" i="41" s="1"/>
  <c r="K64" i="41"/>
  <c r="K63" i="41" s="1"/>
  <c r="J64" i="41"/>
  <c r="J63" i="41" s="1"/>
  <c r="I64" i="41"/>
  <c r="I63" i="41" s="1"/>
  <c r="H64" i="41"/>
  <c r="G64" i="41"/>
  <c r="F64" i="41"/>
  <c r="F63" i="41" s="1"/>
  <c r="E64" i="41"/>
  <c r="D64" i="41"/>
  <c r="C64" i="41"/>
  <c r="B64" i="41"/>
  <c r="Q63" i="41"/>
  <c r="G63" i="41"/>
  <c r="E63" i="41"/>
  <c r="C63" i="41"/>
  <c r="B63" i="41"/>
  <c r="Y39" i="41"/>
  <c r="X39" i="41"/>
  <c r="X90" i="41" s="1"/>
  <c r="W39" i="41"/>
  <c r="W90" i="41" s="1"/>
  <c r="V39" i="41"/>
  <c r="V90" i="41" s="1"/>
  <c r="U39" i="41"/>
  <c r="U90" i="41" s="1"/>
  <c r="T39" i="41"/>
  <c r="S39" i="41"/>
  <c r="R39" i="41"/>
  <c r="R72" i="41" s="1"/>
  <c r="Q39" i="41"/>
  <c r="P39" i="41"/>
  <c r="P90" i="41" s="1"/>
  <c r="O39" i="41"/>
  <c r="O90" i="41" s="1"/>
  <c r="N39" i="41"/>
  <c r="N90" i="41" s="1"/>
  <c r="M39" i="41"/>
  <c r="M90" i="41" s="1"/>
  <c r="L39" i="41"/>
  <c r="K39" i="41"/>
  <c r="J39" i="41"/>
  <c r="J72" i="41" s="1"/>
  <c r="I39" i="41"/>
  <c r="I90" i="42" s="1"/>
  <c r="H39" i="41"/>
  <c r="H90" i="41" s="1"/>
  <c r="G39" i="41"/>
  <c r="G90" i="41" s="1"/>
  <c r="F39" i="41"/>
  <c r="F90" i="41" s="1"/>
  <c r="E39" i="41"/>
  <c r="E90" i="41" s="1"/>
  <c r="D39" i="41"/>
  <c r="C39" i="41"/>
  <c r="B39" i="41"/>
  <c r="B72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R178" i="4" s="1"/>
  <c r="Q33" i="40"/>
  <c r="Q38" i="40" s="1"/>
  <c r="P33" i="40"/>
  <c r="P38" i="40" s="1"/>
  <c r="O33" i="40"/>
  <c r="O38" i="40" s="1"/>
  <c r="O178" i="4" s="1"/>
  <c r="N33" i="40"/>
  <c r="N38" i="40" s="1"/>
  <c r="N178" i="4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R51" i="39" s="1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F63" i="39"/>
  <c r="E63" i="39"/>
  <c r="Y62" i="39"/>
  <c r="X62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V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Y54" i="39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Y52" i="39"/>
  <c r="Y51" i="39" s="1"/>
  <c r="X52" i="39"/>
  <c r="X51" i="39" s="1"/>
  <c r="W52" i="39"/>
  <c r="W51" i="39" s="1"/>
  <c r="V52" i="39"/>
  <c r="U52" i="39"/>
  <c r="T52" i="39"/>
  <c r="T51" i="39" s="1"/>
  <c r="S52" i="39"/>
  <c r="R52" i="39"/>
  <c r="Q52" i="39"/>
  <c r="P52" i="39"/>
  <c r="O52" i="39"/>
  <c r="N52" i="39"/>
  <c r="M52" i="39"/>
  <c r="L52" i="39"/>
  <c r="L51" i="39" s="1"/>
  <c r="K52" i="39"/>
  <c r="K51" i="39" s="1"/>
  <c r="J52" i="39"/>
  <c r="J51" i="39" s="1"/>
  <c r="I52" i="39"/>
  <c r="I51" i="39" s="1"/>
  <c r="H52" i="39"/>
  <c r="H51" i="39" s="1"/>
  <c r="G52" i="39"/>
  <c r="G51" i="39" s="1"/>
  <c r="F52" i="39"/>
  <c r="E52" i="39"/>
  <c r="E51" i="39" s="1"/>
  <c r="D52" i="39"/>
  <c r="D51" i="39" s="1"/>
  <c r="C52" i="39"/>
  <c r="C51" i="39" s="1"/>
  <c r="B52" i="39"/>
  <c r="B51" i="39" s="1"/>
  <c r="U51" i="39"/>
  <c r="S51" i="39"/>
  <c r="Q51" i="39"/>
  <c r="P51" i="39"/>
  <c r="O51" i="39"/>
  <c r="M51" i="39"/>
  <c r="Y27" i="39"/>
  <c r="X27" i="39"/>
  <c r="W27" i="39"/>
  <c r="V27" i="39"/>
  <c r="V63" i="39" s="1"/>
  <c r="U27" i="39"/>
  <c r="U63" i="39" s="1"/>
  <c r="T27" i="39"/>
  <c r="T80" i="39" s="1"/>
  <c r="S27" i="39"/>
  <c r="R27" i="39"/>
  <c r="Q27" i="39"/>
  <c r="P27" i="39"/>
  <c r="O27" i="39"/>
  <c r="N27" i="39"/>
  <c r="N63" i="39" s="1"/>
  <c r="M27" i="39"/>
  <c r="M63" i="39" s="1"/>
  <c r="L27" i="39"/>
  <c r="L80" i="39" s="1"/>
  <c r="K27" i="39"/>
  <c r="J27" i="39"/>
  <c r="I27" i="39"/>
  <c r="H27" i="39"/>
  <c r="G27" i="39"/>
  <c r="F27" i="39"/>
  <c r="E27" i="39"/>
  <c r="D27" i="39"/>
  <c r="C27" i="39"/>
  <c r="B27" i="39"/>
  <c r="Y24" i="39"/>
  <c r="X24" i="39"/>
  <c r="W24" i="39"/>
  <c r="V24" i="39"/>
  <c r="V60" i="39" s="1"/>
  <c r="U24" i="39"/>
  <c r="U60" i="39" s="1"/>
  <c r="T24" i="39"/>
  <c r="S24" i="39"/>
  <c r="R24" i="39"/>
  <c r="Q24" i="39"/>
  <c r="P24" i="39"/>
  <c r="O24" i="39"/>
  <c r="N24" i="39"/>
  <c r="N60" i="39" s="1"/>
  <c r="M24" i="39"/>
  <c r="M60" i="39" s="1"/>
  <c r="L24" i="39"/>
  <c r="K24" i="39"/>
  <c r="J24" i="39"/>
  <c r="I24" i="39"/>
  <c r="H24" i="39"/>
  <c r="G24" i="39"/>
  <c r="F24" i="39"/>
  <c r="F60" i="39" s="1"/>
  <c r="E24" i="39"/>
  <c r="E60" i="39" s="1"/>
  <c r="D24" i="39"/>
  <c r="C24" i="39"/>
  <c r="B24" i="39"/>
  <c r="Y16" i="39"/>
  <c r="X16" i="39"/>
  <c r="W16" i="39"/>
  <c r="V16" i="39"/>
  <c r="U16" i="39"/>
  <c r="U57" i="39" s="1"/>
  <c r="T16" i="39"/>
  <c r="S16" i="39"/>
  <c r="R16" i="39"/>
  <c r="Q16" i="39"/>
  <c r="P16" i="39"/>
  <c r="O16" i="39"/>
  <c r="N16" i="39"/>
  <c r="N57" i="39" s="1"/>
  <c r="M16" i="39"/>
  <c r="M57" i="39" s="1"/>
  <c r="L16" i="39"/>
  <c r="L78" i="39" s="1"/>
  <c r="K16" i="39"/>
  <c r="J16" i="39"/>
  <c r="I16" i="39"/>
  <c r="H16" i="39"/>
  <c r="G16" i="39"/>
  <c r="F16" i="39"/>
  <c r="F57" i="39" s="1"/>
  <c r="E16" i="39"/>
  <c r="E57" i="39" s="1"/>
  <c r="D16" i="39"/>
  <c r="D78" i="39" s="1"/>
  <c r="C16" i="39"/>
  <c r="B16" i="39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F51" i="38" s="1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Y63" i="38"/>
  <c r="R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E51" i="38" s="1"/>
  <c r="D62" i="38"/>
  <c r="D51" i="38" s="1"/>
  <c r="C62" i="38"/>
  <c r="C51" i="38" s="1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R60" i="38"/>
  <c r="J60" i="38"/>
  <c r="B60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J57" i="38"/>
  <c r="I57" i="38"/>
  <c r="B57" i="38"/>
  <c r="Y56" i="38"/>
  <c r="X56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Y55" i="38"/>
  <c r="X55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X51" i="38" s="1"/>
  <c r="W52" i="38"/>
  <c r="W51" i="38" s="1"/>
  <c r="V52" i="38"/>
  <c r="V51" i="38" s="1"/>
  <c r="U52" i="38"/>
  <c r="U51" i="38" s="1"/>
  <c r="T52" i="38"/>
  <c r="T51" i="38" s="1"/>
  <c r="S52" i="38"/>
  <c r="S51" i="38" s="1"/>
  <c r="R52" i="38"/>
  <c r="R51" i="38" s="1"/>
  <c r="Q52" i="38"/>
  <c r="P52" i="38"/>
  <c r="P51" i="38" s="1"/>
  <c r="O52" i="38"/>
  <c r="O51" i="38" s="1"/>
  <c r="N52" i="38"/>
  <c r="N51" i="38" s="1"/>
  <c r="M52" i="38"/>
  <c r="M51" i="38" s="1"/>
  <c r="L52" i="38"/>
  <c r="L51" i="38" s="1"/>
  <c r="K52" i="38"/>
  <c r="K51" i="38" s="1"/>
  <c r="J52" i="38"/>
  <c r="J51" i="38" s="1"/>
  <c r="I52" i="38"/>
  <c r="H52" i="38"/>
  <c r="H51" i="38" s="1"/>
  <c r="G52" i="38"/>
  <c r="G51" i="38" s="1"/>
  <c r="F52" i="38"/>
  <c r="E52" i="38"/>
  <c r="D52" i="38"/>
  <c r="C52" i="38"/>
  <c r="B52" i="38"/>
  <c r="Y27" i="38"/>
  <c r="X27" i="38"/>
  <c r="W27" i="38"/>
  <c r="V27" i="38"/>
  <c r="U27" i="38"/>
  <c r="T27" i="38"/>
  <c r="S27" i="38"/>
  <c r="R27" i="38"/>
  <c r="Q27" i="38"/>
  <c r="Q63" i="38" s="1"/>
  <c r="P27" i="38"/>
  <c r="O27" i="38"/>
  <c r="N27" i="38"/>
  <c r="M27" i="38"/>
  <c r="L27" i="38"/>
  <c r="K27" i="38"/>
  <c r="J27" i="38"/>
  <c r="J63" i="38" s="1"/>
  <c r="I27" i="38"/>
  <c r="I63" i="38" s="1"/>
  <c r="H27" i="38"/>
  <c r="G27" i="38"/>
  <c r="F27" i="38"/>
  <c r="E27" i="38"/>
  <c r="D27" i="38"/>
  <c r="C27" i="38"/>
  <c r="B27" i="38"/>
  <c r="B63" i="38" s="1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Y16" i="38"/>
  <c r="Y57" i="38" s="1"/>
  <c r="X16" i="38"/>
  <c r="W16" i="38"/>
  <c r="V16" i="38"/>
  <c r="U16" i="38"/>
  <c r="T16" i="38"/>
  <c r="S16" i="38"/>
  <c r="R16" i="38"/>
  <c r="R57" i="38" s="1"/>
  <c r="Q16" i="38"/>
  <c r="Q57" i="38" s="1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Q78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H51" i="37" s="1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D51" i="37" s="1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Y63" i="37"/>
  <c r="T63" i="37"/>
  <c r="L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T60" i="37"/>
  <c r="Q60" i="37"/>
  <c r="L60" i="37"/>
  <c r="D60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Q57" i="37"/>
  <c r="L57" i="37"/>
  <c r="D57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I51" i="37" s="1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G51" i="37" s="1"/>
  <c r="F55" i="37"/>
  <c r="E55" i="37"/>
  <c r="E51" i="37" s="1"/>
  <c r="D55" i="37"/>
  <c r="C55" i="37"/>
  <c r="B55" i="37"/>
  <c r="Y54" i="37"/>
  <c r="X54" i="37"/>
  <c r="W54" i="37"/>
  <c r="V54" i="37"/>
  <c r="U54" i="37"/>
  <c r="T54" i="37"/>
  <c r="T51" i="37" s="1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N51" i="37" s="1"/>
  <c r="M53" i="37"/>
  <c r="L53" i="37"/>
  <c r="K53" i="37"/>
  <c r="J53" i="37"/>
  <c r="I53" i="37"/>
  <c r="H53" i="37"/>
  <c r="G53" i="37"/>
  <c r="F53" i="37"/>
  <c r="E53" i="37"/>
  <c r="D53" i="37"/>
  <c r="C53" i="37"/>
  <c r="B53" i="37"/>
  <c r="Y52" i="37"/>
  <c r="Y51" i="37" s="1"/>
  <c r="X52" i="37"/>
  <c r="X51" i="37" s="1"/>
  <c r="W52" i="37"/>
  <c r="W51" i="37" s="1"/>
  <c r="V52" i="37"/>
  <c r="V51" i="37" s="1"/>
  <c r="U52" i="37"/>
  <c r="U51" i="37" s="1"/>
  <c r="T52" i="37"/>
  <c r="S52" i="37"/>
  <c r="R52" i="37"/>
  <c r="R51" i="37" s="1"/>
  <c r="Q52" i="37"/>
  <c r="P52" i="37"/>
  <c r="P51" i="37" s="1"/>
  <c r="O52" i="37"/>
  <c r="O51" i="37" s="1"/>
  <c r="N52" i="37"/>
  <c r="M52" i="37"/>
  <c r="M51" i="37" s="1"/>
  <c r="L52" i="37"/>
  <c r="L51" i="37" s="1"/>
  <c r="K52" i="37"/>
  <c r="K51" i="37" s="1"/>
  <c r="J52" i="37"/>
  <c r="J51" i="37" s="1"/>
  <c r="I52" i="37"/>
  <c r="H52" i="37"/>
  <c r="G52" i="37"/>
  <c r="F52" i="37"/>
  <c r="E52" i="37"/>
  <c r="D52" i="37"/>
  <c r="C52" i="37"/>
  <c r="C51" i="37" s="1"/>
  <c r="B52" i="37"/>
  <c r="B51" i="37" s="1"/>
  <c r="S51" i="37"/>
  <c r="Q51" i="37"/>
  <c r="F51" i="37"/>
  <c r="Y27" i="37"/>
  <c r="Y80" i="37" s="1"/>
  <c r="X27" i="37"/>
  <c r="X80" i="37" s="1"/>
  <c r="W27" i="37"/>
  <c r="W80" i="37" s="1"/>
  <c r="V27" i="37"/>
  <c r="V63" i="37" s="1"/>
  <c r="U27" i="37"/>
  <c r="U63" i="37" s="1"/>
  <c r="T27" i="37"/>
  <c r="T80" i="37" s="1"/>
  <c r="S27" i="37"/>
  <c r="R27" i="37"/>
  <c r="R80" i="37" s="1"/>
  <c r="Q27" i="37"/>
  <c r="Q80" i="38" s="1"/>
  <c r="P27" i="37"/>
  <c r="P80" i="37" s="1"/>
  <c r="O27" i="37"/>
  <c r="O80" i="37" s="1"/>
  <c r="N27" i="37"/>
  <c r="N80" i="37" s="1"/>
  <c r="M27" i="37"/>
  <c r="M80" i="37" s="1"/>
  <c r="L27" i="37"/>
  <c r="L80" i="37" s="1"/>
  <c r="K27" i="37"/>
  <c r="J27" i="37"/>
  <c r="J80" i="37" s="1"/>
  <c r="I27" i="37"/>
  <c r="I80" i="37" s="1"/>
  <c r="H27" i="37"/>
  <c r="H80" i="37" s="1"/>
  <c r="G27" i="37"/>
  <c r="G80" i="37" s="1"/>
  <c r="F27" i="37"/>
  <c r="F63" i="37" s="1"/>
  <c r="E27" i="37"/>
  <c r="E80" i="39" s="1"/>
  <c r="D27" i="37"/>
  <c r="D80" i="37" s="1"/>
  <c r="C27" i="37"/>
  <c r="B27" i="37"/>
  <c r="B80" i="37" s="1"/>
  <c r="Y24" i="37"/>
  <c r="Y79" i="37" s="1"/>
  <c r="X24" i="37"/>
  <c r="X79" i="37" s="1"/>
  <c r="W24" i="37"/>
  <c r="W79" i="37" s="1"/>
  <c r="V24" i="37"/>
  <c r="V79" i="37" s="1"/>
  <c r="U24" i="37"/>
  <c r="T24" i="37"/>
  <c r="T79" i="37" s="1"/>
  <c r="S24" i="37"/>
  <c r="S79" i="37" s="1"/>
  <c r="R24" i="37"/>
  <c r="R79" i="37" s="1"/>
  <c r="Q24" i="37"/>
  <c r="Q79" i="37" s="1"/>
  <c r="P24" i="37"/>
  <c r="P79" i="37" s="1"/>
  <c r="O24" i="37"/>
  <c r="O79" i="37" s="1"/>
  <c r="N24" i="37"/>
  <c r="N60" i="37" s="1"/>
  <c r="M24" i="37"/>
  <c r="L24" i="37"/>
  <c r="L79" i="37" s="1"/>
  <c r="K24" i="37"/>
  <c r="K79" i="37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D24" i="37"/>
  <c r="D79" i="37" s="1"/>
  <c r="C24" i="37"/>
  <c r="C79" i="37" s="1"/>
  <c r="B24" i="37"/>
  <c r="B79" i="37" s="1"/>
  <c r="Y16" i="37"/>
  <c r="Y78" i="37" s="1"/>
  <c r="X16" i="37"/>
  <c r="X78" i="37" s="1"/>
  <c r="W16" i="37"/>
  <c r="W78" i="37" s="1"/>
  <c r="V16" i="37"/>
  <c r="V57" i="37" s="1"/>
  <c r="U16" i="37"/>
  <c r="U78" i="39" s="1"/>
  <c r="T16" i="37"/>
  <c r="T78" i="37" s="1"/>
  <c r="S16" i="37"/>
  <c r="R16" i="37"/>
  <c r="R78" i="37" s="1"/>
  <c r="Q16" i="37"/>
  <c r="P16" i="37"/>
  <c r="P78" i="37" s="1"/>
  <c r="O16" i="37"/>
  <c r="O78" i="37" s="1"/>
  <c r="N16" i="37"/>
  <c r="N78" i="37" s="1"/>
  <c r="M16" i="37"/>
  <c r="M78" i="37" s="1"/>
  <c r="L16" i="37"/>
  <c r="L78" i="37" s="1"/>
  <c r="K16" i="37"/>
  <c r="J16" i="37"/>
  <c r="J78" i="37" s="1"/>
  <c r="I16" i="37"/>
  <c r="I78" i="37" s="1"/>
  <c r="H16" i="37"/>
  <c r="H78" i="37" s="1"/>
  <c r="G16" i="37"/>
  <c r="G78" i="37" s="1"/>
  <c r="F16" i="37"/>
  <c r="F57" i="37" s="1"/>
  <c r="E16" i="37"/>
  <c r="E57" i="37" s="1"/>
  <c r="D16" i="37"/>
  <c r="D78" i="37" s="1"/>
  <c r="C16" i="37"/>
  <c r="B16" i="37"/>
  <c r="B78" i="37" s="1"/>
  <c r="U38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T33" i="36"/>
  <c r="T38" i="36" s="1"/>
  <c r="S33" i="36"/>
  <c r="S38" i="36" s="1"/>
  <c r="R33" i="36"/>
  <c r="R38" i="36" s="1"/>
  <c r="Q33" i="36"/>
  <c r="Q38" i="36" s="1"/>
  <c r="Q177" i="4" s="1"/>
  <c r="P33" i="36"/>
  <c r="P38" i="36" s="1"/>
  <c r="O33" i="36"/>
  <c r="O38" i="36" s="1"/>
  <c r="N33" i="36"/>
  <c r="N38" i="36" s="1"/>
  <c r="M33" i="36"/>
  <c r="M38" i="36" s="1"/>
  <c r="M177" i="4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E177" i="4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X79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N51" i="35" s="1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X63" i="35"/>
  <c r="C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Y52" i="35"/>
  <c r="Y51" i="35" s="1"/>
  <c r="X52" i="35"/>
  <c r="W52" i="35"/>
  <c r="W51" i="35" s="1"/>
  <c r="V52" i="35"/>
  <c r="V51" i="35" s="1"/>
  <c r="U52" i="35"/>
  <c r="U51" i="35" s="1"/>
  <c r="T52" i="35"/>
  <c r="T51" i="35" s="1"/>
  <c r="S52" i="35"/>
  <c r="S51" i="35" s="1"/>
  <c r="R52" i="35"/>
  <c r="R51" i="35" s="1"/>
  <c r="Q52" i="35"/>
  <c r="Q51" i="35" s="1"/>
  <c r="P52" i="35"/>
  <c r="O52" i="35"/>
  <c r="O51" i="35" s="1"/>
  <c r="N52" i="35"/>
  <c r="M52" i="35"/>
  <c r="L52" i="35"/>
  <c r="K52" i="35"/>
  <c r="J52" i="35"/>
  <c r="I52" i="35"/>
  <c r="H52" i="35"/>
  <c r="G52" i="35"/>
  <c r="G51" i="35" s="1"/>
  <c r="F52" i="35"/>
  <c r="F51" i="35" s="1"/>
  <c r="E52" i="35"/>
  <c r="E51" i="35" s="1"/>
  <c r="D52" i="35"/>
  <c r="D51" i="35" s="1"/>
  <c r="C52" i="35"/>
  <c r="C51" i="35" s="1"/>
  <c r="B52" i="35"/>
  <c r="B51" i="35" s="1"/>
  <c r="M51" i="35"/>
  <c r="L51" i="35"/>
  <c r="K51" i="35"/>
  <c r="J51" i="35"/>
  <c r="I51" i="35"/>
  <c r="Y27" i="35"/>
  <c r="X27" i="35"/>
  <c r="W27" i="35"/>
  <c r="V27" i="35"/>
  <c r="U27" i="35"/>
  <c r="T27" i="35"/>
  <c r="S27" i="35"/>
  <c r="S63" i="35" s="1"/>
  <c r="R27" i="35"/>
  <c r="Q27" i="35"/>
  <c r="P27" i="35"/>
  <c r="P63" i="35" s="1"/>
  <c r="O27" i="35"/>
  <c r="N27" i="35"/>
  <c r="M27" i="35"/>
  <c r="L27" i="35"/>
  <c r="K27" i="35"/>
  <c r="K63" i="35" s="1"/>
  <c r="J27" i="35"/>
  <c r="I27" i="35"/>
  <c r="H27" i="35"/>
  <c r="H63" i="35" s="1"/>
  <c r="G27" i="35"/>
  <c r="F27" i="35"/>
  <c r="E27" i="35"/>
  <c r="D27" i="35"/>
  <c r="C27" i="35"/>
  <c r="B27" i="35"/>
  <c r="Y24" i="35"/>
  <c r="X24" i="35"/>
  <c r="X60" i="35" s="1"/>
  <c r="W24" i="35"/>
  <c r="V24" i="35"/>
  <c r="U24" i="35"/>
  <c r="T24" i="35"/>
  <c r="S24" i="35"/>
  <c r="S60" i="35" s="1"/>
  <c r="R24" i="35"/>
  <c r="Q24" i="35"/>
  <c r="P24" i="35"/>
  <c r="P60" i="35" s="1"/>
  <c r="O24" i="35"/>
  <c r="N24" i="35"/>
  <c r="M24" i="35"/>
  <c r="L24" i="35"/>
  <c r="K24" i="35"/>
  <c r="K60" i="35" s="1"/>
  <c r="J24" i="35"/>
  <c r="I24" i="35"/>
  <c r="H24" i="35"/>
  <c r="H60" i="35" s="1"/>
  <c r="G24" i="35"/>
  <c r="F24" i="35"/>
  <c r="E24" i="35"/>
  <c r="D24" i="35"/>
  <c r="C24" i="35"/>
  <c r="C60" i="35" s="1"/>
  <c r="B24" i="35"/>
  <c r="Y16" i="35"/>
  <c r="X16" i="35"/>
  <c r="X57" i="35" s="1"/>
  <c r="W16" i="35"/>
  <c r="V16" i="35"/>
  <c r="U16" i="35"/>
  <c r="T16" i="35"/>
  <c r="S16" i="35"/>
  <c r="S57" i="35" s="1"/>
  <c r="R16" i="35"/>
  <c r="Q16" i="35"/>
  <c r="P16" i="35"/>
  <c r="P57" i="35" s="1"/>
  <c r="O16" i="35"/>
  <c r="N16" i="35"/>
  <c r="M16" i="35"/>
  <c r="L16" i="35"/>
  <c r="K16" i="35"/>
  <c r="K57" i="35" s="1"/>
  <c r="J16" i="35"/>
  <c r="I16" i="35"/>
  <c r="H16" i="35"/>
  <c r="H57" i="35" s="1"/>
  <c r="G16" i="35"/>
  <c r="F16" i="35"/>
  <c r="E16" i="35"/>
  <c r="D16" i="35"/>
  <c r="C16" i="35"/>
  <c r="C57" i="35" s="1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O63" i="34"/>
  <c r="L63" i="34"/>
  <c r="G63" i="34"/>
  <c r="D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60" i="34"/>
  <c r="G60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G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X53" i="34"/>
  <c r="W53" i="34"/>
  <c r="W51" i="34" s="1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X51" i="34" s="1"/>
  <c r="W52" i="34"/>
  <c r="V52" i="34"/>
  <c r="V51" i="34" s="1"/>
  <c r="U52" i="34"/>
  <c r="U51" i="34" s="1"/>
  <c r="T52" i="34"/>
  <c r="S52" i="34"/>
  <c r="S51" i="34" s="1"/>
  <c r="R52" i="34"/>
  <c r="R51" i="34" s="1"/>
  <c r="Q52" i="34"/>
  <c r="Q51" i="34" s="1"/>
  <c r="P52" i="34"/>
  <c r="P51" i="34" s="1"/>
  <c r="O52" i="34"/>
  <c r="N52" i="34"/>
  <c r="N51" i="34" s="1"/>
  <c r="M52" i="34"/>
  <c r="M51" i="34" s="1"/>
  <c r="L52" i="34"/>
  <c r="K52" i="34"/>
  <c r="K51" i="34" s="1"/>
  <c r="J52" i="34"/>
  <c r="J51" i="34" s="1"/>
  <c r="I52" i="34"/>
  <c r="I51" i="34" s="1"/>
  <c r="H52" i="34"/>
  <c r="H51" i="34" s="1"/>
  <c r="G52" i="34"/>
  <c r="G51" i="34" s="1"/>
  <c r="F52" i="34"/>
  <c r="F51" i="34" s="1"/>
  <c r="E52" i="34"/>
  <c r="E51" i="34" s="1"/>
  <c r="D52" i="34"/>
  <c r="C52" i="34"/>
  <c r="C51" i="34" s="1"/>
  <c r="B52" i="34"/>
  <c r="B51" i="34" s="1"/>
  <c r="Y51" i="34"/>
  <c r="Y27" i="34"/>
  <c r="X27" i="34"/>
  <c r="W27" i="34"/>
  <c r="W63" i="34" s="1"/>
  <c r="V27" i="34"/>
  <c r="U27" i="34"/>
  <c r="T27" i="34"/>
  <c r="T63" i="34" s="1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Y24" i="34"/>
  <c r="X24" i="34"/>
  <c r="W24" i="34"/>
  <c r="V24" i="34"/>
  <c r="U24" i="34"/>
  <c r="T24" i="34"/>
  <c r="T60" i="34" s="1"/>
  <c r="S24" i="34"/>
  <c r="R24" i="34"/>
  <c r="Q24" i="34"/>
  <c r="P24" i="34"/>
  <c r="O24" i="34"/>
  <c r="O60" i="34" s="1"/>
  <c r="N24" i="34"/>
  <c r="M24" i="34"/>
  <c r="L24" i="34"/>
  <c r="L60" i="34" s="1"/>
  <c r="K24" i="34"/>
  <c r="J24" i="34"/>
  <c r="I24" i="34"/>
  <c r="H24" i="34"/>
  <c r="G24" i="34"/>
  <c r="F24" i="34"/>
  <c r="E24" i="34"/>
  <c r="D24" i="34"/>
  <c r="D60" i="34" s="1"/>
  <c r="C24" i="34"/>
  <c r="B24" i="34"/>
  <c r="Y16" i="34"/>
  <c r="X16" i="34"/>
  <c r="W16" i="34"/>
  <c r="W57" i="34" s="1"/>
  <c r="V16" i="34"/>
  <c r="U16" i="34"/>
  <c r="T16" i="34"/>
  <c r="T78" i="34" s="1"/>
  <c r="S16" i="34"/>
  <c r="R16" i="34"/>
  <c r="Q16" i="34"/>
  <c r="P16" i="34"/>
  <c r="O16" i="34"/>
  <c r="O57" i="34" s="1"/>
  <c r="N16" i="34"/>
  <c r="M16" i="34"/>
  <c r="L16" i="34"/>
  <c r="L78" i="34" s="1"/>
  <c r="K16" i="34"/>
  <c r="J16" i="34"/>
  <c r="I16" i="34"/>
  <c r="H16" i="34"/>
  <c r="G16" i="34"/>
  <c r="F16" i="34"/>
  <c r="E16" i="34"/>
  <c r="D16" i="34"/>
  <c r="D57" i="34" s="1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R80" i="33"/>
  <c r="F80" i="33"/>
  <c r="T79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J51" i="33" s="1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E51" i="33" s="1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3" i="33"/>
  <c r="V63" i="33"/>
  <c r="S63" i="33"/>
  <c r="O63" i="33"/>
  <c r="N63" i="33"/>
  <c r="K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V60" i="33"/>
  <c r="U60" i="33"/>
  <c r="N60" i="33"/>
  <c r="M60" i="33"/>
  <c r="F60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S57" i="33"/>
  <c r="O57" i="33"/>
  <c r="N57" i="33"/>
  <c r="K57" i="33"/>
  <c r="G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K51" i="33" s="1"/>
  <c r="J56" i="33"/>
  <c r="I56" i="33"/>
  <c r="H56" i="33"/>
  <c r="G56" i="33"/>
  <c r="F56" i="33"/>
  <c r="E56" i="33"/>
  <c r="D56" i="33"/>
  <c r="C56" i="33"/>
  <c r="B56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U53" i="33"/>
  <c r="T53" i="33"/>
  <c r="T51" i="33" s="1"/>
  <c r="S53" i="33"/>
  <c r="R53" i="33"/>
  <c r="R51" i="33" s="1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Y51" i="33" s="1"/>
  <c r="X52" i="33"/>
  <c r="X51" i="33" s="1"/>
  <c r="W52" i="33"/>
  <c r="W51" i="33" s="1"/>
  <c r="V52" i="33"/>
  <c r="U52" i="33"/>
  <c r="U51" i="33" s="1"/>
  <c r="T52" i="33"/>
  <c r="S52" i="33"/>
  <c r="S51" i="33" s="1"/>
  <c r="R52" i="33"/>
  <c r="Q52" i="33"/>
  <c r="Q51" i="33" s="1"/>
  <c r="P52" i="33"/>
  <c r="P51" i="33" s="1"/>
  <c r="O52" i="33"/>
  <c r="O51" i="33" s="1"/>
  <c r="N52" i="33"/>
  <c r="M52" i="33"/>
  <c r="M51" i="33" s="1"/>
  <c r="L52" i="33"/>
  <c r="L51" i="33" s="1"/>
  <c r="K52" i="33"/>
  <c r="J52" i="33"/>
  <c r="I52" i="33"/>
  <c r="H52" i="33"/>
  <c r="G52" i="33"/>
  <c r="F52" i="33"/>
  <c r="E52" i="33"/>
  <c r="D52" i="33"/>
  <c r="D51" i="33" s="1"/>
  <c r="C52" i="33"/>
  <c r="C51" i="33" s="1"/>
  <c r="B52" i="33"/>
  <c r="B51" i="33" s="1"/>
  <c r="I51" i="33"/>
  <c r="H51" i="33"/>
  <c r="G51" i="33"/>
  <c r="Y27" i="33"/>
  <c r="Y80" i="33" s="1"/>
  <c r="X27" i="33"/>
  <c r="W27" i="33"/>
  <c r="W80" i="33" s="1"/>
  <c r="V27" i="33"/>
  <c r="V80" i="33" s="1"/>
  <c r="U27" i="33"/>
  <c r="U80" i="33" s="1"/>
  <c r="T27" i="33"/>
  <c r="T63" i="33" s="1"/>
  <c r="S27" i="33"/>
  <c r="S80" i="33" s="1"/>
  <c r="R27" i="33"/>
  <c r="R63" i="33" s="1"/>
  <c r="Q27" i="33"/>
  <c r="Q80" i="33" s="1"/>
  <c r="P27" i="33"/>
  <c r="O27" i="33"/>
  <c r="O80" i="33" s="1"/>
  <c r="N27" i="33"/>
  <c r="N80" i="33" s="1"/>
  <c r="M27" i="33"/>
  <c r="M80" i="33" s="1"/>
  <c r="L27" i="33"/>
  <c r="L63" i="33" s="1"/>
  <c r="K27" i="33"/>
  <c r="K80" i="33" s="1"/>
  <c r="J27" i="33"/>
  <c r="J63" i="33" s="1"/>
  <c r="I27" i="33"/>
  <c r="I80" i="33" s="1"/>
  <c r="H27" i="33"/>
  <c r="G27" i="33"/>
  <c r="G80" i="33" s="1"/>
  <c r="F27" i="33"/>
  <c r="F63" i="33" s="1"/>
  <c r="E27" i="33"/>
  <c r="E80" i="33" s="1"/>
  <c r="D27" i="33"/>
  <c r="D80" i="33" s="1"/>
  <c r="C27" i="33"/>
  <c r="C80" i="33" s="1"/>
  <c r="B27" i="33"/>
  <c r="B63" i="33" s="1"/>
  <c r="Y24" i="33"/>
  <c r="Y79" i="33" s="1"/>
  <c r="X24" i="33"/>
  <c r="X79" i="33" s="1"/>
  <c r="W24" i="33"/>
  <c r="W79" i="33" s="1"/>
  <c r="V24" i="33"/>
  <c r="V79" i="33" s="1"/>
  <c r="U24" i="33"/>
  <c r="U79" i="33" s="1"/>
  <c r="T24" i="33"/>
  <c r="T60" i="33" s="1"/>
  <c r="S24" i="33"/>
  <c r="S60" i="33" s="1"/>
  <c r="R24" i="33"/>
  <c r="Q24" i="33"/>
  <c r="Q79" i="33" s="1"/>
  <c r="P24" i="33"/>
  <c r="O24" i="33"/>
  <c r="O79" i="33" s="1"/>
  <c r="N24" i="33"/>
  <c r="N79" i="33" s="1"/>
  <c r="M24" i="33"/>
  <c r="M79" i="33" s="1"/>
  <c r="L24" i="33"/>
  <c r="L60" i="33" s="1"/>
  <c r="K24" i="33"/>
  <c r="K60" i="33" s="1"/>
  <c r="J24" i="33"/>
  <c r="I24" i="33"/>
  <c r="I79" i="33" s="1"/>
  <c r="H24" i="33"/>
  <c r="H79" i="35" s="1"/>
  <c r="G24" i="33"/>
  <c r="G79" i="33" s="1"/>
  <c r="F24" i="33"/>
  <c r="F79" i="33" s="1"/>
  <c r="E24" i="33"/>
  <c r="E79" i="33" s="1"/>
  <c r="D24" i="33"/>
  <c r="D60" i="33" s="1"/>
  <c r="C24" i="33"/>
  <c r="C60" i="33" s="1"/>
  <c r="B24" i="33"/>
  <c r="Y16" i="33"/>
  <c r="Y57" i="33" s="1"/>
  <c r="X16" i="33"/>
  <c r="W16" i="33"/>
  <c r="W78" i="33" s="1"/>
  <c r="V16" i="33"/>
  <c r="V78" i="33" s="1"/>
  <c r="U16" i="33"/>
  <c r="U78" i="33" s="1"/>
  <c r="T16" i="33"/>
  <c r="T78" i="33" s="1"/>
  <c r="S16" i="33"/>
  <c r="S78" i="33" s="1"/>
  <c r="R16" i="33"/>
  <c r="R78" i="33" s="1"/>
  <c r="Q16" i="33"/>
  <c r="Q78" i="33" s="1"/>
  <c r="P16" i="33"/>
  <c r="O16" i="33"/>
  <c r="O78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I78" i="33" s="1"/>
  <c r="H16" i="33"/>
  <c r="G16" i="33"/>
  <c r="G78" i="33" s="1"/>
  <c r="F16" i="33"/>
  <c r="F57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R176" i="4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M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M105" i="31"/>
  <c r="L105" i="31"/>
  <c r="F105" i="31"/>
  <c r="E105" i="31"/>
  <c r="D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F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X84" i="31" s="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P84" i="31" s="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N84" i="31" s="1"/>
  <c r="M86" i="31"/>
  <c r="L86" i="31"/>
  <c r="L84" i="31" s="1"/>
  <c r="K86" i="31"/>
  <c r="J86" i="31"/>
  <c r="I86" i="31"/>
  <c r="H86" i="31"/>
  <c r="G86" i="31"/>
  <c r="F86" i="31"/>
  <c r="E86" i="31"/>
  <c r="D86" i="31"/>
  <c r="C86" i="31"/>
  <c r="B86" i="31"/>
  <c r="Y85" i="31"/>
  <c r="Y84" i="31" s="1"/>
  <c r="X85" i="31"/>
  <c r="W85" i="31"/>
  <c r="V85" i="31"/>
  <c r="U85" i="31"/>
  <c r="T85" i="31"/>
  <c r="S85" i="31"/>
  <c r="S84" i="31" s="1"/>
  <c r="R85" i="31"/>
  <c r="R84" i="31" s="1"/>
  <c r="Q85" i="31"/>
  <c r="Q84" i="31" s="1"/>
  <c r="P85" i="31"/>
  <c r="O85" i="31"/>
  <c r="O84" i="31" s="1"/>
  <c r="N85" i="31"/>
  <c r="M85" i="31"/>
  <c r="L85" i="31"/>
  <c r="K85" i="31"/>
  <c r="K84" i="31" s="1"/>
  <c r="J85" i="31"/>
  <c r="J84" i="31" s="1"/>
  <c r="I85" i="31"/>
  <c r="I84" i="31" s="1"/>
  <c r="H85" i="31"/>
  <c r="H84" i="31" s="1"/>
  <c r="G85" i="31"/>
  <c r="G84" i="31" s="1"/>
  <c r="F85" i="31"/>
  <c r="F84" i="31" s="1"/>
  <c r="E85" i="31"/>
  <c r="D85" i="31"/>
  <c r="D84" i="31" s="1"/>
  <c r="C85" i="31"/>
  <c r="C84" i="31" s="1"/>
  <c r="B85" i="31"/>
  <c r="B84" i="31" s="1"/>
  <c r="W84" i="31"/>
  <c r="V84" i="31"/>
  <c r="T84" i="31"/>
  <c r="Y66" i="31"/>
  <c r="X66" i="31"/>
  <c r="W66" i="31"/>
  <c r="V66" i="31"/>
  <c r="V105" i="31" s="1"/>
  <c r="U66" i="31"/>
  <c r="U105" i="31" s="1"/>
  <c r="T66" i="31"/>
  <c r="T105" i="31" s="1"/>
  <c r="S66" i="31"/>
  <c r="R66" i="31"/>
  <c r="Q66" i="31"/>
  <c r="P66" i="31"/>
  <c r="O66" i="31"/>
  <c r="N66" i="31"/>
  <c r="N105" i="31" s="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V99" i="31" s="1"/>
  <c r="U45" i="31"/>
  <c r="U122" i="31" s="1"/>
  <c r="T45" i="31"/>
  <c r="S45" i="31"/>
  <c r="R45" i="31"/>
  <c r="R99" i="31" s="1"/>
  <c r="Q45" i="31"/>
  <c r="P45" i="31"/>
  <c r="O45" i="31"/>
  <c r="N45" i="31"/>
  <c r="N99" i="31" s="1"/>
  <c r="M45" i="31"/>
  <c r="M122" i="31" s="1"/>
  <c r="L45" i="31"/>
  <c r="K45" i="31"/>
  <c r="J45" i="31"/>
  <c r="J99" i="31" s="1"/>
  <c r="I45" i="31"/>
  <c r="H45" i="31"/>
  <c r="G45" i="31"/>
  <c r="F45" i="31"/>
  <c r="E45" i="31"/>
  <c r="E99" i="31" s="1"/>
  <c r="D45" i="31"/>
  <c r="C45" i="31"/>
  <c r="B45" i="31"/>
  <c r="B99" i="31" s="1"/>
  <c r="Y25" i="31"/>
  <c r="X25" i="31"/>
  <c r="W25" i="31"/>
  <c r="V25" i="31"/>
  <c r="U25" i="31"/>
  <c r="U120" i="31" s="1"/>
  <c r="T25" i="31"/>
  <c r="S25" i="31"/>
  <c r="R25" i="31"/>
  <c r="Q25" i="31"/>
  <c r="P25" i="31"/>
  <c r="O25" i="31"/>
  <c r="N25" i="31"/>
  <c r="M25" i="31"/>
  <c r="M120" i="31" s="1"/>
  <c r="L25" i="31"/>
  <c r="K25" i="31"/>
  <c r="J25" i="31"/>
  <c r="I25" i="31"/>
  <c r="H25" i="31"/>
  <c r="G25" i="31"/>
  <c r="F25" i="31"/>
  <c r="F94" i="31" s="1"/>
  <c r="E25" i="31"/>
  <c r="E94" i="31" s="1"/>
  <c r="D25" i="31"/>
  <c r="C25" i="31"/>
  <c r="B25" i="31"/>
  <c r="Y16" i="31"/>
  <c r="X16" i="31"/>
  <c r="W16" i="31"/>
  <c r="V16" i="31"/>
  <c r="V90" i="31" s="1"/>
  <c r="U16" i="31"/>
  <c r="U90" i="31" s="1"/>
  <c r="T16" i="31"/>
  <c r="S16" i="31"/>
  <c r="R16" i="31"/>
  <c r="R90" i="31" s="1"/>
  <c r="Q16" i="31"/>
  <c r="P16" i="31"/>
  <c r="O16" i="31"/>
  <c r="N16" i="31"/>
  <c r="N90" i="31" s="1"/>
  <c r="M16" i="31"/>
  <c r="M90" i="31" s="1"/>
  <c r="L16" i="31"/>
  <c r="K16" i="31"/>
  <c r="J16" i="31"/>
  <c r="J90" i="31" s="1"/>
  <c r="I16" i="31"/>
  <c r="H16" i="31"/>
  <c r="G16" i="31"/>
  <c r="F16" i="31"/>
  <c r="F90" i="31" s="1"/>
  <c r="E16" i="31"/>
  <c r="E119" i="31" s="1"/>
  <c r="D16" i="31"/>
  <c r="C16" i="31"/>
  <c r="B16" i="31"/>
  <c r="B90" i="31" s="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N123" i="30"/>
  <c r="Y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K120" i="30"/>
  <c r="I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J84" i="30" s="1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X99" i="30"/>
  <c r="R99" i="30"/>
  <c r="P99" i="30"/>
  <c r="J99" i="30"/>
  <c r="H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P84" i="30" s="1"/>
  <c r="O95" i="30"/>
  <c r="O84" i="30" s="1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P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M84" i="30" s="1"/>
  <c r="L93" i="30"/>
  <c r="L84" i="30" s="1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I84" i="30" s="1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P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Y84" i="30" s="1"/>
  <c r="X85" i="30"/>
  <c r="W85" i="30"/>
  <c r="W84" i="30" s="1"/>
  <c r="V85" i="30"/>
  <c r="U85" i="30"/>
  <c r="U84" i="30" s="1"/>
  <c r="T85" i="30"/>
  <c r="T84" i="30" s="1"/>
  <c r="S85" i="30"/>
  <c r="S84" i="30" s="1"/>
  <c r="R85" i="30"/>
  <c r="R84" i="30" s="1"/>
  <c r="Q85" i="30"/>
  <c r="Q84" i="30" s="1"/>
  <c r="P85" i="30"/>
  <c r="O85" i="30"/>
  <c r="N85" i="30"/>
  <c r="M85" i="30"/>
  <c r="L85" i="30"/>
  <c r="K85" i="30"/>
  <c r="J85" i="30"/>
  <c r="I85" i="30"/>
  <c r="H85" i="30"/>
  <c r="G85" i="30"/>
  <c r="G84" i="30" s="1"/>
  <c r="F85" i="30"/>
  <c r="E85" i="30"/>
  <c r="E84" i="30" s="1"/>
  <c r="D85" i="30"/>
  <c r="D84" i="30" s="1"/>
  <c r="C85" i="30"/>
  <c r="C84" i="30" s="1"/>
  <c r="B85" i="30"/>
  <c r="B84" i="30" s="1"/>
  <c r="K84" i="30"/>
  <c r="Y66" i="30"/>
  <c r="Y105" i="30" s="1"/>
  <c r="X66" i="30"/>
  <c r="W66" i="30"/>
  <c r="V66" i="30"/>
  <c r="U66" i="30"/>
  <c r="T66" i="30"/>
  <c r="S66" i="30"/>
  <c r="S105" i="30" s="1"/>
  <c r="R66" i="30"/>
  <c r="Q66" i="30"/>
  <c r="P66" i="30"/>
  <c r="O66" i="30"/>
  <c r="O105" i="30" s="1"/>
  <c r="N66" i="30"/>
  <c r="N105" i="30" s="1"/>
  <c r="M66" i="30"/>
  <c r="L66" i="30"/>
  <c r="K66" i="30"/>
  <c r="J66" i="30"/>
  <c r="J105" i="30" s="1"/>
  <c r="I66" i="30"/>
  <c r="I105" i="30" s="1"/>
  <c r="H66" i="30"/>
  <c r="G66" i="30"/>
  <c r="G105" i="30" s="1"/>
  <c r="F66" i="30"/>
  <c r="F105" i="30" s="1"/>
  <c r="E66" i="30"/>
  <c r="D66" i="30"/>
  <c r="C66" i="30"/>
  <c r="C105" i="30" s="1"/>
  <c r="B66" i="30"/>
  <c r="B105" i="30" s="1"/>
  <c r="Y45" i="30"/>
  <c r="Y99" i="30" s="1"/>
  <c r="X45" i="30"/>
  <c r="W45" i="30"/>
  <c r="V45" i="30"/>
  <c r="U45" i="30"/>
  <c r="T45" i="30"/>
  <c r="T99" i="30" s="1"/>
  <c r="S45" i="30"/>
  <c r="R45" i="30"/>
  <c r="Q45" i="30"/>
  <c r="P45" i="30"/>
  <c r="O45" i="30"/>
  <c r="N45" i="30"/>
  <c r="N99" i="30" s="1"/>
  <c r="M45" i="30"/>
  <c r="M99" i="30" s="1"/>
  <c r="L45" i="30"/>
  <c r="L99" i="30" s="1"/>
  <c r="K45" i="30"/>
  <c r="J45" i="30"/>
  <c r="I45" i="30"/>
  <c r="H45" i="30"/>
  <c r="G45" i="30"/>
  <c r="F45" i="30"/>
  <c r="F99" i="30" s="1"/>
  <c r="E45" i="30"/>
  <c r="E99" i="30" s="1"/>
  <c r="D45" i="30"/>
  <c r="D99" i="30" s="1"/>
  <c r="C45" i="30"/>
  <c r="C99" i="30" s="1"/>
  <c r="B45" i="30"/>
  <c r="Y25" i="30"/>
  <c r="X25" i="30"/>
  <c r="W25" i="30"/>
  <c r="W94" i="30" s="1"/>
  <c r="V25" i="30"/>
  <c r="U25" i="30"/>
  <c r="T25" i="30"/>
  <c r="S25" i="30"/>
  <c r="R25" i="30"/>
  <c r="Q25" i="30"/>
  <c r="P25" i="30"/>
  <c r="O25" i="30"/>
  <c r="O94" i="30" s="1"/>
  <c r="N25" i="30"/>
  <c r="N94" i="30" s="1"/>
  <c r="M25" i="30"/>
  <c r="M94" i="30" s="1"/>
  <c r="L25" i="30"/>
  <c r="K25" i="30"/>
  <c r="K94" i="30" s="1"/>
  <c r="J25" i="30"/>
  <c r="I25" i="30"/>
  <c r="H25" i="30"/>
  <c r="G25" i="30"/>
  <c r="G94" i="30" s="1"/>
  <c r="F25" i="30"/>
  <c r="F94" i="30" s="1"/>
  <c r="E25" i="30"/>
  <c r="E94" i="30" s="1"/>
  <c r="D25" i="30"/>
  <c r="C25" i="30"/>
  <c r="B25" i="30"/>
  <c r="Y16" i="30"/>
  <c r="X16" i="30"/>
  <c r="X90" i="30" s="1"/>
  <c r="W16" i="30"/>
  <c r="V16" i="30"/>
  <c r="V90" i="30" s="1"/>
  <c r="U16" i="30"/>
  <c r="T16" i="30"/>
  <c r="T90" i="30" s="1"/>
  <c r="S16" i="30"/>
  <c r="R16" i="30"/>
  <c r="R90" i="30" s="1"/>
  <c r="Q16" i="30"/>
  <c r="P16" i="30"/>
  <c r="O16" i="30"/>
  <c r="N16" i="30"/>
  <c r="N90" i="30" s="1"/>
  <c r="M16" i="30"/>
  <c r="M90" i="30" s="1"/>
  <c r="L16" i="30"/>
  <c r="L90" i="30" s="1"/>
  <c r="K16" i="30"/>
  <c r="K90" i="30" s="1"/>
  <c r="J16" i="30"/>
  <c r="J90" i="30" s="1"/>
  <c r="I16" i="30"/>
  <c r="I90" i="30" s="1"/>
  <c r="H16" i="30"/>
  <c r="H90" i="30" s="1"/>
  <c r="G16" i="30"/>
  <c r="F16" i="30"/>
  <c r="E16" i="30"/>
  <c r="D16" i="30"/>
  <c r="D90" i="30" s="1"/>
  <c r="C16" i="30"/>
  <c r="B16" i="30"/>
  <c r="B90" i="30" s="1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3" i="29"/>
  <c r="Y122" i="29"/>
  <c r="Q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Q119" i="29"/>
  <c r="I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L84" i="29" s="1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H84" i="29" s="1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Q99" i="29"/>
  <c r="I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N84" i="29" s="1"/>
  <c r="M95" i="29"/>
  <c r="M84" i="29" s="1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X84" i="29" s="1"/>
  <c r="W86" i="29"/>
  <c r="W84" i="29" s="1"/>
  <c r="V86" i="29"/>
  <c r="V84" i="29" s="1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U84" i="29" s="1"/>
  <c r="T85" i="29"/>
  <c r="T84" i="29" s="1"/>
  <c r="S85" i="29"/>
  <c r="S84" i="29" s="1"/>
  <c r="R85" i="29"/>
  <c r="R84" i="29" s="1"/>
  <c r="Q85" i="29"/>
  <c r="P85" i="29"/>
  <c r="P84" i="29" s="1"/>
  <c r="O85" i="29"/>
  <c r="O84" i="29" s="1"/>
  <c r="N85" i="29"/>
  <c r="M85" i="29"/>
  <c r="L85" i="29"/>
  <c r="K85" i="29"/>
  <c r="J85" i="29"/>
  <c r="I85" i="29"/>
  <c r="H85" i="29"/>
  <c r="G85" i="29"/>
  <c r="G84" i="29" s="1"/>
  <c r="F85" i="29"/>
  <c r="F84" i="29" s="1"/>
  <c r="E85" i="29"/>
  <c r="E84" i="29" s="1"/>
  <c r="D85" i="29"/>
  <c r="D84" i="29" s="1"/>
  <c r="C85" i="29"/>
  <c r="C84" i="29" s="1"/>
  <c r="B85" i="29"/>
  <c r="B84" i="29" s="1"/>
  <c r="K84" i="29"/>
  <c r="J84" i="29"/>
  <c r="Y66" i="29"/>
  <c r="X66" i="29"/>
  <c r="X123" i="29" s="1"/>
  <c r="W66" i="29"/>
  <c r="W123" i="29" s="1"/>
  <c r="V66" i="29"/>
  <c r="U66" i="29"/>
  <c r="U123" i="29" s="1"/>
  <c r="T66" i="29"/>
  <c r="T123" i="29" s="1"/>
  <c r="S66" i="29"/>
  <c r="S123" i="29" s="1"/>
  <c r="R66" i="29"/>
  <c r="R123" i="29" s="1"/>
  <c r="Q66" i="29"/>
  <c r="Q105" i="29" s="1"/>
  <c r="P66" i="29"/>
  <c r="P123" i="29" s="1"/>
  <c r="O66" i="29"/>
  <c r="O123" i="29" s="1"/>
  <c r="N66" i="29"/>
  <c r="M66" i="29"/>
  <c r="M123" i="29" s="1"/>
  <c r="L66" i="29"/>
  <c r="L123" i="29" s="1"/>
  <c r="K66" i="29"/>
  <c r="K123" i="29" s="1"/>
  <c r="J66" i="29"/>
  <c r="J123" i="29" s="1"/>
  <c r="I66" i="29"/>
  <c r="I105" i="29" s="1"/>
  <c r="H66" i="29"/>
  <c r="H123" i="29" s="1"/>
  <c r="G66" i="29"/>
  <c r="G123" i="29" s="1"/>
  <c r="F66" i="29"/>
  <c r="E66" i="29"/>
  <c r="E123" i="29" s="1"/>
  <c r="D66" i="29"/>
  <c r="D123" i="29" s="1"/>
  <c r="C66" i="29"/>
  <c r="C123" i="29" s="1"/>
  <c r="B66" i="29"/>
  <c r="B123" i="29" s="1"/>
  <c r="Y45" i="29"/>
  <c r="X45" i="29"/>
  <c r="W45" i="29"/>
  <c r="W122" i="29" s="1"/>
  <c r="V45" i="29"/>
  <c r="U45" i="29"/>
  <c r="U122" i="29" s="1"/>
  <c r="T45" i="29"/>
  <c r="T122" i="29" s="1"/>
  <c r="S45" i="29"/>
  <c r="S122" i="29" s="1"/>
  <c r="R45" i="29"/>
  <c r="R122" i="29" s="1"/>
  <c r="Q45" i="29"/>
  <c r="P45" i="29"/>
  <c r="O45" i="29"/>
  <c r="O122" i="29" s="1"/>
  <c r="N45" i="29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G45" i="29"/>
  <c r="G122" i="29" s="1"/>
  <c r="F45" i="29"/>
  <c r="F122" i="31" s="1"/>
  <c r="E45" i="29"/>
  <c r="E122" i="29" s="1"/>
  <c r="D45" i="29"/>
  <c r="D122" i="29" s="1"/>
  <c r="C45" i="29"/>
  <c r="C122" i="29" s="1"/>
  <c r="B45" i="29"/>
  <c r="B122" i="29" s="1"/>
  <c r="Y25" i="29"/>
  <c r="Y94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94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94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X16" i="29"/>
  <c r="W16" i="29"/>
  <c r="W119" i="29" s="1"/>
  <c r="V16" i="29"/>
  <c r="V119" i="31" s="1"/>
  <c r="U16" i="29"/>
  <c r="U119" i="29" s="1"/>
  <c r="T16" i="29"/>
  <c r="T119" i="29" s="1"/>
  <c r="S16" i="29"/>
  <c r="S119" i="29" s="1"/>
  <c r="R16" i="29"/>
  <c r="R119" i="29" s="1"/>
  <c r="Q16" i="29"/>
  <c r="Q90" i="29" s="1"/>
  <c r="P16" i="29"/>
  <c r="O16" i="29"/>
  <c r="O119" i="29" s="1"/>
  <c r="N16" i="29"/>
  <c r="M16" i="29"/>
  <c r="M119" i="29" s="1"/>
  <c r="L16" i="29"/>
  <c r="L119" i="29" s="1"/>
  <c r="K16" i="29"/>
  <c r="K119" i="29" s="1"/>
  <c r="J16" i="29"/>
  <c r="J119" i="29" s="1"/>
  <c r="I16" i="29"/>
  <c r="I90" i="29" s="1"/>
  <c r="H16" i="29"/>
  <c r="G16" i="29"/>
  <c r="G119" i="29" s="1"/>
  <c r="F16" i="29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G175" i="4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Y126" i="27" s="1"/>
  <c r="X128" i="27"/>
  <c r="X126" i="27" s="1"/>
  <c r="W128" i="27"/>
  <c r="W126" i="27" s="1"/>
  <c r="V128" i="27"/>
  <c r="V126" i="27" s="1"/>
  <c r="U128" i="27"/>
  <c r="T128" i="27"/>
  <c r="S128" i="27"/>
  <c r="R128" i="27"/>
  <c r="Q128" i="27"/>
  <c r="P128" i="27"/>
  <c r="O128" i="27"/>
  <c r="N128" i="27"/>
  <c r="M128" i="27"/>
  <c r="L128" i="27"/>
  <c r="L126" i="27" s="1"/>
  <c r="K128" i="27"/>
  <c r="K126" i="27" s="1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U126" i="27" s="1"/>
  <c r="T127" i="27"/>
  <c r="T126" i="27" s="1"/>
  <c r="S127" i="27"/>
  <c r="S126" i="27" s="1"/>
  <c r="R127" i="27"/>
  <c r="R126" i="27" s="1"/>
  <c r="Q127" i="27"/>
  <c r="Q126" i="27" s="1"/>
  <c r="P127" i="27"/>
  <c r="P126" i="27" s="1"/>
  <c r="O127" i="27"/>
  <c r="O126" i="27" s="1"/>
  <c r="N127" i="27"/>
  <c r="N126" i="27" s="1"/>
  <c r="M127" i="27"/>
  <c r="M126" i="27" s="1"/>
  <c r="L127" i="27"/>
  <c r="K127" i="27"/>
  <c r="J127" i="27"/>
  <c r="I127" i="27"/>
  <c r="I126" i="27" s="1"/>
  <c r="H127" i="27"/>
  <c r="H126" i="27" s="1"/>
  <c r="G127" i="27"/>
  <c r="G126" i="27" s="1"/>
  <c r="F127" i="27"/>
  <c r="F126" i="27" s="1"/>
  <c r="E127" i="27"/>
  <c r="D127" i="27"/>
  <c r="C127" i="27"/>
  <c r="B127" i="27"/>
  <c r="J126" i="27"/>
  <c r="E126" i="27"/>
  <c r="D126" i="27"/>
  <c r="C126" i="27"/>
  <c r="B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S122" i="27"/>
  <c r="K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S110" i="27" s="1"/>
  <c r="R120" i="27"/>
  <c r="R110" i="27" s="1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5" i="27"/>
  <c r="X115" i="27"/>
  <c r="W115" i="27"/>
  <c r="V115" i="27"/>
  <c r="U115" i="27"/>
  <c r="T115" i="27"/>
  <c r="S115" i="27"/>
  <c r="R115" i="27"/>
  <c r="Q115" i="27"/>
  <c r="P115" i="27"/>
  <c r="O115" i="27"/>
  <c r="O110" i="27" s="1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Y110" i="27" s="1"/>
  <c r="X112" i="27"/>
  <c r="X110" i="27" s="1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J110" i="27" s="1"/>
  <c r="I112" i="27"/>
  <c r="I110" i="27" s="1"/>
  <c r="H112" i="27"/>
  <c r="H110" i="27" s="1"/>
  <c r="G112" i="27"/>
  <c r="F112" i="27"/>
  <c r="E112" i="27"/>
  <c r="D112" i="27"/>
  <c r="C112" i="27"/>
  <c r="B112" i="27"/>
  <c r="Y111" i="27"/>
  <c r="X111" i="27"/>
  <c r="W111" i="27"/>
  <c r="W110" i="27" s="1"/>
  <c r="V111" i="27"/>
  <c r="V110" i="27" s="1"/>
  <c r="U111" i="27"/>
  <c r="U110" i="27" s="1"/>
  <c r="T111" i="27"/>
  <c r="T110" i="27" s="1"/>
  <c r="S111" i="27"/>
  <c r="R111" i="27"/>
  <c r="Q111" i="27"/>
  <c r="P111" i="27"/>
  <c r="O111" i="27"/>
  <c r="N111" i="27"/>
  <c r="N110" i="27" s="1"/>
  <c r="M111" i="27"/>
  <c r="M110" i="27" s="1"/>
  <c r="L111" i="27"/>
  <c r="L110" i="27" s="1"/>
  <c r="K111" i="27"/>
  <c r="J111" i="27"/>
  <c r="I111" i="27"/>
  <c r="H111" i="27"/>
  <c r="G111" i="27"/>
  <c r="G110" i="27" s="1"/>
  <c r="F111" i="27"/>
  <c r="F110" i="27" s="1"/>
  <c r="E111" i="27"/>
  <c r="E110" i="27" s="1"/>
  <c r="D111" i="27"/>
  <c r="D110" i="27" s="1"/>
  <c r="C111" i="27"/>
  <c r="B111" i="27"/>
  <c r="B110" i="27" s="1"/>
  <c r="Q110" i="27"/>
  <c r="P110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98" i="27" s="1"/>
  <c r="K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W100" i="27"/>
  <c r="W98" i="27" s="1"/>
  <c r="V100" i="27"/>
  <c r="V98" i="27" s="1"/>
  <c r="U100" i="27"/>
  <c r="T100" i="27"/>
  <c r="S100" i="27"/>
  <c r="R100" i="27"/>
  <c r="Q100" i="27"/>
  <c r="P100" i="27"/>
  <c r="O100" i="27"/>
  <c r="N100" i="27"/>
  <c r="M100" i="27"/>
  <c r="L100" i="27"/>
  <c r="L98" i="27" s="1"/>
  <c r="K100" i="27"/>
  <c r="K98" i="27" s="1"/>
  <c r="J100" i="27"/>
  <c r="J98" i="27" s="1"/>
  <c r="I100" i="27"/>
  <c r="H100" i="27"/>
  <c r="G100" i="27"/>
  <c r="F100" i="27"/>
  <c r="E100" i="27"/>
  <c r="D100" i="27"/>
  <c r="C100" i="27"/>
  <c r="B100" i="27"/>
  <c r="Y99" i="27"/>
  <c r="Y98" i="27" s="1"/>
  <c r="X99" i="27"/>
  <c r="X98" i="27" s="1"/>
  <c r="W99" i="27"/>
  <c r="V99" i="27"/>
  <c r="U99" i="27"/>
  <c r="U98" i="27" s="1"/>
  <c r="T99" i="27"/>
  <c r="T98" i="27" s="1"/>
  <c r="S99" i="27"/>
  <c r="S98" i="27" s="1"/>
  <c r="R99" i="27"/>
  <c r="R98" i="27" s="1"/>
  <c r="Q99" i="27"/>
  <c r="Q98" i="27" s="1"/>
  <c r="P99" i="27"/>
  <c r="P98" i="27" s="1"/>
  <c r="O99" i="27"/>
  <c r="O98" i="27" s="1"/>
  <c r="N99" i="27"/>
  <c r="N98" i="27" s="1"/>
  <c r="M99" i="27"/>
  <c r="M98" i="27" s="1"/>
  <c r="L99" i="27"/>
  <c r="K99" i="27"/>
  <c r="J99" i="27"/>
  <c r="I99" i="27"/>
  <c r="I98" i="27" s="1"/>
  <c r="H99" i="27"/>
  <c r="H98" i="27" s="1"/>
  <c r="G99" i="27"/>
  <c r="G98" i="27" s="1"/>
  <c r="F99" i="27"/>
  <c r="F98" i="27" s="1"/>
  <c r="E99" i="27"/>
  <c r="D99" i="27"/>
  <c r="C99" i="27"/>
  <c r="B99" i="27"/>
  <c r="E98" i="27"/>
  <c r="D98" i="27"/>
  <c r="C98" i="27"/>
  <c r="Y69" i="27"/>
  <c r="Y122" i="27" s="1"/>
  <c r="X69" i="27"/>
  <c r="W69" i="27"/>
  <c r="V69" i="27"/>
  <c r="U69" i="27"/>
  <c r="T69" i="27"/>
  <c r="T122" i="27" s="1"/>
  <c r="S69" i="27"/>
  <c r="R69" i="27"/>
  <c r="Q69" i="27"/>
  <c r="Q122" i="27" s="1"/>
  <c r="P69" i="27"/>
  <c r="O69" i="27"/>
  <c r="O122" i="27" s="1"/>
  <c r="N69" i="27"/>
  <c r="N122" i="27" s="1"/>
  <c r="M69" i="27"/>
  <c r="M122" i="27" s="1"/>
  <c r="L69" i="27"/>
  <c r="L122" i="27" s="1"/>
  <c r="K69" i="27"/>
  <c r="J69" i="27"/>
  <c r="I69" i="27"/>
  <c r="H69" i="27"/>
  <c r="G69" i="27"/>
  <c r="G154" i="27" s="1"/>
  <c r="F69" i="27"/>
  <c r="E69" i="27"/>
  <c r="E154" i="27" s="1"/>
  <c r="D69" i="27"/>
  <c r="D122" i="27" s="1"/>
  <c r="C69" i="27"/>
  <c r="C122" i="27" s="1"/>
  <c r="B69" i="27"/>
  <c r="Y56" i="27"/>
  <c r="Y119" i="27" s="1"/>
  <c r="X56" i="27"/>
  <c r="W56" i="27"/>
  <c r="W119" i="27" s="1"/>
  <c r="V56" i="27"/>
  <c r="U56" i="27"/>
  <c r="T56" i="27"/>
  <c r="S56" i="27"/>
  <c r="R56" i="27"/>
  <c r="Q56" i="27"/>
  <c r="Q119" i="27" s="1"/>
  <c r="P56" i="27"/>
  <c r="O56" i="27"/>
  <c r="O119" i="27" s="1"/>
  <c r="N56" i="27"/>
  <c r="N119" i="27" s="1"/>
  <c r="M56" i="27"/>
  <c r="M119" i="27" s="1"/>
  <c r="L56" i="27"/>
  <c r="K56" i="27"/>
  <c r="J56" i="27"/>
  <c r="I56" i="27"/>
  <c r="I119" i="27" s="1"/>
  <c r="H56" i="27"/>
  <c r="G56" i="27"/>
  <c r="G153" i="27" s="1"/>
  <c r="F56" i="27"/>
  <c r="E56" i="27"/>
  <c r="D56" i="27"/>
  <c r="C56" i="27"/>
  <c r="B56" i="27"/>
  <c r="B153" i="27" s="1"/>
  <c r="Y43" i="27"/>
  <c r="X43" i="27"/>
  <c r="W43" i="27"/>
  <c r="V43" i="27"/>
  <c r="U43" i="27"/>
  <c r="T43" i="27"/>
  <c r="S43" i="27"/>
  <c r="S116" i="27" s="1"/>
  <c r="R43" i="27"/>
  <c r="Q43" i="27"/>
  <c r="P43" i="27"/>
  <c r="O43" i="27"/>
  <c r="N43" i="27"/>
  <c r="M43" i="27"/>
  <c r="L43" i="27"/>
  <c r="K43" i="27"/>
  <c r="K116" i="27" s="1"/>
  <c r="J43" i="27"/>
  <c r="I43" i="27"/>
  <c r="H43" i="27"/>
  <c r="G43" i="27"/>
  <c r="F43" i="27"/>
  <c r="E43" i="27"/>
  <c r="E152" i="27" s="1"/>
  <c r="D43" i="27"/>
  <c r="C43" i="27"/>
  <c r="C116" i="27" s="1"/>
  <c r="B43" i="27"/>
  <c r="B152" i="27" s="1"/>
  <c r="Y17" i="27"/>
  <c r="X17" i="27"/>
  <c r="W17" i="27"/>
  <c r="W143" i="27" s="1"/>
  <c r="V17" i="27"/>
  <c r="U17" i="27"/>
  <c r="T17" i="27"/>
  <c r="S17" i="27"/>
  <c r="R17" i="27"/>
  <c r="R143" i="27" s="1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N126" i="26" s="1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J126" i="26" s="1"/>
  <c r="I129" i="26"/>
  <c r="H129" i="26"/>
  <c r="G129" i="26"/>
  <c r="F129" i="26"/>
  <c r="E129" i="26"/>
  <c r="D129" i="26"/>
  <c r="C129" i="26"/>
  <c r="B129" i="26"/>
  <c r="Y128" i="26"/>
  <c r="Y126" i="26" s="1"/>
  <c r="X128" i="26"/>
  <c r="X126" i="26" s="1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I126" i="26" s="1"/>
  <c r="H128" i="26"/>
  <c r="H126" i="26" s="1"/>
  <c r="G128" i="26"/>
  <c r="G126" i="26" s="1"/>
  <c r="F128" i="26"/>
  <c r="F126" i="26" s="1"/>
  <c r="E128" i="26"/>
  <c r="D128" i="26"/>
  <c r="C128" i="26"/>
  <c r="B128" i="26"/>
  <c r="Y127" i="26"/>
  <c r="X127" i="26"/>
  <c r="W127" i="26"/>
  <c r="V127" i="26"/>
  <c r="U127" i="26"/>
  <c r="U126" i="26" s="1"/>
  <c r="T127" i="26"/>
  <c r="T126" i="26" s="1"/>
  <c r="S127" i="26"/>
  <c r="S126" i="26" s="1"/>
  <c r="R127" i="26"/>
  <c r="R126" i="26" s="1"/>
  <c r="Q127" i="26"/>
  <c r="P127" i="26"/>
  <c r="O127" i="26"/>
  <c r="N127" i="26"/>
  <c r="M127" i="26"/>
  <c r="M126" i="26" s="1"/>
  <c r="L127" i="26"/>
  <c r="L126" i="26" s="1"/>
  <c r="K127" i="26"/>
  <c r="K126" i="26" s="1"/>
  <c r="J127" i="26"/>
  <c r="I127" i="26"/>
  <c r="H127" i="26"/>
  <c r="G127" i="26"/>
  <c r="F127" i="26"/>
  <c r="E127" i="26"/>
  <c r="E126" i="26" s="1"/>
  <c r="D127" i="26"/>
  <c r="D126" i="26" s="1"/>
  <c r="C127" i="26"/>
  <c r="C126" i="26" s="1"/>
  <c r="B127" i="26"/>
  <c r="B126" i="26" s="1"/>
  <c r="W126" i="26"/>
  <c r="V126" i="26"/>
  <c r="Q126" i="26"/>
  <c r="P126" i="26"/>
  <c r="O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L110" i="26" s="1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H110" i="26" s="1"/>
  <c r="G123" i="26"/>
  <c r="F123" i="26"/>
  <c r="E123" i="26"/>
  <c r="D123" i="26"/>
  <c r="C123" i="26"/>
  <c r="B123" i="26"/>
  <c r="F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V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C110" i="26" s="1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B110" i="26" s="1"/>
  <c r="Y113" i="26"/>
  <c r="X113" i="26"/>
  <c r="X110" i="26" s="1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U110" i="26" s="1"/>
  <c r="T112" i="26"/>
  <c r="T110" i="26" s="1"/>
  <c r="S112" i="26"/>
  <c r="R112" i="26"/>
  <c r="Q112" i="26"/>
  <c r="P112" i="26"/>
  <c r="O112" i="26"/>
  <c r="N112" i="26"/>
  <c r="M112" i="26"/>
  <c r="L112" i="26"/>
  <c r="K112" i="26"/>
  <c r="K110" i="26" s="1"/>
  <c r="J112" i="26"/>
  <c r="J110" i="26" s="1"/>
  <c r="I112" i="26"/>
  <c r="I110" i="26" s="1"/>
  <c r="H112" i="26"/>
  <c r="G112" i="26"/>
  <c r="F112" i="26"/>
  <c r="E112" i="26"/>
  <c r="D112" i="26"/>
  <c r="C112" i="26"/>
  <c r="B112" i="26"/>
  <c r="Y111" i="26"/>
  <c r="Y110" i="26" s="1"/>
  <c r="X111" i="26"/>
  <c r="W111" i="26"/>
  <c r="W110" i="26" s="1"/>
  <c r="V111" i="26"/>
  <c r="U111" i="26"/>
  <c r="T111" i="26"/>
  <c r="S111" i="26"/>
  <c r="S110" i="26" s="1"/>
  <c r="R111" i="26"/>
  <c r="R110" i="26" s="1"/>
  <c r="Q111" i="26"/>
  <c r="Q110" i="26" s="1"/>
  <c r="P111" i="26"/>
  <c r="P110" i="26" s="1"/>
  <c r="O111" i="26"/>
  <c r="O110" i="26" s="1"/>
  <c r="N111" i="26"/>
  <c r="M111" i="26"/>
  <c r="M110" i="26" s="1"/>
  <c r="L111" i="26"/>
  <c r="K111" i="26"/>
  <c r="J111" i="26"/>
  <c r="I111" i="26"/>
  <c r="H111" i="26"/>
  <c r="G111" i="26"/>
  <c r="G110" i="26" s="1"/>
  <c r="F111" i="26"/>
  <c r="F110" i="26" s="1"/>
  <c r="E111" i="26"/>
  <c r="E110" i="26" s="1"/>
  <c r="D111" i="26"/>
  <c r="D110" i="26" s="1"/>
  <c r="C111" i="26"/>
  <c r="B111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T103" i="26"/>
  <c r="S103" i="26"/>
  <c r="R103" i="26"/>
  <c r="R98" i="26" s="1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N98" i="26" s="1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J98" i="26" s="1"/>
  <c r="I101" i="26"/>
  <c r="H101" i="26"/>
  <c r="G101" i="26"/>
  <c r="F101" i="26"/>
  <c r="E101" i="26"/>
  <c r="D101" i="26"/>
  <c r="C101" i="26"/>
  <c r="B101" i="26"/>
  <c r="Y100" i="26"/>
  <c r="Y98" i="26" s="1"/>
  <c r="X100" i="26"/>
  <c r="X98" i="26" s="1"/>
  <c r="W100" i="26"/>
  <c r="W98" i="26" s="1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H98" i="26" s="1"/>
  <c r="G100" i="26"/>
  <c r="G98" i="26" s="1"/>
  <c r="F100" i="26"/>
  <c r="F98" i="26" s="1"/>
  <c r="E100" i="26"/>
  <c r="D100" i="26"/>
  <c r="C100" i="26"/>
  <c r="B100" i="26"/>
  <c r="Y99" i="26"/>
  <c r="X99" i="26"/>
  <c r="W99" i="26"/>
  <c r="V99" i="26"/>
  <c r="U99" i="26"/>
  <c r="U98" i="26" s="1"/>
  <c r="T99" i="26"/>
  <c r="T98" i="26" s="1"/>
  <c r="S99" i="26"/>
  <c r="S98" i="26" s="1"/>
  <c r="R99" i="26"/>
  <c r="Q99" i="26"/>
  <c r="P99" i="26"/>
  <c r="O99" i="26"/>
  <c r="N99" i="26"/>
  <c r="M99" i="26"/>
  <c r="M98" i="26" s="1"/>
  <c r="L99" i="26"/>
  <c r="L98" i="26" s="1"/>
  <c r="K99" i="26"/>
  <c r="K98" i="26" s="1"/>
  <c r="J99" i="26"/>
  <c r="I99" i="26"/>
  <c r="I98" i="26" s="1"/>
  <c r="H99" i="26"/>
  <c r="G99" i="26"/>
  <c r="F99" i="26"/>
  <c r="E99" i="26"/>
  <c r="E98" i="26" s="1"/>
  <c r="D99" i="26"/>
  <c r="D98" i="26" s="1"/>
  <c r="C99" i="26"/>
  <c r="C98" i="26" s="1"/>
  <c r="B99" i="26"/>
  <c r="B98" i="26" s="1"/>
  <c r="V98" i="26"/>
  <c r="Q98" i="26"/>
  <c r="P98" i="26"/>
  <c r="O98" i="26"/>
  <c r="Y69" i="26"/>
  <c r="X69" i="26"/>
  <c r="W69" i="26"/>
  <c r="V69" i="26"/>
  <c r="V122" i="26" s="1"/>
  <c r="U69" i="26"/>
  <c r="T69" i="26"/>
  <c r="S69" i="26"/>
  <c r="R69" i="26"/>
  <c r="Q69" i="26"/>
  <c r="P69" i="26"/>
  <c r="O69" i="26"/>
  <c r="N69" i="26"/>
  <c r="N122" i="26" s="1"/>
  <c r="M69" i="26"/>
  <c r="L69" i="26"/>
  <c r="K69" i="26"/>
  <c r="J69" i="26"/>
  <c r="I69" i="26"/>
  <c r="H69" i="26"/>
  <c r="G69" i="26"/>
  <c r="F69" i="26"/>
  <c r="E69" i="26"/>
  <c r="D69" i="26"/>
  <c r="C69" i="26"/>
  <c r="B69" i="26"/>
  <c r="Y56" i="26"/>
  <c r="X56" i="26"/>
  <c r="W56" i="26"/>
  <c r="V56" i="26"/>
  <c r="V119" i="26" s="1"/>
  <c r="U56" i="26"/>
  <c r="T56" i="26"/>
  <c r="S56" i="26"/>
  <c r="R56" i="26"/>
  <c r="Q56" i="26"/>
  <c r="P56" i="26"/>
  <c r="O56" i="26"/>
  <c r="N56" i="26"/>
  <c r="N119" i="26" s="1"/>
  <c r="M56" i="26"/>
  <c r="L56" i="26"/>
  <c r="K56" i="26"/>
  <c r="J56" i="26"/>
  <c r="I56" i="26"/>
  <c r="H56" i="26"/>
  <c r="G56" i="26"/>
  <c r="F56" i="26"/>
  <c r="E56" i="26"/>
  <c r="D56" i="26"/>
  <c r="C56" i="26"/>
  <c r="B56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N116" i="26" s="1"/>
  <c r="M43" i="26"/>
  <c r="L43" i="26"/>
  <c r="K43" i="26"/>
  <c r="J43" i="26"/>
  <c r="I43" i="26"/>
  <c r="H43" i="26"/>
  <c r="G43" i="26"/>
  <c r="F43" i="26"/>
  <c r="F116" i="26" s="1"/>
  <c r="E43" i="26"/>
  <c r="D43" i="26"/>
  <c r="C43" i="26"/>
  <c r="B43" i="26"/>
  <c r="Y17" i="26"/>
  <c r="X17" i="26"/>
  <c r="W17" i="26"/>
  <c r="V17" i="26"/>
  <c r="V105" i="26" s="1"/>
  <c r="U17" i="26"/>
  <c r="T17" i="26"/>
  <c r="S17" i="26"/>
  <c r="R17" i="26"/>
  <c r="Q17" i="26"/>
  <c r="P17" i="26"/>
  <c r="O17" i="26"/>
  <c r="N17" i="26"/>
  <c r="N105" i="26" s="1"/>
  <c r="M17" i="26"/>
  <c r="L17" i="26"/>
  <c r="K17" i="26"/>
  <c r="J17" i="26"/>
  <c r="I17" i="26"/>
  <c r="H17" i="26"/>
  <c r="G17" i="26"/>
  <c r="F17" i="26"/>
  <c r="F105" i="26" s="1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X157" i="25"/>
  <c r="W157" i="25"/>
  <c r="V157" i="25"/>
  <c r="U157" i="25"/>
  <c r="T157" i="25"/>
  <c r="S157" i="25"/>
  <c r="R157" i="25"/>
  <c r="Q157" i="25"/>
  <c r="P157" i="25"/>
  <c r="P156" i="25" s="1"/>
  <c r="O157" i="25"/>
  <c r="N157" i="25"/>
  <c r="N156" i="25" s="1"/>
  <c r="M157" i="25"/>
  <c r="M156" i="25" s="1"/>
  <c r="L157" i="25"/>
  <c r="L156" i="25" s="1"/>
  <c r="K157" i="25"/>
  <c r="K156" i="25" s="1"/>
  <c r="J157" i="25"/>
  <c r="J156" i="25" s="1"/>
  <c r="I157" i="25"/>
  <c r="I156" i="25" s="1"/>
  <c r="H157" i="25"/>
  <c r="H156" i="25" s="1"/>
  <c r="G157" i="25"/>
  <c r="G156" i="25" s="1"/>
  <c r="F157" i="25"/>
  <c r="F156" i="25" s="1"/>
  <c r="E157" i="25"/>
  <c r="D157" i="25"/>
  <c r="C157" i="25"/>
  <c r="B157" i="25"/>
  <c r="I154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J126" i="25" s="1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V126" i="25" s="1"/>
  <c r="U128" i="25"/>
  <c r="U126" i="25" s="1"/>
  <c r="T128" i="25"/>
  <c r="S128" i="25"/>
  <c r="S126" i="25" s="1"/>
  <c r="R128" i="25"/>
  <c r="Q128" i="25"/>
  <c r="P128" i="25"/>
  <c r="O128" i="25"/>
  <c r="N128" i="25"/>
  <c r="M128" i="25"/>
  <c r="L128" i="25"/>
  <c r="K128" i="25"/>
  <c r="J128" i="25"/>
  <c r="I128" i="25"/>
  <c r="H128" i="25"/>
  <c r="H126" i="25" s="1"/>
  <c r="G128" i="25"/>
  <c r="F128" i="25"/>
  <c r="F126" i="25" s="1"/>
  <c r="E128" i="25"/>
  <c r="D128" i="25"/>
  <c r="C128" i="25"/>
  <c r="B128" i="25"/>
  <c r="Y127" i="25"/>
  <c r="X127" i="25"/>
  <c r="W127" i="25"/>
  <c r="V127" i="25"/>
  <c r="U127" i="25"/>
  <c r="T127" i="25"/>
  <c r="T126" i="25" s="1"/>
  <c r="S127" i="25"/>
  <c r="R127" i="25"/>
  <c r="R126" i="25" s="1"/>
  <c r="Q127" i="25"/>
  <c r="Q126" i="25" s="1"/>
  <c r="P127" i="25"/>
  <c r="P126" i="25" s="1"/>
  <c r="O127" i="25"/>
  <c r="O126" i="25" s="1"/>
  <c r="N127" i="25"/>
  <c r="N126" i="25" s="1"/>
  <c r="M127" i="25"/>
  <c r="M126" i="25" s="1"/>
  <c r="L127" i="25"/>
  <c r="L126" i="25" s="1"/>
  <c r="K127" i="25"/>
  <c r="K126" i="25" s="1"/>
  <c r="J127" i="25"/>
  <c r="I127" i="25"/>
  <c r="I126" i="25" s="1"/>
  <c r="H127" i="25"/>
  <c r="G127" i="25"/>
  <c r="G126" i="25" s="1"/>
  <c r="F127" i="25"/>
  <c r="E127" i="25"/>
  <c r="D127" i="25"/>
  <c r="D126" i="25" s="1"/>
  <c r="C127" i="25"/>
  <c r="B127" i="25"/>
  <c r="B126" i="25" s="1"/>
  <c r="Y126" i="25"/>
  <c r="X126" i="25"/>
  <c r="W126" i="25"/>
  <c r="E126" i="25"/>
  <c r="C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M110" i="25" s="1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I110" i="25" s="1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F110" i="25" s="1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H110" i="25" s="1"/>
  <c r="G117" i="25"/>
  <c r="F117" i="25"/>
  <c r="E117" i="25"/>
  <c r="D117" i="25"/>
  <c r="C117" i="25"/>
  <c r="B117" i="25"/>
  <c r="I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G110" i="25" s="1"/>
  <c r="F115" i="25"/>
  <c r="E115" i="25"/>
  <c r="E110" i="25" s="1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Y112" i="25"/>
  <c r="X112" i="25"/>
  <c r="W112" i="25"/>
  <c r="V112" i="25"/>
  <c r="U112" i="25"/>
  <c r="T112" i="25"/>
  <c r="S112" i="25"/>
  <c r="R112" i="25"/>
  <c r="R110" i="25" s="1"/>
  <c r="Q112" i="25"/>
  <c r="P112" i="25"/>
  <c r="P110" i="25" s="1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Y111" i="25"/>
  <c r="X111" i="25"/>
  <c r="X110" i="25" s="1"/>
  <c r="W111" i="25"/>
  <c r="W110" i="25" s="1"/>
  <c r="V111" i="25"/>
  <c r="V110" i="25" s="1"/>
  <c r="U111" i="25"/>
  <c r="U110" i="25" s="1"/>
  <c r="T111" i="25"/>
  <c r="T110" i="25" s="1"/>
  <c r="S111" i="25"/>
  <c r="S110" i="25" s="1"/>
  <c r="R111" i="25"/>
  <c r="Q111" i="25"/>
  <c r="P111" i="25"/>
  <c r="O111" i="25"/>
  <c r="O110" i="25" s="1"/>
  <c r="N111" i="25"/>
  <c r="N110" i="25" s="1"/>
  <c r="M111" i="25"/>
  <c r="L111" i="25"/>
  <c r="L110" i="25" s="1"/>
  <c r="K111" i="25"/>
  <c r="J111" i="25"/>
  <c r="J110" i="25" s="1"/>
  <c r="I111" i="25"/>
  <c r="H111" i="25"/>
  <c r="G111" i="25"/>
  <c r="F111" i="25"/>
  <c r="E111" i="25"/>
  <c r="D111" i="25"/>
  <c r="C111" i="25"/>
  <c r="B111" i="25"/>
  <c r="K110" i="25"/>
  <c r="D110" i="25"/>
  <c r="C110" i="25"/>
  <c r="B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T98" i="25" s="1"/>
  <c r="S103" i="25"/>
  <c r="R103" i="25"/>
  <c r="R98" i="25" s="1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E98" i="25" s="1"/>
  <c r="D101" i="25"/>
  <c r="C101" i="25"/>
  <c r="B101" i="25"/>
  <c r="Y100" i="25"/>
  <c r="X100" i="25"/>
  <c r="W100" i="25"/>
  <c r="V100" i="25"/>
  <c r="U100" i="25"/>
  <c r="T100" i="25"/>
  <c r="S100" i="25"/>
  <c r="R100" i="25"/>
  <c r="Q100" i="25"/>
  <c r="Q98" i="25" s="1"/>
  <c r="P100" i="25"/>
  <c r="P98" i="25" s="1"/>
  <c r="O100" i="25"/>
  <c r="N100" i="25"/>
  <c r="N98" i="25" s="1"/>
  <c r="M100" i="25"/>
  <c r="L100" i="25"/>
  <c r="K100" i="25"/>
  <c r="J100" i="25"/>
  <c r="I100" i="25"/>
  <c r="H100" i="25"/>
  <c r="G100" i="25"/>
  <c r="F100" i="25"/>
  <c r="E100" i="25"/>
  <c r="D100" i="25"/>
  <c r="C100" i="25"/>
  <c r="C98" i="25" s="1"/>
  <c r="B100" i="25"/>
  <c r="Y99" i="25"/>
  <c r="Y98" i="25" s="1"/>
  <c r="X99" i="25"/>
  <c r="X98" i="25" s="1"/>
  <c r="W99" i="25"/>
  <c r="W98" i="25" s="1"/>
  <c r="V99" i="25"/>
  <c r="V98" i="25" s="1"/>
  <c r="U99" i="25"/>
  <c r="T99" i="25"/>
  <c r="S99" i="25"/>
  <c r="R99" i="25"/>
  <c r="Q99" i="25"/>
  <c r="P99" i="25"/>
  <c r="O99" i="25"/>
  <c r="O98" i="25" s="1"/>
  <c r="N99" i="25"/>
  <c r="M99" i="25"/>
  <c r="M98" i="25" s="1"/>
  <c r="L99" i="25"/>
  <c r="L98" i="25" s="1"/>
  <c r="K99" i="25"/>
  <c r="K98" i="25" s="1"/>
  <c r="J99" i="25"/>
  <c r="J98" i="25" s="1"/>
  <c r="I99" i="25"/>
  <c r="I98" i="25" s="1"/>
  <c r="H99" i="25"/>
  <c r="H98" i="25" s="1"/>
  <c r="G99" i="25"/>
  <c r="G98" i="25" s="1"/>
  <c r="F99" i="25"/>
  <c r="F98" i="25" s="1"/>
  <c r="E99" i="25"/>
  <c r="D99" i="25"/>
  <c r="D98" i="25" s="1"/>
  <c r="C99" i="25"/>
  <c r="B99" i="25"/>
  <c r="B98" i="25" s="1"/>
  <c r="U98" i="25"/>
  <c r="S98" i="25"/>
  <c r="Y69" i="25"/>
  <c r="Y154" i="27" s="1"/>
  <c r="X69" i="25"/>
  <c r="W69" i="25"/>
  <c r="W154" i="25" s="1"/>
  <c r="V69" i="25"/>
  <c r="U69" i="25"/>
  <c r="U154" i="25" s="1"/>
  <c r="T69" i="25"/>
  <c r="T154" i="25" s="1"/>
  <c r="S69" i="25"/>
  <c r="R69" i="25"/>
  <c r="R154" i="25" s="1"/>
  <c r="Q69" i="25"/>
  <c r="Q122" i="25" s="1"/>
  <c r="P69" i="25"/>
  <c r="O69" i="25"/>
  <c r="O154" i="25" s="1"/>
  <c r="N69" i="25"/>
  <c r="M69" i="25"/>
  <c r="M154" i="25" s="1"/>
  <c r="L69" i="25"/>
  <c r="L154" i="25" s="1"/>
  <c r="K69" i="25"/>
  <c r="J69" i="25"/>
  <c r="J154" i="25" s="1"/>
  <c r="I69" i="25"/>
  <c r="I122" i="25" s="1"/>
  <c r="H69" i="25"/>
  <c r="G69" i="25"/>
  <c r="G154" i="25" s="1"/>
  <c r="F69" i="25"/>
  <c r="F154" i="26" s="1"/>
  <c r="E69" i="25"/>
  <c r="E154" i="25" s="1"/>
  <c r="D69" i="25"/>
  <c r="D154" i="25" s="1"/>
  <c r="C69" i="25"/>
  <c r="B69" i="25"/>
  <c r="Y56" i="25"/>
  <c r="Y153" i="25" s="1"/>
  <c r="X56" i="25"/>
  <c r="X153" i="25" s="1"/>
  <c r="W56" i="25"/>
  <c r="W153" i="25" s="1"/>
  <c r="V56" i="25"/>
  <c r="U56" i="25"/>
  <c r="T56" i="25"/>
  <c r="S56" i="25"/>
  <c r="R56" i="25"/>
  <c r="R153" i="25" s="1"/>
  <c r="Q56" i="25"/>
  <c r="Q153" i="25" s="1"/>
  <c r="P56" i="25"/>
  <c r="O56" i="25"/>
  <c r="O153" i="25" s="1"/>
  <c r="N56" i="25"/>
  <c r="M56" i="25"/>
  <c r="L56" i="25"/>
  <c r="K56" i="25"/>
  <c r="J56" i="25"/>
  <c r="J153" i="25" s="1"/>
  <c r="I56" i="25"/>
  <c r="I153" i="25" s="1"/>
  <c r="H56" i="25"/>
  <c r="G56" i="25"/>
  <c r="G153" i="25" s="1"/>
  <c r="F56" i="25"/>
  <c r="E56" i="25"/>
  <c r="D56" i="25"/>
  <c r="C56" i="25"/>
  <c r="B56" i="25"/>
  <c r="B153" i="25" s="1"/>
  <c r="Y43" i="25"/>
  <c r="Y152" i="25" s="1"/>
  <c r="X43" i="25"/>
  <c r="W43" i="25"/>
  <c r="V43" i="25"/>
  <c r="U43" i="25"/>
  <c r="U152" i="25" s="1"/>
  <c r="T43" i="25"/>
  <c r="S43" i="25"/>
  <c r="R43" i="25"/>
  <c r="R152" i="25" s="1"/>
  <c r="Q43" i="25"/>
  <c r="Q152" i="25" s="1"/>
  <c r="P43" i="25"/>
  <c r="O43" i="25"/>
  <c r="N43" i="25"/>
  <c r="M43" i="25"/>
  <c r="M152" i="25" s="1"/>
  <c r="L43" i="25"/>
  <c r="K43" i="25"/>
  <c r="J43" i="25"/>
  <c r="J152" i="25" s="1"/>
  <c r="I43" i="25"/>
  <c r="I152" i="25" s="1"/>
  <c r="H43" i="25"/>
  <c r="G43" i="25"/>
  <c r="F43" i="25"/>
  <c r="E43" i="25"/>
  <c r="E152" i="25" s="1"/>
  <c r="D43" i="25"/>
  <c r="C43" i="25"/>
  <c r="B43" i="25"/>
  <c r="B152" i="25" s="1"/>
  <c r="Y17" i="25"/>
  <c r="Y105" i="25" s="1"/>
  <c r="X17" i="25"/>
  <c r="W17" i="25"/>
  <c r="W143" i="25" s="1"/>
  <c r="V17" i="25"/>
  <c r="U17" i="25"/>
  <c r="T17" i="25"/>
  <c r="S17" i="25"/>
  <c r="R17" i="25"/>
  <c r="R143" i="25" s="1"/>
  <c r="Q17" i="25"/>
  <c r="Q105" i="25" s="1"/>
  <c r="P17" i="25"/>
  <c r="O17" i="25"/>
  <c r="O143" i="25" s="1"/>
  <c r="N17" i="25"/>
  <c r="M17" i="25"/>
  <c r="L17" i="25"/>
  <c r="K17" i="25"/>
  <c r="J17" i="25"/>
  <c r="J143" i="25" s="1"/>
  <c r="I17" i="25"/>
  <c r="I105" i="25" s="1"/>
  <c r="H17" i="25"/>
  <c r="G17" i="25"/>
  <c r="G143" i="25" s="1"/>
  <c r="F17" i="25"/>
  <c r="E17" i="25"/>
  <c r="D17" i="25"/>
  <c r="C17" i="25"/>
  <c r="B17" i="25"/>
  <c r="B143" i="25" s="1"/>
  <c r="B136" i="25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G119" i="4" s="1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C59" i="24"/>
  <c r="C118" i="4" s="1"/>
  <c r="B59" i="24"/>
  <c r="Y58" i="24"/>
  <c r="X58" i="24"/>
  <c r="W58" i="24"/>
  <c r="V58" i="24"/>
  <c r="V57" i="24" s="1"/>
  <c r="V116" i="4" s="1"/>
  <c r="U58" i="24"/>
  <c r="T58" i="24"/>
  <c r="S58" i="24"/>
  <c r="R58" i="24"/>
  <c r="R57" i="24" s="1"/>
  <c r="R116" i="4" s="1"/>
  <c r="Q58" i="24"/>
  <c r="Q57" i="24" s="1"/>
  <c r="Q116" i="4" s="1"/>
  <c r="P58" i="24"/>
  <c r="P57" i="24" s="1"/>
  <c r="P116" i="4" s="1"/>
  <c r="O58" i="24"/>
  <c r="N58" i="24"/>
  <c r="M58" i="24"/>
  <c r="L58" i="24"/>
  <c r="K58" i="24"/>
  <c r="J58" i="24"/>
  <c r="I58" i="24"/>
  <c r="H58" i="24"/>
  <c r="G58" i="24"/>
  <c r="F58" i="24"/>
  <c r="F57" i="24" s="1"/>
  <c r="F116" i="4" s="1"/>
  <c r="E58" i="24"/>
  <c r="E57" i="24" s="1"/>
  <c r="E116" i="4" s="1"/>
  <c r="D58" i="24"/>
  <c r="C58" i="24"/>
  <c r="B58" i="24"/>
  <c r="B75" i="24" s="1"/>
  <c r="B172" i="4" s="1"/>
  <c r="Y57" i="24"/>
  <c r="X57" i="24"/>
  <c r="W57" i="24"/>
  <c r="W116" i="4" s="1"/>
  <c r="S57" i="24"/>
  <c r="Y55" i="24"/>
  <c r="Y69" i="24" s="1"/>
  <c r="X55" i="24"/>
  <c r="X69" i="24" s="1"/>
  <c r="W55" i="24"/>
  <c r="W69" i="24" s="1"/>
  <c r="V55" i="24"/>
  <c r="U55" i="24"/>
  <c r="T55" i="24"/>
  <c r="S55" i="24"/>
  <c r="R55" i="24"/>
  <c r="Q55" i="24"/>
  <c r="Q69" i="24" s="1"/>
  <c r="P55" i="24"/>
  <c r="P69" i="24" s="1"/>
  <c r="O55" i="24"/>
  <c r="O69" i="24" s="1"/>
  <c r="N55" i="24"/>
  <c r="N69" i="24" s="1"/>
  <c r="M55" i="24"/>
  <c r="L55" i="24"/>
  <c r="L69" i="24" s="1"/>
  <c r="K55" i="24"/>
  <c r="K52" i="24" s="1"/>
  <c r="K69" i="4" s="1"/>
  <c r="J55" i="24"/>
  <c r="I55" i="24"/>
  <c r="I69" i="24" s="1"/>
  <c r="H55" i="24"/>
  <c r="H69" i="24" s="1"/>
  <c r="G55" i="24"/>
  <c r="G69" i="24" s="1"/>
  <c r="F55" i="24"/>
  <c r="F69" i="24" s="1"/>
  <c r="E55" i="24"/>
  <c r="E69" i="24" s="1"/>
  <c r="D55" i="24"/>
  <c r="D69" i="24" s="1"/>
  <c r="C55" i="24"/>
  <c r="C69" i="24" s="1"/>
  <c r="B55" i="24"/>
  <c r="B52" i="24" s="1"/>
  <c r="B69" i="4" s="1"/>
  <c r="Y54" i="24"/>
  <c r="X54" i="24"/>
  <c r="W54" i="24"/>
  <c r="V54" i="24"/>
  <c r="V76" i="24" s="1"/>
  <c r="U54" i="24"/>
  <c r="T54" i="24"/>
  <c r="S54" i="24"/>
  <c r="S76" i="24" s="1"/>
  <c r="R54" i="24"/>
  <c r="Q54" i="24"/>
  <c r="P54" i="24"/>
  <c r="O54" i="24"/>
  <c r="N54" i="24"/>
  <c r="M54" i="24"/>
  <c r="L54" i="24"/>
  <c r="K54" i="24"/>
  <c r="J54" i="24"/>
  <c r="J68" i="24" s="1"/>
  <c r="I54" i="24"/>
  <c r="H54" i="24"/>
  <c r="G54" i="24"/>
  <c r="G52" i="24" s="1"/>
  <c r="G69" i="4" s="1"/>
  <c r="F54" i="24"/>
  <c r="E54" i="24"/>
  <c r="D54" i="24"/>
  <c r="C54" i="24"/>
  <c r="B54" i="24"/>
  <c r="B68" i="24" s="1"/>
  <c r="Y53" i="24"/>
  <c r="X53" i="24"/>
  <c r="W53" i="24"/>
  <c r="V53" i="24"/>
  <c r="U53" i="24"/>
  <c r="T53" i="24"/>
  <c r="S53" i="24"/>
  <c r="R53" i="24"/>
  <c r="R67" i="24" s="1"/>
  <c r="Q53" i="24"/>
  <c r="P53" i="24"/>
  <c r="O53" i="24"/>
  <c r="O75" i="24" s="1"/>
  <c r="N53" i="24"/>
  <c r="M53" i="24"/>
  <c r="L53" i="24"/>
  <c r="K53" i="24"/>
  <c r="J53" i="24"/>
  <c r="J67" i="24" s="1"/>
  <c r="I53" i="24"/>
  <c r="H53" i="24"/>
  <c r="G53" i="24"/>
  <c r="F53" i="24"/>
  <c r="E53" i="24"/>
  <c r="D53" i="24"/>
  <c r="C53" i="24"/>
  <c r="B53" i="24"/>
  <c r="B67" i="24" s="1"/>
  <c r="N52" i="24"/>
  <c r="J52" i="24"/>
  <c r="H52" i="24"/>
  <c r="C52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Y3" i="24" s="1"/>
  <c r="Y17" i="4" s="1"/>
  <c r="X4" i="24"/>
  <c r="X3" i="24" s="1"/>
  <c r="X17" i="4" s="1"/>
  <c r="W4" i="24"/>
  <c r="V4" i="24"/>
  <c r="U4" i="24"/>
  <c r="T4" i="24"/>
  <c r="S4" i="24"/>
  <c r="R4" i="24"/>
  <c r="Q4" i="24"/>
  <c r="P4" i="24"/>
  <c r="O4" i="24"/>
  <c r="O3" i="24" s="1"/>
  <c r="O17" i="4" s="1"/>
  <c r="N4" i="24"/>
  <c r="N3" i="24" s="1"/>
  <c r="N17" i="4" s="1"/>
  <c r="M4" i="24"/>
  <c r="M3" i="24" s="1"/>
  <c r="L4" i="24"/>
  <c r="K4" i="24"/>
  <c r="J4" i="24"/>
  <c r="I4" i="24"/>
  <c r="H4" i="24"/>
  <c r="G4" i="24"/>
  <c r="F4" i="24"/>
  <c r="E4" i="24"/>
  <c r="D4" i="24"/>
  <c r="D3" i="24" s="1"/>
  <c r="D17" i="4" s="1"/>
  <c r="C4" i="24"/>
  <c r="C3" i="24" s="1"/>
  <c r="C17" i="4" s="1"/>
  <c r="B4" i="24"/>
  <c r="B3" i="24" s="1"/>
  <c r="B17" i="4" s="1"/>
  <c r="W3" i="24"/>
  <c r="V3" i="24"/>
  <c r="U3" i="24"/>
  <c r="T3" i="24"/>
  <c r="S3" i="24"/>
  <c r="R3" i="24"/>
  <c r="Q3" i="24"/>
  <c r="P3" i="24"/>
  <c r="L3" i="24"/>
  <c r="K3" i="24"/>
  <c r="J3" i="24"/>
  <c r="I3" i="24"/>
  <c r="H3" i="24"/>
  <c r="G3" i="24"/>
  <c r="F3" i="24"/>
  <c r="E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R211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R202" i="23"/>
  <c r="R201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B192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X213" i="23" s="1"/>
  <c r="W119" i="23"/>
  <c r="W213" i="23" s="1"/>
  <c r="V119" i="23"/>
  <c r="V213" i="23" s="1"/>
  <c r="U119" i="23"/>
  <c r="U213" i="23" s="1"/>
  <c r="T119" i="23"/>
  <c r="T213" i="23" s="1"/>
  <c r="S119" i="23"/>
  <c r="S99" i="23" s="1"/>
  <c r="R119" i="23"/>
  <c r="R213" i="23" s="1"/>
  <c r="Q119" i="23"/>
  <c r="P119" i="23"/>
  <c r="P213" i="23" s="1"/>
  <c r="O119" i="23"/>
  <c r="O213" i="23" s="1"/>
  <c r="N119" i="23"/>
  <c r="N213" i="23" s="1"/>
  <c r="M119" i="23"/>
  <c r="M213" i="23" s="1"/>
  <c r="L119" i="23"/>
  <c r="L213" i="23" s="1"/>
  <c r="K119" i="23"/>
  <c r="K99" i="23" s="1"/>
  <c r="K62" i="20" s="1"/>
  <c r="K115" i="4" s="1"/>
  <c r="J119" i="23"/>
  <c r="J213" i="23" s="1"/>
  <c r="I119" i="23"/>
  <c r="H119" i="23"/>
  <c r="H213" i="23" s="1"/>
  <c r="G119" i="23"/>
  <c r="G213" i="23" s="1"/>
  <c r="F119" i="23"/>
  <c r="F213" i="23" s="1"/>
  <c r="E119" i="23"/>
  <c r="E213" i="23" s="1"/>
  <c r="D119" i="23"/>
  <c r="D213" i="23" s="1"/>
  <c r="C119" i="23"/>
  <c r="C99" i="23" s="1"/>
  <c r="B119" i="23"/>
  <c r="B213" i="23" s="1"/>
  <c r="Y110" i="23"/>
  <c r="Y211" i="23" s="1"/>
  <c r="X110" i="23"/>
  <c r="X211" i="23" s="1"/>
  <c r="W110" i="23"/>
  <c r="V110" i="23"/>
  <c r="V211" i="23" s="1"/>
  <c r="U110" i="23"/>
  <c r="U211" i="23" s="1"/>
  <c r="T110" i="23"/>
  <c r="T99" i="23" s="1"/>
  <c r="S110" i="23"/>
  <c r="S211" i="23" s="1"/>
  <c r="R110" i="23"/>
  <c r="Q110" i="23"/>
  <c r="Q211" i="23" s="1"/>
  <c r="P110" i="23"/>
  <c r="P211" i="23" s="1"/>
  <c r="O110" i="23"/>
  <c r="N110" i="23"/>
  <c r="N211" i="23" s="1"/>
  <c r="M110" i="23"/>
  <c r="M211" i="23" s="1"/>
  <c r="L110" i="23"/>
  <c r="K110" i="23"/>
  <c r="K211" i="23" s="1"/>
  <c r="J110" i="23"/>
  <c r="J211" i="23" s="1"/>
  <c r="I110" i="23"/>
  <c r="I211" i="23" s="1"/>
  <c r="H110" i="23"/>
  <c r="H211" i="23" s="1"/>
  <c r="G110" i="23"/>
  <c r="F110" i="23"/>
  <c r="F211" i="23" s="1"/>
  <c r="E110" i="23"/>
  <c r="E211" i="23" s="1"/>
  <c r="D110" i="23"/>
  <c r="D99" i="23" s="1"/>
  <c r="C110" i="23"/>
  <c r="C211" i="23" s="1"/>
  <c r="B110" i="23"/>
  <c r="B211" i="23" s="1"/>
  <c r="U99" i="23"/>
  <c r="U179" i="23" s="1"/>
  <c r="R99" i="23"/>
  <c r="R62" i="20" s="1"/>
  <c r="P99" i="23"/>
  <c r="P62" i="20" s="1"/>
  <c r="P115" i="4" s="1"/>
  <c r="N99" i="23"/>
  <c r="N179" i="23" s="1"/>
  <c r="M99" i="23"/>
  <c r="M179" i="23" s="1"/>
  <c r="J99" i="23"/>
  <c r="J62" i="20" s="1"/>
  <c r="J115" i="4" s="1"/>
  <c r="H99" i="23"/>
  <c r="H62" i="20" s="1"/>
  <c r="H115" i="4" s="1"/>
  <c r="Y89" i="23"/>
  <c r="Y203" i="23" s="1"/>
  <c r="X89" i="23"/>
  <c r="X203" i="23" s="1"/>
  <c r="W89" i="23"/>
  <c r="W203" i="23" s="1"/>
  <c r="V89" i="23"/>
  <c r="U89" i="23"/>
  <c r="U203" i="23" s="1"/>
  <c r="T89" i="23"/>
  <c r="T203" i="23" s="1"/>
  <c r="S89" i="23"/>
  <c r="S203" i="23" s="1"/>
  <c r="R89" i="23"/>
  <c r="R203" i="23" s="1"/>
  <c r="Q89" i="23"/>
  <c r="Q203" i="23" s="1"/>
  <c r="P89" i="23"/>
  <c r="P203" i="23" s="1"/>
  <c r="O89" i="23"/>
  <c r="O203" i="23" s="1"/>
  <c r="N89" i="23"/>
  <c r="M89" i="23"/>
  <c r="M203" i="23" s="1"/>
  <c r="L89" i="23"/>
  <c r="L203" i="23" s="1"/>
  <c r="K89" i="23"/>
  <c r="K203" i="23" s="1"/>
  <c r="J89" i="23"/>
  <c r="J203" i="23" s="1"/>
  <c r="I89" i="23"/>
  <c r="I203" i="23" s="1"/>
  <c r="H89" i="23"/>
  <c r="H203" i="23" s="1"/>
  <c r="G89" i="23"/>
  <c r="G203" i="23" s="1"/>
  <c r="F89" i="23"/>
  <c r="E89" i="23"/>
  <c r="E203" i="23" s="1"/>
  <c r="D89" i="23"/>
  <c r="D203" i="23" s="1"/>
  <c r="C89" i="23"/>
  <c r="C203" i="23" s="1"/>
  <c r="B89" i="23"/>
  <c r="B203" i="23" s="1"/>
  <c r="Y79" i="23"/>
  <c r="Y202" i="23" s="1"/>
  <c r="X79" i="23"/>
  <c r="X202" i="23" s="1"/>
  <c r="W79" i="23"/>
  <c r="W202" i="23" s="1"/>
  <c r="V79" i="23"/>
  <c r="U79" i="23"/>
  <c r="U202" i="23" s="1"/>
  <c r="T79" i="23"/>
  <c r="T202" i="23" s="1"/>
  <c r="S79" i="23"/>
  <c r="S202" i="23" s="1"/>
  <c r="R79" i="23"/>
  <c r="Q79" i="23"/>
  <c r="Q202" i="23" s="1"/>
  <c r="P79" i="23"/>
  <c r="P202" i="23" s="1"/>
  <c r="O79" i="23"/>
  <c r="O202" i="23" s="1"/>
  <c r="N79" i="23"/>
  <c r="M79" i="23"/>
  <c r="M202" i="23" s="1"/>
  <c r="L79" i="23"/>
  <c r="L202" i="23" s="1"/>
  <c r="K79" i="23"/>
  <c r="K202" i="23" s="1"/>
  <c r="J79" i="23"/>
  <c r="J157" i="23" s="1"/>
  <c r="I79" i="23"/>
  <c r="I202" i="23" s="1"/>
  <c r="H79" i="23"/>
  <c r="H202" i="23" s="1"/>
  <c r="G79" i="23"/>
  <c r="G202" i="23" s="1"/>
  <c r="F79" i="23"/>
  <c r="E79" i="23"/>
  <c r="E202" i="23" s="1"/>
  <c r="D79" i="23"/>
  <c r="D202" i="23" s="1"/>
  <c r="C79" i="23"/>
  <c r="C202" i="23" s="1"/>
  <c r="B79" i="23"/>
  <c r="B157" i="23" s="1"/>
  <c r="Y60" i="23"/>
  <c r="Y201" i="23" s="1"/>
  <c r="Y194" i="23" s="1"/>
  <c r="X60" i="23"/>
  <c r="X201" i="23" s="1"/>
  <c r="X194" i="23" s="1"/>
  <c r="W60" i="23"/>
  <c r="W48" i="23" s="1"/>
  <c r="V60" i="23"/>
  <c r="U60" i="23"/>
  <c r="U201" i="23" s="1"/>
  <c r="T60" i="23"/>
  <c r="S60" i="23"/>
  <c r="S201" i="23" s="1"/>
  <c r="R60" i="23"/>
  <c r="Q60" i="23"/>
  <c r="Q201" i="23" s="1"/>
  <c r="P60" i="23"/>
  <c r="P201" i="23" s="1"/>
  <c r="O60" i="23"/>
  <c r="N60" i="23"/>
  <c r="M60" i="23"/>
  <c r="M201" i="23" s="1"/>
  <c r="L60" i="23"/>
  <c r="K60" i="23"/>
  <c r="K201" i="23" s="1"/>
  <c r="J60" i="23"/>
  <c r="J48" i="23" s="1"/>
  <c r="I60" i="23"/>
  <c r="I201" i="23" s="1"/>
  <c r="H60" i="23"/>
  <c r="H201" i="23" s="1"/>
  <c r="G60" i="23"/>
  <c r="F60" i="23"/>
  <c r="E60" i="23"/>
  <c r="E201" i="23" s="1"/>
  <c r="D60" i="23"/>
  <c r="C60" i="23"/>
  <c r="C201" i="23" s="1"/>
  <c r="B60" i="23"/>
  <c r="B48" i="23" s="1"/>
  <c r="U48" i="23"/>
  <c r="U163" i="23" s="1"/>
  <c r="S48" i="23"/>
  <c r="S163" i="23" s="1"/>
  <c r="R48" i="23"/>
  <c r="R161" i="23" s="1"/>
  <c r="Q48" i="23"/>
  <c r="Q163" i="23" s="1"/>
  <c r="P48" i="23"/>
  <c r="M48" i="23"/>
  <c r="M163" i="23" s="1"/>
  <c r="K48" i="23"/>
  <c r="K163" i="23" s="1"/>
  <c r="Y33" i="23"/>
  <c r="Y192" i="23" s="1"/>
  <c r="X33" i="23"/>
  <c r="X192" i="23" s="1"/>
  <c r="W33" i="23"/>
  <c r="W192" i="23" s="1"/>
  <c r="V33" i="23"/>
  <c r="V192" i="23" s="1"/>
  <c r="U33" i="23"/>
  <c r="U192" i="23" s="1"/>
  <c r="T33" i="23"/>
  <c r="T192" i="23" s="1"/>
  <c r="S33" i="23"/>
  <c r="S5" i="23" s="1"/>
  <c r="R33" i="23"/>
  <c r="Q33" i="23"/>
  <c r="Q192" i="23" s="1"/>
  <c r="P33" i="23"/>
  <c r="P192" i="23" s="1"/>
  <c r="P183" i="23" s="1"/>
  <c r="O33" i="23"/>
  <c r="O192" i="23" s="1"/>
  <c r="N33" i="23"/>
  <c r="N192" i="23" s="1"/>
  <c r="N183" i="23" s="1"/>
  <c r="M33" i="23"/>
  <c r="M192" i="23" s="1"/>
  <c r="L33" i="23"/>
  <c r="L192" i="23" s="1"/>
  <c r="K33" i="23"/>
  <c r="J33" i="23"/>
  <c r="I33" i="23"/>
  <c r="I192" i="23" s="1"/>
  <c r="H33" i="23"/>
  <c r="H192" i="23" s="1"/>
  <c r="G33" i="23"/>
  <c r="G192" i="23" s="1"/>
  <c r="F33" i="23"/>
  <c r="F192" i="23" s="1"/>
  <c r="E33" i="23"/>
  <c r="E192" i="23" s="1"/>
  <c r="D33" i="23"/>
  <c r="D192" i="23" s="1"/>
  <c r="C33" i="23"/>
  <c r="B33" i="23"/>
  <c r="M5" i="23"/>
  <c r="M144" i="23" s="1"/>
  <c r="L5" i="23"/>
  <c r="L144" i="23" s="1"/>
  <c r="K5" i="23"/>
  <c r="K57" i="20" s="1"/>
  <c r="K56" i="20" s="1"/>
  <c r="E5" i="23"/>
  <c r="E144" i="23" s="1"/>
  <c r="D5" i="23"/>
  <c r="D144" i="23" s="1"/>
  <c r="C5" i="23"/>
  <c r="C60" i="20" s="1"/>
  <c r="B5" i="23"/>
  <c r="B60" i="20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D202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O165" i="22" s="1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K165" i="22" s="1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T171" i="22"/>
  <c r="L171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G165" i="22" s="1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F165" i="22" s="1"/>
  <c r="E169" i="22"/>
  <c r="E165" i="22" s="1"/>
  <c r="D169" i="22"/>
  <c r="C169" i="22"/>
  <c r="C165" i="22" s="1"/>
  <c r="B169" i="22"/>
  <c r="Y168" i="22"/>
  <c r="X168" i="22"/>
  <c r="W168" i="22"/>
  <c r="V168" i="22"/>
  <c r="U168" i="22"/>
  <c r="T168" i="22"/>
  <c r="S168" i="22"/>
  <c r="R168" i="22"/>
  <c r="Q168" i="22"/>
  <c r="Q165" i="22" s="1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M165" i="22" s="1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Y165" i="22" s="1"/>
  <c r="X166" i="22"/>
  <c r="X165" i="22" s="1"/>
  <c r="W166" i="22"/>
  <c r="W165" i="22" s="1"/>
  <c r="V166" i="22"/>
  <c r="V165" i="22" s="1"/>
  <c r="U166" i="22"/>
  <c r="U165" i="22" s="1"/>
  <c r="T166" i="22"/>
  <c r="S166" i="22"/>
  <c r="S165" i="22" s="1"/>
  <c r="R166" i="22"/>
  <c r="R165" i="22" s="1"/>
  <c r="Q166" i="22"/>
  <c r="P166" i="22"/>
  <c r="O166" i="22"/>
  <c r="N166" i="22"/>
  <c r="M166" i="22"/>
  <c r="L166" i="22"/>
  <c r="K166" i="22"/>
  <c r="J166" i="22"/>
  <c r="I166" i="22"/>
  <c r="I165" i="22" s="1"/>
  <c r="H166" i="22"/>
  <c r="H165" i="22" s="1"/>
  <c r="G166" i="22"/>
  <c r="F166" i="22"/>
  <c r="E166" i="22"/>
  <c r="D166" i="22"/>
  <c r="C166" i="22"/>
  <c r="B166" i="22"/>
  <c r="B165" i="22" s="1"/>
  <c r="P165" i="22"/>
  <c r="N165" i="22"/>
  <c r="L165" i="22"/>
  <c r="J165" i="22"/>
  <c r="D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X146" i="22" s="1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T160" i="22"/>
  <c r="L160" i="22"/>
  <c r="Y159" i="22"/>
  <c r="X159" i="22"/>
  <c r="W159" i="22"/>
  <c r="W146" i="22" s="1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S146" i="22" s="1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T157" i="22"/>
  <c r="L157" i="22"/>
  <c r="D157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L153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O146" i="22" s="1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N146" i="22" s="1"/>
  <c r="M150" i="22"/>
  <c r="L150" i="22"/>
  <c r="L146" i="22" s="1"/>
  <c r="K150" i="22"/>
  <c r="J150" i="22"/>
  <c r="I150" i="22"/>
  <c r="H150" i="22"/>
  <c r="G150" i="22"/>
  <c r="F150" i="22"/>
  <c r="E150" i="22"/>
  <c r="D150" i="22"/>
  <c r="C150" i="22"/>
  <c r="B150" i="22"/>
  <c r="Y149" i="22"/>
  <c r="Y146" i="22" s="1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U146" i="22" s="1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I146" i="22" s="1"/>
  <c r="H148" i="22"/>
  <c r="G148" i="22"/>
  <c r="F148" i="22"/>
  <c r="E148" i="22"/>
  <c r="D148" i="22"/>
  <c r="C148" i="22"/>
  <c r="B148" i="22"/>
  <c r="Y147" i="22"/>
  <c r="X147" i="22"/>
  <c r="W147" i="22"/>
  <c r="V147" i="22"/>
  <c r="U147" i="22"/>
  <c r="T147" i="22"/>
  <c r="S147" i="22"/>
  <c r="R147" i="22"/>
  <c r="R146" i="22" s="1"/>
  <c r="Q147" i="22"/>
  <c r="Q146" i="22" s="1"/>
  <c r="P147" i="22"/>
  <c r="P146" i="22" s="1"/>
  <c r="O147" i="22"/>
  <c r="N147" i="22"/>
  <c r="M147" i="22"/>
  <c r="L147" i="22"/>
  <c r="K147" i="22"/>
  <c r="K146" i="22" s="1"/>
  <c r="J147" i="22"/>
  <c r="J146" i="22" s="1"/>
  <c r="I147" i="22"/>
  <c r="H147" i="22"/>
  <c r="H146" i="22" s="1"/>
  <c r="G147" i="22"/>
  <c r="G146" i="22" s="1"/>
  <c r="F147" i="22"/>
  <c r="F146" i="22" s="1"/>
  <c r="E147" i="22"/>
  <c r="E146" i="22" s="1"/>
  <c r="D147" i="22"/>
  <c r="D146" i="22" s="1"/>
  <c r="C147" i="22"/>
  <c r="C146" i="22" s="1"/>
  <c r="B147" i="22"/>
  <c r="B146" i="22" s="1"/>
  <c r="V146" i="22"/>
  <c r="T146" i="22"/>
  <c r="M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L132" i="22" s="1"/>
  <c r="K133" i="22"/>
  <c r="J133" i="22"/>
  <c r="I133" i="22"/>
  <c r="H133" i="22"/>
  <c r="G133" i="22"/>
  <c r="F133" i="22"/>
  <c r="E133" i="22"/>
  <c r="D133" i="22"/>
  <c r="D132" i="22" s="1"/>
  <c r="C133" i="22"/>
  <c r="B133" i="22"/>
  <c r="Y119" i="22"/>
  <c r="Y175" i="22" s="1"/>
  <c r="X119" i="22"/>
  <c r="X175" i="22" s="1"/>
  <c r="W119" i="22"/>
  <c r="W175" i="22" s="1"/>
  <c r="V119" i="22"/>
  <c r="V175" i="22" s="1"/>
  <c r="U119" i="22"/>
  <c r="U175" i="22" s="1"/>
  <c r="T119" i="22"/>
  <c r="T175" i="22" s="1"/>
  <c r="S119" i="22"/>
  <c r="R119" i="22"/>
  <c r="R175" i="22" s="1"/>
  <c r="Q119" i="22"/>
  <c r="Q175" i="22" s="1"/>
  <c r="P119" i="22"/>
  <c r="P175" i="22" s="1"/>
  <c r="O119" i="22"/>
  <c r="O175" i="22" s="1"/>
  <c r="N119" i="22"/>
  <c r="N175" i="22" s="1"/>
  <c r="M119" i="22"/>
  <c r="M175" i="22" s="1"/>
  <c r="L119" i="22"/>
  <c r="L213" i="22" s="1"/>
  <c r="K119" i="22"/>
  <c r="J119" i="22"/>
  <c r="J175" i="22" s="1"/>
  <c r="I119" i="22"/>
  <c r="I175" i="22" s="1"/>
  <c r="H119" i="22"/>
  <c r="H175" i="22" s="1"/>
  <c r="G119" i="22"/>
  <c r="G175" i="22" s="1"/>
  <c r="F119" i="22"/>
  <c r="F175" i="22" s="1"/>
  <c r="E119" i="22"/>
  <c r="E175" i="22" s="1"/>
  <c r="D119" i="22"/>
  <c r="D175" i="22" s="1"/>
  <c r="C119" i="22"/>
  <c r="B119" i="22"/>
  <c r="B175" i="22" s="1"/>
  <c r="Y110" i="22"/>
  <c r="X110" i="22"/>
  <c r="X171" i="22" s="1"/>
  <c r="W110" i="22"/>
  <c r="W171" i="22" s="1"/>
  <c r="V110" i="22"/>
  <c r="V171" i="22" s="1"/>
  <c r="U110" i="22"/>
  <c r="U171" i="22" s="1"/>
  <c r="T110" i="22"/>
  <c r="T211" i="22" s="1"/>
  <c r="S110" i="22"/>
  <c r="R110" i="22"/>
  <c r="Q110" i="22"/>
  <c r="P110" i="22"/>
  <c r="P171" i="22" s="1"/>
  <c r="O110" i="22"/>
  <c r="O171" i="22" s="1"/>
  <c r="N110" i="22"/>
  <c r="N211" i="22" s="1"/>
  <c r="M110" i="22"/>
  <c r="M171" i="22" s="1"/>
  <c r="L110" i="22"/>
  <c r="L211" i="22" s="1"/>
  <c r="K110" i="22"/>
  <c r="J110" i="22"/>
  <c r="I110" i="22"/>
  <c r="H110" i="22"/>
  <c r="H171" i="22" s="1"/>
  <c r="G110" i="22"/>
  <c r="G171" i="22" s="1"/>
  <c r="F110" i="22"/>
  <c r="E110" i="22"/>
  <c r="E171" i="22" s="1"/>
  <c r="D110" i="22"/>
  <c r="D171" i="22" s="1"/>
  <c r="C110" i="22"/>
  <c r="B110" i="22"/>
  <c r="Y89" i="22"/>
  <c r="Y160" i="22" s="1"/>
  <c r="X89" i="22"/>
  <c r="W89" i="22"/>
  <c r="W160" i="22" s="1"/>
  <c r="V89" i="22"/>
  <c r="V160" i="22" s="1"/>
  <c r="U89" i="22"/>
  <c r="T89" i="22"/>
  <c r="S89" i="22"/>
  <c r="R89" i="22"/>
  <c r="R160" i="22" s="1"/>
  <c r="Q89" i="22"/>
  <c r="Q160" i="22" s="1"/>
  <c r="P89" i="22"/>
  <c r="O89" i="22"/>
  <c r="N89" i="22"/>
  <c r="M89" i="22"/>
  <c r="L89" i="22"/>
  <c r="K89" i="22"/>
  <c r="J89" i="22"/>
  <c r="I89" i="22"/>
  <c r="I203" i="22" s="1"/>
  <c r="H89" i="22"/>
  <c r="G89" i="22"/>
  <c r="G203" i="22" s="1"/>
  <c r="F89" i="22"/>
  <c r="F203" i="22" s="1"/>
  <c r="E89" i="22"/>
  <c r="E203" i="22" s="1"/>
  <c r="D89" i="22"/>
  <c r="D203" i="22" s="1"/>
  <c r="C89" i="22"/>
  <c r="B89" i="22"/>
  <c r="B160" i="22" s="1"/>
  <c r="Y79" i="22"/>
  <c r="Y157" i="22" s="1"/>
  <c r="X79" i="22"/>
  <c r="W79" i="22"/>
  <c r="V79" i="22"/>
  <c r="U79" i="22"/>
  <c r="T79" i="22"/>
  <c r="S79" i="22"/>
  <c r="R79" i="22"/>
  <c r="R157" i="22" s="1"/>
  <c r="Q79" i="22"/>
  <c r="Q157" i="22" s="1"/>
  <c r="P79" i="22"/>
  <c r="O79" i="22"/>
  <c r="O157" i="22" s="1"/>
  <c r="N79" i="22"/>
  <c r="N157" i="22" s="1"/>
  <c r="M79" i="22"/>
  <c r="L79" i="22"/>
  <c r="L202" i="22" s="1"/>
  <c r="K79" i="22"/>
  <c r="J79" i="22"/>
  <c r="J157" i="22" s="1"/>
  <c r="I79" i="22"/>
  <c r="I157" i="22" s="1"/>
  <c r="H79" i="22"/>
  <c r="G79" i="22"/>
  <c r="F79" i="22"/>
  <c r="F202" i="22" s="1"/>
  <c r="E79" i="22"/>
  <c r="E202" i="22" s="1"/>
  <c r="D79" i="22"/>
  <c r="C79" i="22"/>
  <c r="C202" i="22" s="1"/>
  <c r="B79" i="22"/>
  <c r="Y60" i="22"/>
  <c r="Y201" i="22" s="1"/>
  <c r="X60" i="22"/>
  <c r="W60" i="22"/>
  <c r="W201" i="22" s="1"/>
  <c r="V60" i="22"/>
  <c r="U60" i="22"/>
  <c r="T60" i="22"/>
  <c r="T153" i="22" s="1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D153" i="22" s="1"/>
  <c r="C60" i="22"/>
  <c r="B60" i="22"/>
  <c r="Y33" i="22"/>
  <c r="Y192" i="22" s="1"/>
  <c r="X33" i="22"/>
  <c r="X192" i="22" s="1"/>
  <c r="W33" i="22"/>
  <c r="V33" i="22"/>
  <c r="V192" i="22" s="1"/>
  <c r="U33" i="22"/>
  <c r="T33" i="22"/>
  <c r="T141" i="22" s="1"/>
  <c r="S33" i="22"/>
  <c r="S192" i="22" s="1"/>
  <c r="R33" i="22"/>
  <c r="Q33" i="22"/>
  <c r="P33" i="22"/>
  <c r="O33" i="22"/>
  <c r="N33" i="22"/>
  <c r="M33" i="22"/>
  <c r="L33" i="22"/>
  <c r="L141" i="22" s="1"/>
  <c r="K33" i="22"/>
  <c r="J33" i="22"/>
  <c r="I33" i="22"/>
  <c r="H33" i="22"/>
  <c r="G33" i="22"/>
  <c r="F33" i="22"/>
  <c r="E33" i="22"/>
  <c r="D33" i="22"/>
  <c r="D141" i="22" s="1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N213" i="21"/>
  <c r="F213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N211" i="21"/>
  <c r="F211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F203" i="21"/>
  <c r="V202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N175" i="21"/>
  <c r="F175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Y165" i="21" s="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N171" i="21"/>
  <c r="F171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X165" i="21" s="1"/>
  <c r="W169" i="21"/>
  <c r="W165" i="21" s="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U165" i="21" s="1"/>
  <c r="T167" i="21"/>
  <c r="S167" i="21"/>
  <c r="R167" i="21"/>
  <c r="Q167" i="21"/>
  <c r="P167" i="21"/>
  <c r="O167" i="21"/>
  <c r="O165" i="21" s="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Y166" i="21"/>
  <c r="X166" i="21"/>
  <c r="W166" i="21"/>
  <c r="V166" i="21"/>
  <c r="U166" i="21"/>
  <c r="T166" i="21"/>
  <c r="T165" i="21" s="1"/>
  <c r="S166" i="21"/>
  <c r="S165" i="21" s="1"/>
  <c r="R166" i="21"/>
  <c r="R165" i="21" s="1"/>
  <c r="Q166" i="21"/>
  <c r="Q165" i="21" s="1"/>
  <c r="P166" i="21"/>
  <c r="P165" i="21" s="1"/>
  <c r="O166" i="21"/>
  <c r="N166" i="21"/>
  <c r="M166" i="21"/>
  <c r="M165" i="21" s="1"/>
  <c r="L166" i="21"/>
  <c r="L165" i="21" s="1"/>
  <c r="K166" i="21"/>
  <c r="K165" i="21" s="1"/>
  <c r="J166" i="21"/>
  <c r="J165" i="21" s="1"/>
  <c r="I166" i="21"/>
  <c r="I165" i="21" s="1"/>
  <c r="H166" i="21"/>
  <c r="H165" i="21" s="1"/>
  <c r="G166" i="21"/>
  <c r="F166" i="21"/>
  <c r="E166" i="21"/>
  <c r="D166" i="21"/>
  <c r="C166" i="21"/>
  <c r="B166" i="21"/>
  <c r="G165" i="21"/>
  <c r="E165" i="21"/>
  <c r="D165" i="21"/>
  <c r="C165" i="21"/>
  <c r="B165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F160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O146" i="21" s="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K146" i="21" s="1"/>
  <c r="J154" i="21"/>
  <c r="I154" i="21"/>
  <c r="H154" i="21"/>
  <c r="G154" i="21"/>
  <c r="F154" i="21"/>
  <c r="E154" i="21"/>
  <c r="D154" i="21"/>
  <c r="C154" i="21"/>
  <c r="B154" i="21"/>
  <c r="V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J146" i="21" s="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E146" i="21" s="1"/>
  <c r="D151" i="21"/>
  <c r="D146" i="21" s="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C146" i="21" s="1"/>
  <c r="B150" i="21"/>
  <c r="B146" i="21" s="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V146" i="21" s="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7" i="21"/>
  <c r="Y146" i="21" s="1"/>
  <c r="X147" i="21"/>
  <c r="X146" i="21" s="1"/>
  <c r="W147" i="21"/>
  <c r="W146" i="21" s="1"/>
  <c r="V147" i="21"/>
  <c r="U147" i="21"/>
  <c r="U146" i="21" s="1"/>
  <c r="T147" i="21"/>
  <c r="T146" i="21" s="1"/>
  <c r="S147" i="21"/>
  <c r="S146" i="21" s="1"/>
  <c r="R147" i="21"/>
  <c r="R146" i="21" s="1"/>
  <c r="Q147" i="21"/>
  <c r="Q146" i="21" s="1"/>
  <c r="P147" i="21"/>
  <c r="P146" i="21" s="1"/>
  <c r="O147" i="21"/>
  <c r="N147" i="21"/>
  <c r="M147" i="21"/>
  <c r="L147" i="21"/>
  <c r="K147" i="21"/>
  <c r="J147" i="21"/>
  <c r="I147" i="21"/>
  <c r="H147" i="21"/>
  <c r="G147" i="21"/>
  <c r="G146" i="21" s="1"/>
  <c r="F147" i="21"/>
  <c r="F146" i="21" s="1"/>
  <c r="E147" i="21"/>
  <c r="D147" i="21"/>
  <c r="C147" i="21"/>
  <c r="B147" i="21"/>
  <c r="N146" i="21"/>
  <c r="M146" i="21"/>
  <c r="L146" i="21"/>
  <c r="I146" i="21"/>
  <c r="H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V141" i="21"/>
  <c r="N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V132" i="21"/>
  <c r="N132" i="21"/>
  <c r="Y119" i="21"/>
  <c r="Y213" i="21" s="1"/>
  <c r="X119" i="21"/>
  <c r="X213" i="21" s="1"/>
  <c r="W119" i="21"/>
  <c r="W213" i="21" s="1"/>
  <c r="V119" i="21"/>
  <c r="V213" i="21" s="1"/>
  <c r="U119" i="21"/>
  <c r="T119" i="21"/>
  <c r="T213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M119" i="2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E119" i="21"/>
  <c r="D119" i="21"/>
  <c r="D213" i="21" s="1"/>
  <c r="C119" i="21"/>
  <c r="C213" i="21" s="1"/>
  <c r="B119" i="21"/>
  <c r="B213" i="21" s="1"/>
  <c r="Y110" i="21"/>
  <c r="Y211" i="21" s="1"/>
  <c r="Y205" i="21" s="1"/>
  <c r="X110" i="21"/>
  <c r="X211" i="21" s="1"/>
  <c r="W110" i="21"/>
  <c r="W211" i="21" s="1"/>
  <c r="V110" i="21"/>
  <c r="V211" i="21" s="1"/>
  <c r="U110" i="21"/>
  <c r="U211" i="21" s="1"/>
  <c r="T110" i="21"/>
  <c r="T211" i="21" s="1"/>
  <c r="S110" i="21"/>
  <c r="R110" i="21"/>
  <c r="R211" i="21" s="1"/>
  <c r="Q110" i="21"/>
  <c r="Q211" i="21" s="1"/>
  <c r="P110" i="21"/>
  <c r="P211" i="21" s="1"/>
  <c r="O110" i="21"/>
  <c r="O211" i="21" s="1"/>
  <c r="N110" i="21"/>
  <c r="M110" i="21"/>
  <c r="M211" i="21" s="1"/>
  <c r="L110" i="21"/>
  <c r="L211" i="21" s="1"/>
  <c r="K110" i="21"/>
  <c r="J110" i="21"/>
  <c r="J211" i="21" s="1"/>
  <c r="I110" i="21"/>
  <c r="I211" i="21" s="1"/>
  <c r="H110" i="21"/>
  <c r="H211" i="21" s="1"/>
  <c r="G110" i="21"/>
  <c r="G211" i="21" s="1"/>
  <c r="F110" i="21"/>
  <c r="E110" i="21"/>
  <c r="E211" i="21" s="1"/>
  <c r="D110" i="21"/>
  <c r="D211" i="21" s="1"/>
  <c r="C110" i="21"/>
  <c r="B110" i="21"/>
  <c r="B211" i="21" s="1"/>
  <c r="Y89" i="21"/>
  <c r="Y203" i="21" s="1"/>
  <c r="X89" i="21"/>
  <c r="X203" i="21" s="1"/>
  <c r="W89" i="21"/>
  <c r="W203" i="21" s="1"/>
  <c r="V89" i="21"/>
  <c r="V160" i="21" s="1"/>
  <c r="U89" i="21"/>
  <c r="U203" i="21" s="1"/>
  <c r="T89" i="21"/>
  <c r="T203" i="21" s="1"/>
  <c r="S89" i="21"/>
  <c r="S203" i="21" s="1"/>
  <c r="R89" i="21"/>
  <c r="Q89" i="21"/>
  <c r="Q203" i="21" s="1"/>
  <c r="P89" i="21"/>
  <c r="P203" i="21" s="1"/>
  <c r="O89" i="21"/>
  <c r="O203" i="21" s="1"/>
  <c r="N89" i="21"/>
  <c r="N160" i="21" s="1"/>
  <c r="M89" i="21"/>
  <c r="M203" i="21" s="1"/>
  <c r="L89" i="21"/>
  <c r="L203" i="21" s="1"/>
  <c r="K89" i="21"/>
  <c r="K203" i="21" s="1"/>
  <c r="J89" i="21"/>
  <c r="I89" i="21"/>
  <c r="I203" i="21" s="1"/>
  <c r="H89" i="21"/>
  <c r="H203" i="21" s="1"/>
  <c r="G89" i="21"/>
  <c r="G203" i="21" s="1"/>
  <c r="F89" i="21"/>
  <c r="E89" i="21"/>
  <c r="E203" i="21" s="1"/>
  <c r="D89" i="21"/>
  <c r="D203" i="21" s="1"/>
  <c r="C89" i="21"/>
  <c r="C203" i="21" s="1"/>
  <c r="B89" i="21"/>
  <c r="Y79" i="21"/>
  <c r="Y202" i="21" s="1"/>
  <c r="X79" i="21"/>
  <c r="X202" i="21" s="1"/>
  <c r="W79" i="21"/>
  <c r="W202" i="21" s="1"/>
  <c r="V79" i="21"/>
  <c r="V157" i="21" s="1"/>
  <c r="U79" i="21"/>
  <c r="U202" i="21" s="1"/>
  <c r="T79" i="21"/>
  <c r="T202" i="21" s="1"/>
  <c r="S79" i="21"/>
  <c r="S202" i="21" s="1"/>
  <c r="R79" i="21"/>
  <c r="Q79" i="21"/>
  <c r="Q202" i="21" s="1"/>
  <c r="P79" i="21"/>
  <c r="P202" i="21" s="1"/>
  <c r="O79" i="21"/>
  <c r="O202" i="21" s="1"/>
  <c r="N79" i="21"/>
  <c r="N157" i="21" s="1"/>
  <c r="M79" i="21"/>
  <c r="M202" i="21" s="1"/>
  <c r="L79" i="21"/>
  <c r="L202" i="21" s="1"/>
  <c r="K79" i="21"/>
  <c r="K202" i="21" s="1"/>
  <c r="J79" i="21"/>
  <c r="I79" i="21"/>
  <c r="I202" i="21" s="1"/>
  <c r="H79" i="21"/>
  <c r="H202" i="21" s="1"/>
  <c r="G79" i="21"/>
  <c r="G202" i="21" s="1"/>
  <c r="F79" i="21"/>
  <c r="F202" i="21" s="1"/>
  <c r="E79" i="21"/>
  <c r="E202" i="21" s="1"/>
  <c r="D79" i="21"/>
  <c r="D202" i="21" s="1"/>
  <c r="C79" i="21"/>
  <c r="C202" i="21" s="1"/>
  <c r="B79" i="21"/>
  <c r="Y60" i="21"/>
  <c r="Y201" i="21" s="1"/>
  <c r="X60" i="21"/>
  <c r="X201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Q60" i="21"/>
  <c r="Q201" i="21" s="1"/>
  <c r="Q194" i="21" s="1"/>
  <c r="P60" i="21"/>
  <c r="P201" i="21" s="1"/>
  <c r="O60" i="21"/>
  <c r="O201" i="21" s="1"/>
  <c r="O194" i="21" s="1"/>
  <c r="N60" i="21"/>
  <c r="N201" i="21" s="1"/>
  <c r="M60" i="21"/>
  <c r="M201" i="21" s="1"/>
  <c r="M194" i="21" s="1"/>
  <c r="L60" i="21"/>
  <c r="L201" i="21" s="1"/>
  <c r="K60" i="21"/>
  <c r="K201" i="21" s="1"/>
  <c r="J60" i="21"/>
  <c r="I60" i="21"/>
  <c r="I201" i="21" s="1"/>
  <c r="H60" i="21"/>
  <c r="H201" i="21" s="1"/>
  <c r="G60" i="21"/>
  <c r="G201" i="21" s="1"/>
  <c r="F60" i="21"/>
  <c r="F201" i="21" s="1"/>
  <c r="E60" i="21"/>
  <c r="E201" i="21" s="1"/>
  <c r="D60" i="21"/>
  <c r="D201" i="21" s="1"/>
  <c r="C60" i="21"/>
  <c r="C201" i="21" s="1"/>
  <c r="B60" i="21"/>
  <c r="Y33" i="21"/>
  <c r="Y192" i="21" s="1"/>
  <c r="X33" i="21"/>
  <c r="X192" i="21" s="1"/>
  <c r="W33" i="2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Q192" i="21" s="1"/>
  <c r="P33" i="21"/>
  <c r="P192" i="21" s="1"/>
  <c r="O33" i="21"/>
  <c r="N33" i="21"/>
  <c r="N192" i="21" s="1"/>
  <c r="M33" i="21"/>
  <c r="M192" i="21" s="1"/>
  <c r="M183" i="21" s="1"/>
  <c r="L33" i="21"/>
  <c r="L192" i="21" s="1"/>
  <c r="L183" i="21" s="1"/>
  <c r="K33" i="21"/>
  <c r="K192" i="21" s="1"/>
  <c r="J33" i="21"/>
  <c r="J192" i="21" s="1"/>
  <c r="J183" i="21" s="1"/>
  <c r="I33" i="21"/>
  <c r="I192" i="21" s="1"/>
  <c r="H33" i="21"/>
  <c r="H192" i="21" s="1"/>
  <c r="G33" i="21"/>
  <c r="F33" i="21"/>
  <c r="F192" i="21" s="1"/>
  <c r="E33" i="21"/>
  <c r="E192" i="21" s="1"/>
  <c r="D33" i="21"/>
  <c r="D192" i="21" s="1"/>
  <c r="C33" i="21"/>
  <c r="C192" i="21" s="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X71" i="20"/>
  <c r="P71" i="20"/>
  <c r="P70" i="20"/>
  <c r="H69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U62" i="20"/>
  <c r="T62" i="20"/>
  <c r="S62" i="20"/>
  <c r="D62" i="20"/>
  <c r="C62" i="20"/>
  <c r="W61" i="20"/>
  <c r="U61" i="20"/>
  <c r="U114" i="4" s="1"/>
  <c r="S61" i="20"/>
  <c r="R61" i="20"/>
  <c r="Q61" i="20"/>
  <c r="P61" i="20"/>
  <c r="M61" i="20"/>
  <c r="K61" i="20"/>
  <c r="M60" i="20"/>
  <c r="L60" i="20"/>
  <c r="K60" i="20"/>
  <c r="Y58" i="20"/>
  <c r="X58" i="20"/>
  <c r="W58" i="20"/>
  <c r="W42" i="7" s="1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W54" i="20"/>
  <c r="V54" i="20"/>
  <c r="U54" i="20"/>
  <c r="T54" i="20"/>
  <c r="S54" i="20"/>
  <c r="R54" i="20"/>
  <c r="Q54" i="20"/>
  <c r="P54" i="20"/>
  <c r="O54" i="20"/>
  <c r="O51" i="20" s="1"/>
  <c r="O65" i="4" s="1"/>
  <c r="N54" i="20"/>
  <c r="M54" i="20"/>
  <c r="L54" i="20"/>
  <c r="K54" i="20"/>
  <c r="J54" i="20"/>
  <c r="I54" i="20"/>
  <c r="H54" i="20"/>
  <c r="G54" i="20"/>
  <c r="F54" i="20"/>
  <c r="E54" i="20"/>
  <c r="D54" i="20"/>
  <c r="D79" i="20" s="1"/>
  <c r="C54" i="20"/>
  <c r="C79" i="20" s="1"/>
  <c r="B54" i="20"/>
  <c r="Y53" i="20"/>
  <c r="X53" i="20"/>
  <c r="X70" i="20" s="1"/>
  <c r="W53" i="20"/>
  <c r="W78" i="20" s="1"/>
  <c r="V53" i="20"/>
  <c r="U53" i="20"/>
  <c r="T53" i="20"/>
  <c r="S53" i="20"/>
  <c r="S78" i="20" s="1"/>
  <c r="R53" i="20"/>
  <c r="Q53" i="20"/>
  <c r="P53" i="20"/>
  <c r="O53" i="20"/>
  <c r="N53" i="20"/>
  <c r="N67" i="4" s="1"/>
  <c r="N140" i="4" s="1"/>
  <c r="M53" i="20"/>
  <c r="L53" i="20"/>
  <c r="K53" i="20"/>
  <c r="J53" i="20"/>
  <c r="I53" i="20"/>
  <c r="H53" i="20"/>
  <c r="H70" i="20" s="1"/>
  <c r="G53" i="20"/>
  <c r="F53" i="20"/>
  <c r="E53" i="20"/>
  <c r="D53" i="20"/>
  <c r="C53" i="20"/>
  <c r="B53" i="20"/>
  <c r="Y52" i="20"/>
  <c r="X52" i="20"/>
  <c r="X69" i="20" s="1"/>
  <c r="W52" i="20"/>
  <c r="V52" i="20"/>
  <c r="U52" i="20"/>
  <c r="T52" i="20"/>
  <c r="S52" i="20"/>
  <c r="R52" i="20"/>
  <c r="Q52" i="20"/>
  <c r="P52" i="20"/>
  <c r="O52" i="20"/>
  <c r="N52" i="20"/>
  <c r="M52" i="20"/>
  <c r="M77" i="20" s="1"/>
  <c r="L52" i="20"/>
  <c r="L51" i="20" s="1"/>
  <c r="L65" i="4" s="1"/>
  <c r="K52" i="20"/>
  <c r="J52" i="20"/>
  <c r="I52" i="20"/>
  <c r="H52" i="20"/>
  <c r="G52" i="20"/>
  <c r="F52" i="20"/>
  <c r="F51" i="20" s="1"/>
  <c r="F65" i="4" s="1"/>
  <c r="F138" i="4" s="1"/>
  <c r="E52" i="20"/>
  <c r="D52" i="20"/>
  <c r="C52" i="20"/>
  <c r="B52" i="20"/>
  <c r="Y51" i="20"/>
  <c r="X51" i="20"/>
  <c r="U51" i="20"/>
  <c r="T51" i="20"/>
  <c r="S51" i="20"/>
  <c r="Q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S13" i="4" s="1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T197" i="19" s="1"/>
  <c r="S204" i="19"/>
  <c r="R204" i="19"/>
  <c r="Q204" i="19"/>
  <c r="P204" i="19"/>
  <c r="P197" i="19" s="1"/>
  <c r="O204" i="19"/>
  <c r="N204" i="19"/>
  <c r="M204" i="19"/>
  <c r="L204" i="19"/>
  <c r="K204" i="19"/>
  <c r="J204" i="19"/>
  <c r="I204" i="19"/>
  <c r="H204" i="19"/>
  <c r="G204" i="19"/>
  <c r="G197" i="19" s="1"/>
  <c r="F204" i="19"/>
  <c r="E204" i="19"/>
  <c r="D204" i="19"/>
  <c r="C204" i="19"/>
  <c r="B204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Y197" i="19" s="1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V198" i="19"/>
  <c r="U198" i="19"/>
  <c r="T198" i="19"/>
  <c r="S198" i="19"/>
  <c r="R198" i="19"/>
  <c r="Q198" i="19"/>
  <c r="Q197" i="19" s="1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B197" i="19" s="1"/>
  <c r="V197" i="19"/>
  <c r="R197" i="19"/>
  <c r="N197" i="19"/>
  <c r="J197" i="19"/>
  <c r="F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X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X172" i="19"/>
  <c r="X171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X169" i="19"/>
  <c r="X168" i="19"/>
  <c r="X167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X165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T209" i="19" s="1"/>
  <c r="S142" i="19"/>
  <c r="R142" i="19"/>
  <c r="Q142" i="19"/>
  <c r="P142" i="19"/>
  <c r="O142" i="19"/>
  <c r="N142" i="19"/>
  <c r="M142" i="19"/>
  <c r="L142" i="19"/>
  <c r="L209" i="19" s="1"/>
  <c r="K142" i="19"/>
  <c r="K209" i="19" s="1"/>
  <c r="J142" i="19"/>
  <c r="I142" i="19"/>
  <c r="I209" i="19" s="1"/>
  <c r="H142" i="19"/>
  <c r="H209" i="19" s="1"/>
  <c r="G142" i="19"/>
  <c r="F142" i="19"/>
  <c r="E142" i="19"/>
  <c r="D142" i="19"/>
  <c r="D209" i="19" s="1"/>
  <c r="C142" i="19"/>
  <c r="C209" i="19" s="1"/>
  <c r="B142" i="19"/>
  <c r="Y121" i="19"/>
  <c r="Y203" i="19" s="1"/>
  <c r="X121" i="19"/>
  <c r="W121" i="19"/>
  <c r="W203" i="19" s="1"/>
  <c r="V121" i="19"/>
  <c r="U121" i="19"/>
  <c r="T121" i="19"/>
  <c r="S121" i="19"/>
  <c r="R121" i="19"/>
  <c r="Q121" i="19"/>
  <c r="P121" i="19"/>
  <c r="O121" i="19"/>
  <c r="N121" i="19"/>
  <c r="M121" i="19"/>
  <c r="M203" i="19" s="1"/>
  <c r="L121" i="19"/>
  <c r="L203" i="19" s="1"/>
  <c r="K121" i="19"/>
  <c r="J121" i="19"/>
  <c r="I121" i="19"/>
  <c r="H121" i="19"/>
  <c r="H203" i="19" s="1"/>
  <c r="G121" i="19"/>
  <c r="F121" i="19"/>
  <c r="E121" i="19"/>
  <c r="E203" i="19" s="1"/>
  <c r="D121" i="19"/>
  <c r="D203" i="19" s="1"/>
  <c r="C121" i="19"/>
  <c r="C203" i="19" s="1"/>
  <c r="B121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72" i="19"/>
  <c r="Y61" i="19" s="1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I61" i="19" s="1"/>
  <c r="I81" i="16" s="1"/>
  <c r="H72" i="19"/>
  <c r="G72" i="19"/>
  <c r="G61" i="19" s="1"/>
  <c r="F72" i="19"/>
  <c r="F61" i="19" s="1"/>
  <c r="F81" i="16" s="1"/>
  <c r="F110" i="4" s="1"/>
  <c r="E72" i="19"/>
  <c r="D72" i="19"/>
  <c r="C72" i="19"/>
  <c r="B72" i="19"/>
  <c r="W61" i="19"/>
  <c r="W229" i="19" s="1"/>
  <c r="V61" i="19"/>
  <c r="V77" i="16" s="1"/>
  <c r="V76" i="16" s="1"/>
  <c r="S61" i="19"/>
  <c r="S229" i="19" s="1"/>
  <c r="R61" i="19"/>
  <c r="R185" i="19" s="1"/>
  <c r="O61" i="19"/>
  <c r="O229" i="19" s="1"/>
  <c r="N61" i="19"/>
  <c r="N81" i="16" s="1"/>
  <c r="N110" i="4" s="1"/>
  <c r="Y44" i="19"/>
  <c r="X44" i="19"/>
  <c r="W44" i="19"/>
  <c r="W5" i="19" s="1"/>
  <c r="V44" i="19"/>
  <c r="V5" i="19" s="1"/>
  <c r="U44" i="19"/>
  <c r="T44" i="19"/>
  <c r="T5" i="19" s="1"/>
  <c r="T80" i="16" s="1"/>
  <c r="T109" i="4" s="1"/>
  <c r="S44" i="19"/>
  <c r="R44" i="19"/>
  <c r="R5" i="19" s="1"/>
  <c r="R77" i="16" s="1"/>
  <c r="R76" i="16" s="1"/>
  <c r="Q44" i="19"/>
  <c r="P44" i="19"/>
  <c r="P5" i="19" s="1"/>
  <c r="O44" i="19"/>
  <c r="O5" i="19" s="1"/>
  <c r="O77" i="16" s="1"/>
  <c r="O76" i="16" s="1"/>
  <c r="N44" i="19"/>
  <c r="N5" i="19" s="1"/>
  <c r="N77" i="16" s="1"/>
  <c r="M44" i="19"/>
  <c r="M5" i="19" s="1"/>
  <c r="L44" i="19"/>
  <c r="L5" i="19" s="1"/>
  <c r="L80" i="16" s="1"/>
  <c r="L109" i="4" s="1"/>
  <c r="K44" i="19"/>
  <c r="J44" i="19"/>
  <c r="J5" i="19" s="1"/>
  <c r="I44" i="19"/>
  <c r="H44" i="19"/>
  <c r="H5" i="19" s="1"/>
  <c r="G44" i="19"/>
  <c r="G5" i="19" s="1"/>
  <c r="F44" i="19"/>
  <c r="F5" i="19" s="1"/>
  <c r="E44" i="19"/>
  <c r="E5" i="19" s="1"/>
  <c r="E80" i="16" s="1"/>
  <c r="E109" i="4" s="1"/>
  <c r="D44" i="19"/>
  <c r="D5" i="19" s="1"/>
  <c r="D80" i="16" s="1"/>
  <c r="D109" i="4" s="1"/>
  <c r="C44" i="19"/>
  <c r="B44" i="19"/>
  <c r="B5" i="19" s="1"/>
  <c r="Y5" i="19"/>
  <c r="X5" i="19"/>
  <c r="X173" i="19" s="1"/>
  <c r="U5" i="19"/>
  <c r="U176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L197" i="18" s="1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H197" i="18" s="1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J197" i="18" s="1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G197" i="18" s="1"/>
  <c r="F202" i="18"/>
  <c r="E202" i="18"/>
  <c r="D202" i="18"/>
  <c r="D197" i="18" s="1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C197" i="18" s="1"/>
  <c r="B201" i="18"/>
  <c r="B197" i="18" s="1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Y199" i="18"/>
  <c r="Y197" i="18" s="1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I197" i="18" s="1"/>
  <c r="H199" i="18"/>
  <c r="G199" i="18"/>
  <c r="F199" i="18"/>
  <c r="E199" i="18"/>
  <c r="D199" i="18"/>
  <c r="C199" i="18"/>
  <c r="B199" i="18"/>
  <c r="Y198" i="18"/>
  <c r="X198" i="18"/>
  <c r="X197" i="18" s="1"/>
  <c r="W198" i="18"/>
  <c r="W197" i="18" s="1"/>
  <c r="V198" i="18"/>
  <c r="V197" i="18" s="1"/>
  <c r="U198" i="18"/>
  <c r="T198" i="18"/>
  <c r="T197" i="18" s="1"/>
  <c r="S198" i="18"/>
  <c r="S197" i="18" s="1"/>
  <c r="R198" i="18"/>
  <c r="R197" i="18" s="1"/>
  <c r="Q198" i="18"/>
  <c r="Q197" i="18" s="1"/>
  <c r="P198" i="18"/>
  <c r="P197" i="18" s="1"/>
  <c r="O198" i="18"/>
  <c r="O197" i="18" s="1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N197" i="18"/>
  <c r="K197" i="18"/>
  <c r="F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B178" i="18" s="1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D178" i="18" s="1"/>
  <c r="C185" i="18"/>
  <c r="B185" i="18"/>
  <c r="Y183" i="18"/>
  <c r="X183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Y178" i="18" s="1"/>
  <c r="X182" i="18"/>
  <c r="X178" i="18" s="1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Y180" i="18"/>
  <c r="X180" i="18"/>
  <c r="W180" i="18"/>
  <c r="V180" i="18"/>
  <c r="U180" i="18"/>
  <c r="U178" i="18" s="1"/>
  <c r="T180" i="18"/>
  <c r="T178" i="18" s="1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C178" i="18" s="1"/>
  <c r="B180" i="18"/>
  <c r="Y179" i="18"/>
  <c r="X179" i="18"/>
  <c r="W179" i="18"/>
  <c r="V179" i="18"/>
  <c r="U179" i="18"/>
  <c r="T179" i="18"/>
  <c r="S179" i="18"/>
  <c r="S178" i="18" s="1"/>
  <c r="R179" i="18"/>
  <c r="R178" i="18" s="1"/>
  <c r="Q179" i="18"/>
  <c r="Q178" i="18" s="1"/>
  <c r="P179" i="18"/>
  <c r="P178" i="18" s="1"/>
  <c r="O179" i="18"/>
  <c r="O178" i="18" s="1"/>
  <c r="N179" i="18"/>
  <c r="M179" i="18"/>
  <c r="M178" i="18" s="1"/>
  <c r="L179" i="18"/>
  <c r="L178" i="18" s="1"/>
  <c r="K179" i="18"/>
  <c r="K178" i="18" s="1"/>
  <c r="J179" i="18"/>
  <c r="J178" i="18" s="1"/>
  <c r="I179" i="18"/>
  <c r="I178" i="18" s="1"/>
  <c r="H179" i="18"/>
  <c r="H178" i="18" s="1"/>
  <c r="G179" i="18"/>
  <c r="G178" i="18" s="1"/>
  <c r="F179" i="18"/>
  <c r="E179" i="18"/>
  <c r="D179" i="18"/>
  <c r="C179" i="18"/>
  <c r="B179" i="18"/>
  <c r="W178" i="18"/>
  <c r="E178" i="18"/>
  <c r="Y142" i="18"/>
  <c r="X142" i="18"/>
  <c r="W142" i="18"/>
  <c r="V142" i="18"/>
  <c r="U142" i="18"/>
  <c r="U209" i="18" s="1"/>
  <c r="T142" i="18"/>
  <c r="S142" i="18"/>
  <c r="R142" i="18"/>
  <c r="Q142" i="18"/>
  <c r="P142" i="18"/>
  <c r="O142" i="18"/>
  <c r="N142" i="18"/>
  <c r="M142" i="18"/>
  <c r="M209" i="18" s="1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M203" i="18" s="1"/>
  <c r="L121" i="18"/>
  <c r="K121" i="18"/>
  <c r="J121" i="18"/>
  <c r="I121" i="18"/>
  <c r="H121" i="18"/>
  <c r="G121" i="18"/>
  <c r="F121" i="18"/>
  <c r="E121" i="18"/>
  <c r="E203" i="18" s="1"/>
  <c r="D121" i="18"/>
  <c r="C121" i="18"/>
  <c r="B121" i="18"/>
  <c r="Y93" i="18"/>
  <c r="X93" i="18"/>
  <c r="W93" i="18"/>
  <c r="V93" i="18"/>
  <c r="U93" i="18"/>
  <c r="U190" i="18" s="1"/>
  <c r="T93" i="18"/>
  <c r="S93" i="18"/>
  <c r="R93" i="18"/>
  <c r="Q93" i="18"/>
  <c r="P93" i="18"/>
  <c r="O93" i="18"/>
  <c r="N93" i="18"/>
  <c r="M93" i="18"/>
  <c r="M190" i="18" s="1"/>
  <c r="L93" i="18"/>
  <c r="K93" i="18"/>
  <c r="J93" i="18"/>
  <c r="I93" i="18"/>
  <c r="H93" i="18"/>
  <c r="G93" i="18"/>
  <c r="F93" i="18"/>
  <c r="E93" i="18"/>
  <c r="E190" i="18" s="1"/>
  <c r="D93" i="18"/>
  <c r="C93" i="18"/>
  <c r="B93" i="18"/>
  <c r="Y72" i="18"/>
  <c r="X72" i="18"/>
  <c r="W72" i="18"/>
  <c r="V72" i="18"/>
  <c r="V184" i="18" s="1"/>
  <c r="U72" i="18"/>
  <c r="U184" i="18" s="1"/>
  <c r="T72" i="18"/>
  <c r="S72" i="18"/>
  <c r="R72" i="18"/>
  <c r="Q72" i="18"/>
  <c r="P72" i="18"/>
  <c r="O72" i="18"/>
  <c r="N72" i="18"/>
  <c r="N184" i="18" s="1"/>
  <c r="M72" i="18"/>
  <c r="M184" i="18" s="1"/>
  <c r="L72" i="18"/>
  <c r="K72" i="18"/>
  <c r="J72" i="18"/>
  <c r="I72" i="18"/>
  <c r="H72" i="18"/>
  <c r="G72" i="18"/>
  <c r="F72" i="18"/>
  <c r="E72" i="18"/>
  <c r="E235" i="18" s="1"/>
  <c r="D72" i="18"/>
  <c r="C72" i="18"/>
  <c r="B72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M5" i="18" s="1"/>
  <c r="M97" i="16" s="1"/>
  <c r="L44" i="18"/>
  <c r="K44" i="18"/>
  <c r="K5" i="18" s="1"/>
  <c r="K97" i="16" s="1"/>
  <c r="J44" i="18"/>
  <c r="J5" i="18" s="1"/>
  <c r="J174" i="18" s="1"/>
  <c r="I44" i="18"/>
  <c r="I5" i="18" s="1"/>
  <c r="I97" i="16" s="1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223" i="18" s="1"/>
  <c r="W16" i="18"/>
  <c r="W96" i="16" s="1"/>
  <c r="V16" i="18"/>
  <c r="V223" i="18" s="1"/>
  <c r="U16" i="18"/>
  <c r="U223" i="18" s="1"/>
  <c r="T16" i="18"/>
  <c r="T223" i="18" s="1"/>
  <c r="S16" i="18"/>
  <c r="R16" i="18"/>
  <c r="R223" i="18" s="1"/>
  <c r="Q16" i="18"/>
  <c r="Q223" i="18" s="1"/>
  <c r="P16" i="18"/>
  <c r="P223" i="18" s="1"/>
  <c r="O16" i="18"/>
  <c r="N16" i="18"/>
  <c r="N223" i="18" s="1"/>
  <c r="M16" i="18"/>
  <c r="L16" i="18"/>
  <c r="L223" i="18" s="1"/>
  <c r="K16" i="18"/>
  <c r="J16" i="18"/>
  <c r="J223" i="18" s="1"/>
  <c r="I16" i="18"/>
  <c r="I223" i="18" s="1"/>
  <c r="H16" i="18"/>
  <c r="H223" i="18" s="1"/>
  <c r="G16" i="18"/>
  <c r="F16" i="18"/>
  <c r="F223" i="18" s="1"/>
  <c r="E16" i="18"/>
  <c r="D16" i="18"/>
  <c r="D223" i="18" s="1"/>
  <c r="C16" i="18"/>
  <c r="C5" i="18" s="1"/>
  <c r="C97" i="16" s="1"/>
  <c r="B16" i="18"/>
  <c r="B223" i="18" s="1"/>
  <c r="S5" i="18"/>
  <c r="S97" i="16" s="1"/>
  <c r="S95" i="16" s="1"/>
  <c r="R5" i="18"/>
  <c r="R175" i="18" s="1"/>
  <c r="Q5" i="18"/>
  <c r="Q97" i="16" s="1"/>
  <c r="P5" i="18"/>
  <c r="P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X204" i="17"/>
  <c r="X197" i="17" s="1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V197" i="17" s="1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U197" i="17" s="1"/>
  <c r="T199" i="17"/>
  <c r="T197" i="17" s="1"/>
  <c r="S199" i="17"/>
  <c r="S197" i="17" s="1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Y198" i="17"/>
  <c r="X198" i="17"/>
  <c r="W198" i="17"/>
  <c r="V198" i="17"/>
  <c r="U198" i="17"/>
  <c r="T198" i="17"/>
  <c r="S198" i="17"/>
  <c r="R198" i="17"/>
  <c r="Q198" i="17"/>
  <c r="P198" i="17"/>
  <c r="O198" i="17"/>
  <c r="O197" i="17" s="1"/>
  <c r="N198" i="17"/>
  <c r="N197" i="17" s="1"/>
  <c r="M198" i="17"/>
  <c r="M197" i="17" s="1"/>
  <c r="L198" i="17"/>
  <c r="L197" i="17" s="1"/>
  <c r="K198" i="17"/>
  <c r="K197" i="17" s="1"/>
  <c r="J198" i="17"/>
  <c r="I198" i="17"/>
  <c r="H198" i="17"/>
  <c r="G198" i="17"/>
  <c r="G197" i="17" s="1"/>
  <c r="F198" i="17"/>
  <c r="F197" i="17" s="1"/>
  <c r="E198" i="17"/>
  <c r="E197" i="17" s="1"/>
  <c r="D198" i="17"/>
  <c r="D197" i="17" s="1"/>
  <c r="C198" i="17"/>
  <c r="C197" i="17" s="1"/>
  <c r="B198" i="17"/>
  <c r="W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F190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P178" i="17" s="1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Y180" i="17"/>
  <c r="X180" i="17"/>
  <c r="W180" i="17"/>
  <c r="V180" i="17"/>
  <c r="U180" i="17"/>
  <c r="T180" i="17"/>
  <c r="S180" i="17"/>
  <c r="R180" i="17"/>
  <c r="Q180" i="17"/>
  <c r="P180" i="17"/>
  <c r="O180" i="17"/>
  <c r="N180" i="17"/>
  <c r="M180" i="17"/>
  <c r="M178" i="17" s="1"/>
  <c r="L180" i="17"/>
  <c r="K180" i="17"/>
  <c r="K178" i="17" s="1"/>
  <c r="J180" i="17"/>
  <c r="J178" i="17" s="1"/>
  <c r="I180" i="17"/>
  <c r="H180" i="17"/>
  <c r="G180" i="17"/>
  <c r="F180" i="17"/>
  <c r="E180" i="17"/>
  <c r="D180" i="17"/>
  <c r="C180" i="17"/>
  <c r="B180" i="17"/>
  <c r="Y179" i="17"/>
  <c r="Y178" i="17" s="1"/>
  <c r="X179" i="17"/>
  <c r="X178" i="17" s="1"/>
  <c r="W179" i="17"/>
  <c r="W178" i="17" s="1"/>
  <c r="V179" i="17"/>
  <c r="U179" i="17"/>
  <c r="U178" i="17" s="1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I178" i="17" s="1"/>
  <c r="H179" i="17"/>
  <c r="H178" i="17" s="1"/>
  <c r="G179" i="17"/>
  <c r="G178" i="17" s="1"/>
  <c r="F179" i="17"/>
  <c r="E179" i="17"/>
  <c r="E178" i="17" s="1"/>
  <c r="D179" i="17"/>
  <c r="D178" i="17" s="1"/>
  <c r="C179" i="17"/>
  <c r="C178" i="17" s="1"/>
  <c r="B179" i="17"/>
  <c r="B178" i="17" s="1"/>
  <c r="S178" i="17"/>
  <c r="R178" i="17"/>
  <c r="Q178" i="17"/>
  <c r="O178" i="17"/>
  <c r="D172" i="17"/>
  <c r="D171" i="17"/>
  <c r="D170" i="17"/>
  <c r="D162" i="17"/>
  <c r="D161" i="17"/>
  <c r="Y142" i="17"/>
  <c r="X142" i="17"/>
  <c r="W142" i="17"/>
  <c r="V142" i="17"/>
  <c r="V248" i="17" s="1"/>
  <c r="U142" i="17"/>
  <c r="T142" i="17"/>
  <c r="S142" i="17"/>
  <c r="R142" i="17"/>
  <c r="Q142" i="17"/>
  <c r="P142" i="17"/>
  <c r="O142" i="17"/>
  <c r="N142" i="17"/>
  <c r="N248" i="17" s="1"/>
  <c r="M142" i="17"/>
  <c r="L142" i="17"/>
  <c r="K142" i="17"/>
  <c r="J142" i="17"/>
  <c r="I142" i="17"/>
  <c r="H142" i="17"/>
  <c r="G142" i="17"/>
  <c r="F142" i="17"/>
  <c r="F248" i="17" s="1"/>
  <c r="E142" i="17"/>
  <c r="D142" i="17"/>
  <c r="C142" i="17"/>
  <c r="B142" i="17"/>
  <c r="Y121" i="17"/>
  <c r="Y246" i="17" s="1"/>
  <c r="X121" i="17"/>
  <c r="X246" i="17" s="1"/>
  <c r="W121" i="17"/>
  <c r="V121" i="17"/>
  <c r="V246" i="17" s="1"/>
  <c r="U121" i="17"/>
  <c r="T121" i="17"/>
  <c r="S121" i="17"/>
  <c r="R121" i="17"/>
  <c r="Q121" i="17"/>
  <c r="Q246" i="17" s="1"/>
  <c r="P121" i="17"/>
  <c r="P246" i="17" s="1"/>
  <c r="O121" i="17"/>
  <c r="N121" i="17"/>
  <c r="N246" i="17" s="1"/>
  <c r="M121" i="17"/>
  <c r="L121" i="17"/>
  <c r="K121" i="17"/>
  <c r="J121" i="17"/>
  <c r="I121" i="17"/>
  <c r="I246" i="17" s="1"/>
  <c r="H121" i="17"/>
  <c r="H246" i="17" s="1"/>
  <c r="G121" i="17"/>
  <c r="F121" i="17"/>
  <c r="F246" i="17" s="1"/>
  <c r="F240" i="17" s="1"/>
  <c r="E121" i="17"/>
  <c r="D121" i="17"/>
  <c r="C121" i="17"/>
  <c r="B121" i="17"/>
  <c r="Y93" i="17"/>
  <c r="Y237" i="17" s="1"/>
  <c r="X93" i="17"/>
  <c r="W93" i="17"/>
  <c r="V93" i="17"/>
  <c r="V237" i="17" s="1"/>
  <c r="U93" i="17"/>
  <c r="T93" i="17"/>
  <c r="S93" i="17"/>
  <c r="S237" i="17" s="1"/>
  <c r="R93" i="17"/>
  <c r="R237" i="17" s="1"/>
  <c r="Q93" i="17"/>
  <c r="Q237" i="17" s="1"/>
  <c r="P93" i="17"/>
  <c r="O93" i="17"/>
  <c r="N93" i="17"/>
  <c r="N237" i="17" s="1"/>
  <c r="M93" i="17"/>
  <c r="L93" i="17"/>
  <c r="K93" i="17"/>
  <c r="K237" i="17" s="1"/>
  <c r="J93" i="17"/>
  <c r="J237" i="17" s="1"/>
  <c r="I93" i="17"/>
  <c r="I237" i="17" s="1"/>
  <c r="H93" i="17"/>
  <c r="G93" i="17"/>
  <c r="F93" i="17"/>
  <c r="F237" i="17" s="1"/>
  <c r="E93" i="17"/>
  <c r="D93" i="17"/>
  <c r="C93" i="17"/>
  <c r="C237" i="17" s="1"/>
  <c r="B93" i="17"/>
  <c r="B237" i="17" s="1"/>
  <c r="Y72" i="17"/>
  <c r="X72" i="17"/>
  <c r="X235" i="17" s="1"/>
  <c r="W72" i="17"/>
  <c r="W235" i="17" s="1"/>
  <c r="V72" i="17"/>
  <c r="V235" i="17" s="1"/>
  <c r="U72" i="17"/>
  <c r="U235" i="17" s="1"/>
  <c r="T72" i="17"/>
  <c r="T235" i="17" s="1"/>
  <c r="S72" i="17"/>
  <c r="S235" i="17" s="1"/>
  <c r="R72" i="17"/>
  <c r="R235" i="17" s="1"/>
  <c r="Q72" i="17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K235" i="17" s="1"/>
  <c r="J72" i="17"/>
  <c r="J235" i="17" s="1"/>
  <c r="I72" i="17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C235" i="17" s="1"/>
  <c r="B72" i="17"/>
  <c r="B235" i="17" s="1"/>
  <c r="Y44" i="17"/>
  <c r="Y226" i="17" s="1"/>
  <c r="X44" i="17"/>
  <c r="X5" i="17" s="1"/>
  <c r="W44" i="17"/>
  <c r="V44" i="17"/>
  <c r="V226" i="17" s="1"/>
  <c r="U44" i="17"/>
  <c r="U226" i="17" s="1"/>
  <c r="T44" i="17"/>
  <c r="T226" i="17" s="1"/>
  <c r="S44" i="17"/>
  <c r="S226" i="17" s="1"/>
  <c r="R44" i="17"/>
  <c r="R226" i="17" s="1"/>
  <c r="Q44" i="17"/>
  <c r="Q226" i="17" s="1"/>
  <c r="P44" i="17"/>
  <c r="P226" i="17" s="1"/>
  <c r="O44" i="17"/>
  <c r="N44" i="17"/>
  <c r="N226" i="17" s="1"/>
  <c r="M44" i="17"/>
  <c r="M226" i="17" s="1"/>
  <c r="L44" i="17"/>
  <c r="L226" i="17" s="1"/>
  <c r="K44" i="17"/>
  <c r="K226" i="17" s="1"/>
  <c r="J44" i="17"/>
  <c r="J226" i="17" s="1"/>
  <c r="I44" i="17"/>
  <c r="I226" i="17" s="1"/>
  <c r="H44" i="17"/>
  <c r="H226" i="17" s="1"/>
  <c r="G44" i="17"/>
  <c r="F44" i="17"/>
  <c r="F226" i="17" s="1"/>
  <c r="E44" i="17"/>
  <c r="E226" i="17" s="1"/>
  <c r="D44" i="17"/>
  <c r="D226" i="17" s="1"/>
  <c r="C44" i="17"/>
  <c r="C226" i="17" s="1"/>
  <c r="B44" i="17"/>
  <c r="B226" i="17" s="1"/>
  <c r="P5" i="17"/>
  <c r="H5" i="17"/>
  <c r="F5" i="17"/>
  <c r="F175" i="17" s="1"/>
  <c r="D5" i="17"/>
  <c r="D169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E96" i="16"/>
  <c r="I93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X111" i="4" s="1"/>
  <c r="W82" i="16"/>
  <c r="W111" i="4" s="1"/>
  <c r="V82" i="16"/>
  <c r="V111" i="4" s="1"/>
  <c r="U82" i="16"/>
  <c r="T82" i="16"/>
  <c r="T111" i="4" s="1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F111" i="4" s="1"/>
  <c r="E82" i="16"/>
  <c r="D82" i="16"/>
  <c r="C82" i="16"/>
  <c r="C111" i="4" s="1"/>
  <c r="B82" i="16"/>
  <c r="Y81" i="16"/>
  <c r="Y110" i="4" s="1"/>
  <c r="W81" i="16"/>
  <c r="W79" i="16" s="1"/>
  <c r="W108" i="4" s="1"/>
  <c r="V81" i="16"/>
  <c r="V110" i="4" s="1"/>
  <c r="S81" i="16"/>
  <c r="O81" i="16"/>
  <c r="O110" i="4" s="1"/>
  <c r="Y80" i="16"/>
  <c r="X80" i="16"/>
  <c r="W80" i="16"/>
  <c r="V80" i="16"/>
  <c r="U80" i="16"/>
  <c r="O80" i="16"/>
  <c r="O79" i="16" s="1"/>
  <c r="O108" i="4" s="1"/>
  <c r="N80" i="16"/>
  <c r="N109" i="4" s="1"/>
  <c r="J80" i="16"/>
  <c r="G80" i="16"/>
  <c r="B80" i="16"/>
  <c r="B109" i="4" s="1"/>
  <c r="V79" i="16"/>
  <c r="V108" i="4" s="1"/>
  <c r="Y78" i="16"/>
  <c r="X78" i="16"/>
  <c r="W78" i="16"/>
  <c r="V78" i="16"/>
  <c r="U78" i="16"/>
  <c r="T78" i="16"/>
  <c r="S78" i="16"/>
  <c r="R78" i="16"/>
  <c r="Q78" i="16"/>
  <c r="P78" i="16"/>
  <c r="O78" i="16"/>
  <c r="N78" i="16"/>
  <c r="N41" i="7" s="1"/>
  <c r="M78" i="16"/>
  <c r="L78" i="16"/>
  <c r="L41" i="7" s="1"/>
  <c r="K78" i="16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D41" i="7" s="1"/>
  <c r="C78" i="16"/>
  <c r="C41" i="7" s="1"/>
  <c r="B78" i="16"/>
  <c r="Y77" i="16"/>
  <c r="A74" i="16"/>
  <c r="A73" i="16"/>
  <c r="Y72" i="16"/>
  <c r="Y71" i="16" s="1"/>
  <c r="X72" i="16"/>
  <c r="X90" i="16" s="1"/>
  <c r="W72" i="16"/>
  <c r="W90" i="16" s="1"/>
  <c r="V72" i="16"/>
  <c r="V90" i="16" s="1"/>
  <c r="U72" i="16"/>
  <c r="U90" i="16" s="1"/>
  <c r="T72" i="16"/>
  <c r="T90" i="16" s="1"/>
  <c r="S72" i="16"/>
  <c r="R72" i="16"/>
  <c r="R71" i="16" s="1"/>
  <c r="Q72" i="16"/>
  <c r="Q71" i="16" s="1"/>
  <c r="P72" i="16"/>
  <c r="P90" i="16" s="1"/>
  <c r="O72" i="16"/>
  <c r="O90" i="16" s="1"/>
  <c r="N72" i="16"/>
  <c r="N90" i="16" s="1"/>
  <c r="M72" i="16"/>
  <c r="M90" i="16" s="1"/>
  <c r="L72" i="16"/>
  <c r="L90" i="16" s="1"/>
  <c r="K72" i="16"/>
  <c r="J72" i="16"/>
  <c r="J71" i="16" s="1"/>
  <c r="I72" i="16"/>
  <c r="I71" i="16" s="1"/>
  <c r="H72" i="16"/>
  <c r="H90" i="16" s="1"/>
  <c r="G72" i="16"/>
  <c r="G90" i="16" s="1"/>
  <c r="F72" i="16"/>
  <c r="F90" i="16" s="1"/>
  <c r="E72" i="16"/>
  <c r="E90" i="16" s="1"/>
  <c r="D72" i="16"/>
  <c r="D90" i="16" s="1"/>
  <c r="C72" i="16"/>
  <c r="B72" i="16"/>
  <c r="B71" i="16" s="1"/>
  <c r="A72" i="16"/>
  <c r="X71" i="16"/>
  <c r="M71" i="16"/>
  <c r="L71" i="16"/>
  <c r="D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Y93" i="16" s="1"/>
  <c r="X55" i="16"/>
  <c r="W55" i="16"/>
  <c r="W103" i="16" s="1"/>
  <c r="W166" i="4" s="1"/>
  <c r="V55" i="16"/>
  <c r="U55" i="16"/>
  <c r="U103" i="16" s="1"/>
  <c r="U166" i="4" s="1"/>
  <c r="T55" i="16"/>
  <c r="S55" i="16"/>
  <c r="R55" i="16"/>
  <c r="Q55" i="16"/>
  <c r="Q93" i="16" s="1"/>
  <c r="P55" i="16"/>
  <c r="P103" i="16" s="1"/>
  <c r="P166" i="4" s="1"/>
  <c r="O55" i="16"/>
  <c r="O103" i="16" s="1"/>
  <c r="O166" i="4" s="1"/>
  <c r="N55" i="16"/>
  <c r="M55" i="16"/>
  <c r="L55" i="16"/>
  <c r="L64" i="4" s="1"/>
  <c r="K55" i="16"/>
  <c r="J55" i="16"/>
  <c r="I55" i="16"/>
  <c r="H55" i="16"/>
  <c r="G55" i="16"/>
  <c r="G103" i="16" s="1"/>
  <c r="F55" i="16"/>
  <c r="E55" i="16"/>
  <c r="D55" i="16"/>
  <c r="C55" i="16"/>
  <c r="B55" i="16"/>
  <c r="Y54" i="16"/>
  <c r="Y92" i="16" s="1"/>
  <c r="X54" i="16"/>
  <c r="W54" i="16"/>
  <c r="V54" i="16"/>
  <c r="U54" i="16"/>
  <c r="T54" i="16"/>
  <c r="T63" i="4" s="1"/>
  <c r="T136" i="4" s="1"/>
  <c r="S54" i="16"/>
  <c r="S102" i="16" s="1"/>
  <c r="S165" i="4" s="1"/>
  <c r="R54" i="16"/>
  <c r="Q54" i="16"/>
  <c r="Q92" i="16" s="1"/>
  <c r="P54" i="16"/>
  <c r="O54" i="16"/>
  <c r="N54" i="16"/>
  <c r="M54" i="16"/>
  <c r="L54" i="16"/>
  <c r="K54" i="16"/>
  <c r="J54" i="16"/>
  <c r="I54" i="16"/>
  <c r="I92" i="16" s="1"/>
  <c r="H54" i="16"/>
  <c r="H63" i="4" s="1"/>
  <c r="G54" i="16"/>
  <c r="F54" i="16"/>
  <c r="E54" i="16"/>
  <c r="D54" i="16"/>
  <c r="C54" i="16"/>
  <c r="B54" i="16"/>
  <c r="F53" i="16"/>
  <c r="D5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Y3" i="16" s="1"/>
  <c r="X4" i="16"/>
  <c r="X3" i="16" s="1"/>
  <c r="W4" i="16"/>
  <c r="V4" i="16"/>
  <c r="U4" i="16"/>
  <c r="T4" i="16"/>
  <c r="S4" i="16"/>
  <c r="R4" i="16"/>
  <c r="Q4" i="16"/>
  <c r="P4" i="16"/>
  <c r="O4" i="16"/>
  <c r="O3" i="16" s="1"/>
  <c r="O9" i="4" s="1"/>
  <c r="N4" i="16"/>
  <c r="N3" i="16" s="1"/>
  <c r="M4" i="16"/>
  <c r="L4" i="16"/>
  <c r="K4" i="16"/>
  <c r="J4" i="16"/>
  <c r="I4" i="16"/>
  <c r="H4" i="16"/>
  <c r="G4" i="16"/>
  <c r="F4" i="16"/>
  <c r="E4" i="16"/>
  <c r="E3" i="16" s="1"/>
  <c r="D4" i="16"/>
  <c r="D3" i="16" s="1"/>
  <c r="D9" i="4" s="1"/>
  <c r="C4" i="16"/>
  <c r="C3" i="16" s="1"/>
  <c r="C9" i="4" s="1"/>
  <c r="B4" i="16"/>
  <c r="B3" i="16" s="1"/>
  <c r="B9" i="4" s="1"/>
  <c r="W3" i="16"/>
  <c r="V3" i="16"/>
  <c r="V3" i="4" s="1"/>
  <c r="U3" i="16"/>
  <c r="T3" i="16"/>
  <c r="T9" i="4" s="1"/>
  <c r="S3" i="16"/>
  <c r="S9" i="4" s="1"/>
  <c r="R3" i="16"/>
  <c r="Q3" i="16"/>
  <c r="P3" i="16"/>
  <c r="M3" i="16"/>
  <c r="L3" i="16"/>
  <c r="K3" i="16"/>
  <c r="J3" i="16"/>
  <c r="I3" i="16"/>
  <c r="H3" i="16"/>
  <c r="G3" i="16"/>
  <c r="F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E187" i="15" s="1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9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F187" i="15" s="1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H187" i="15" s="1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D187" i="15" s="1"/>
  <c r="C190" i="15"/>
  <c r="B190" i="15"/>
  <c r="Y189" i="15"/>
  <c r="Y187" i="15" s="1"/>
  <c r="X189" i="15"/>
  <c r="W189" i="15"/>
  <c r="V189" i="15"/>
  <c r="U189" i="15"/>
  <c r="T189" i="15"/>
  <c r="S189" i="15"/>
  <c r="R189" i="15"/>
  <c r="Q189" i="15"/>
  <c r="Q187" i="15" s="1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Y188" i="15"/>
  <c r="X188" i="15"/>
  <c r="X187" i="15" s="1"/>
  <c r="W188" i="15"/>
  <c r="V188" i="15"/>
  <c r="V187" i="15" s="1"/>
  <c r="U188" i="15"/>
  <c r="U187" i="15" s="1"/>
  <c r="T188" i="15"/>
  <c r="T187" i="15" s="1"/>
  <c r="S188" i="15"/>
  <c r="R188" i="15"/>
  <c r="R187" i="15" s="1"/>
  <c r="Q188" i="15"/>
  <c r="P188" i="15"/>
  <c r="P187" i="15" s="1"/>
  <c r="O188" i="15"/>
  <c r="N188" i="15"/>
  <c r="N187" i="15" s="1"/>
  <c r="M188" i="15"/>
  <c r="M187" i="15" s="1"/>
  <c r="L188" i="15"/>
  <c r="L187" i="15" s="1"/>
  <c r="K188" i="15"/>
  <c r="K187" i="15" s="1"/>
  <c r="J188" i="15"/>
  <c r="I188" i="15"/>
  <c r="I187" i="15" s="1"/>
  <c r="H188" i="15"/>
  <c r="G188" i="15"/>
  <c r="F188" i="15"/>
  <c r="E188" i="15"/>
  <c r="D188" i="15"/>
  <c r="C188" i="15"/>
  <c r="B188" i="15"/>
  <c r="S187" i="15"/>
  <c r="J187" i="15"/>
  <c r="C187" i="15"/>
  <c r="B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E171" i="15" s="1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T181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H171" i="15" s="1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Y171" i="15" s="1"/>
  <c r="X173" i="15"/>
  <c r="W173" i="15"/>
  <c r="W171" i="15" s="1"/>
  <c r="V173" i="15"/>
  <c r="U173" i="15"/>
  <c r="T173" i="15"/>
  <c r="S173" i="15"/>
  <c r="R173" i="15"/>
  <c r="Q173" i="15"/>
  <c r="Q171" i="15" s="1"/>
  <c r="P173" i="15"/>
  <c r="O173" i="15"/>
  <c r="O171" i="15" s="1"/>
  <c r="N173" i="15"/>
  <c r="N171" i="15" s="1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Y172" i="15"/>
  <c r="X172" i="15"/>
  <c r="X171" i="15" s="1"/>
  <c r="W172" i="15"/>
  <c r="V172" i="15"/>
  <c r="V171" i="15" s="1"/>
  <c r="U172" i="15"/>
  <c r="U171" i="15" s="1"/>
  <c r="T172" i="15"/>
  <c r="S172" i="15"/>
  <c r="R172" i="15"/>
  <c r="R171" i="15" s="1"/>
  <c r="Q172" i="15"/>
  <c r="P172" i="15"/>
  <c r="P171" i="15" s="1"/>
  <c r="O172" i="15"/>
  <c r="N172" i="15"/>
  <c r="M172" i="15"/>
  <c r="M171" i="15" s="1"/>
  <c r="L172" i="15"/>
  <c r="K172" i="15"/>
  <c r="K171" i="15" s="1"/>
  <c r="J172" i="15"/>
  <c r="I172" i="15"/>
  <c r="I171" i="15" s="1"/>
  <c r="H172" i="15"/>
  <c r="G172" i="15"/>
  <c r="F172" i="15"/>
  <c r="E172" i="15"/>
  <c r="D172" i="15"/>
  <c r="C172" i="15"/>
  <c r="B172" i="15"/>
  <c r="S171" i="15"/>
  <c r="J171" i="15"/>
  <c r="G171" i="15"/>
  <c r="F171" i="15"/>
  <c r="C171" i="15"/>
  <c r="B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E162" i="15" s="1"/>
  <c r="D167" i="15"/>
  <c r="C167" i="15"/>
  <c r="B167" i="15"/>
  <c r="Y166" i="15"/>
  <c r="X166" i="15"/>
  <c r="X162" i="15" s="1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Y162" i="15" s="1"/>
  <c r="X165" i="15"/>
  <c r="W165" i="15"/>
  <c r="W162" i="15" s="1"/>
  <c r="V165" i="15"/>
  <c r="V162" i="15" s="1"/>
  <c r="U165" i="15"/>
  <c r="T165" i="15"/>
  <c r="T162" i="15" s="1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S162" i="15" s="1"/>
  <c r="R164" i="15"/>
  <c r="R162" i="15" s="1"/>
  <c r="Q164" i="15"/>
  <c r="P164" i="15"/>
  <c r="P162" i="15" s="1"/>
  <c r="O164" i="15"/>
  <c r="N164" i="15"/>
  <c r="M164" i="15"/>
  <c r="L164" i="15"/>
  <c r="K164" i="15"/>
  <c r="K162" i="15" s="1"/>
  <c r="J164" i="15"/>
  <c r="J162" i="15" s="1"/>
  <c r="I164" i="15"/>
  <c r="H164" i="15"/>
  <c r="H162" i="15" s="1"/>
  <c r="G164" i="15"/>
  <c r="F164" i="15"/>
  <c r="E164" i="15"/>
  <c r="D164" i="15"/>
  <c r="C164" i="15"/>
  <c r="B164" i="15"/>
  <c r="Y163" i="15"/>
  <c r="X163" i="15"/>
  <c r="W163" i="15"/>
  <c r="V163" i="15"/>
  <c r="U163" i="15"/>
  <c r="U162" i="15" s="1"/>
  <c r="T163" i="15"/>
  <c r="S163" i="15"/>
  <c r="R163" i="15"/>
  <c r="Q163" i="15"/>
  <c r="Q162" i="15" s="1"/>
  <c r="P163" i="15"/>
  <c r="O163" i="15"/>
  <c r="O162" i="15" s="1"/>
  <c r="N163" i="15"/>
  <c r="N162" i="15" s="1"/>
  <c r="M163" i="15"/>
  <c r="L163" i="15"/>
  <c r="L162" i="15" s="1"/>
  <c r="K163" i="15"/>
  <c r="J163" i="15"/>
  <c r="I163" i="15"/>
  <c r="I162" i="15" s="1"/>
  <c r="H163" i="15"/>
  <c r="G163" i="15"/>
  <c r="G162" i="15" s="1"/>
  <c r="F163" i="15"/>
  <c r="F162" i="15" s="1"/>
  <c r="E163" i="15"/>
  <c r="D163" i="15"/>
  <c r="D162" i="15" s="1"/>
  <c r="C163" i="15"/>
  <c r="C162" i="15" s="1"/>
  <c r="B163" i="15"/>
  <c r="B162" i="15" s="1"/>
  <c r="M162" i="15"/>
  <c r="Y141" i="15"/>
  <c r="Y115" i="15" s="1"/>
  <c r="Y78" i="12" s="1"/>
  <c r="Y107" i="4" s="1"/>
  <c r="X141" i="15"/>
  <c r="X115" i="15" s="1"/>
  <c r="X78" i="12" s="1"/>
  <c r="X107" i="4" s="1"/>
  <c r="W141" i="15"/>
  <c r="V141" i="15"/>
  <c r="V115" i="15" s="1"/>
  <c r="U141" i="15"/>
  <c r="T141" i="15"/>
  <c r="S141" i="15"/>
  <c r="R141" i="15"/>
  <c r="Q141" i="15"/>
  <c r="P141" i="15"/>
  <c r="P115" i="15" s="1"/>
  <c r="O141" i="15"/>
  <c r="N141" i="15"/>
  <c r="M141" i="15"/>
  <c r="L141" i="15"/>
  <c r="K141" i="15"/>
  <c r="J141" i="15"/>
  <c r="I141" i="15"/>
  <c r="I115" i="15" s="1"/>
  <c r="H141" i="15"/>
  <c r="H115" i="15" s="1"/>
  <c r="G141" i="15"/>
  <c r="F141" i="15"/>
  <c r="F115" i="15" s="1"/>
  <c r="F78" i="12" s="1"/>
  <c r="F107" i="4" s="1"/>
  <c r="E141" i="15"/>
  <c r="E115" i="15" s="1"/>
  <c r="E78" i="12" s="1"/>
  <c r="E107" i="4" s="1"/>
  <c r="D141" i="15"/>
  <c r="D115" i="15" s="1"/>
  <c r="D78" i="12" s="1"/>
  <c r="D107" i="4" s="1"/>
  <c r="C141" i="15"/>
  <c r="B141" i="15"/>
  <c r="W115" i="15"/>
  <c r="W78" i="12" s="1"/>
  <c r="W107" i="4" s="1"/>
  <c r="U115" i="15"/>
  <c r="U78" i="12" s="1"/>
  <c r="U107" i="4" s="1"/>
  <c r="T115" i="15"/>
  <c r="T78" i="12" s="1"/>
  <c r="T107" i="4" s="1"/>
  <c r="O115" i="15"/>
  <c r="O78" i="12" s="1"/>
  <c r="O107" i="4" s="1"/>
  <c r="N115" i="15"/>
  <c r="M115" i="15"/>
  <c r="L115" i="15"/>
  <c r="G115" i="15"/>
  <c r="Y97" i="15"/>
  <c r="Y199" i="15" s="1"/>
  <c r="X97" i="15"/>
  <c r="X199" i="15" s="1"/>
  <c r="W97" i="15"/>
  <c r="V97" i="15"/>
  <c r="U97" i="15"/>
  <c r="T97" i="15"/>
  <c r="S97" i="15"/>
  <c r="S199" i="15" s="1"/>
  <c r="R97" i="15"/>
  <c r="Q97" i="15"/>
  <c r="Q199" i="15" s="1"/>
  <c r="P97" i="15"/>
  <c r="P199" i="15" s="1"/>
  <c r="O97" i="15"/>
  <c r="O199" i="15" s="1"/>
  <c r="N97" i="15"/>
  <c r="N199" i="15" s="1"/>
  <c r="M97" i="15"/>
  <c r="L97" i="15"/>
  <c r="K97" i="15"/>
  <c r="K199" i="15" s="1"/>
  <c r="J97" i="15"/>
  <c r="I97" i="15"/>
  <c r="I199" i="15" s="1"/>
  <c r="H97" i="15"/>
  <c r="H199" i="15" s="1"/>
  <c r="G97" i="15"/>
  <c r="G199" i="15" s="1"/>
  <c r="F97" i="15"/>
  <c r="F199" i="15" s="1"/>
  <c r="E97" i="15"/>
  <c r="E199" i="15" s="1"/>
  <c r="D97" i="15"/>
  <c r="C97" i="15"/>
  <c r="B97" i="15"/>
  <c r="B199" i="15" s="1"/>
  <c r="Y53" i="15"/>
  <c r="Y241" i="15" s="1"/>
  <c r="X53" i="15"/>
  <c r="X241" i="15" s="1"/>
  <c r="W53" i="15"/>
  <c r="W241" i="15" s="1"/>
  <c r="V53" i="15"/>
  <c r="V241" i="15" s="1"/>
  <c r="U53" i="15"/>
  <c r="T53" i="15"/>
  <c r="T241" i="15" s="1"/>
  <c r="S53" i="15"/>
  <c r="S241" i="15" s="1"/>
  <c r="R53" i="15"/>
  <c r="R181" i="15" s="1"/>
  <c r="Q53" i="15"/>
  <c r="Q241" i="15" s="1"/>
  <c r="P53" i="15"/>
  <c r="P241" i="15" s="1"/>
  <c r="O53" i="15"/>
  <c r="O241" i="15" s="1"/>
  <c r="N53" i="15"/>
  <c r="N241" i="15" s="1"/>
  <c r="M53" i="15"/>
  <c r="L53" i="15"/>
  <c r="L241" i="15" s="1"/>
  <c r="K53" i="15"/>
  <c r="K241" i="15" s="1"/>
  <c r="J53" i="15"/>
  <c r="J181" i="15" s="1"/>
  <c r="I53" i="15"/>
  <c r="I241" i="15" s="1"/>
  <c r="H53" i="15"/>
  <c r="H241" i="15" s="1"/>
  <c r="G53" i="15"/>
  <c r="G241" i="15" s="1"/>
  <c r="F53" i="15"/>
  <c r="F241" i="15" s="1"/>
  <c r="E53" i="15"/>
  <c r="D53" i="15"/>
  <c r="D241" i="15" s="1"/>
  <c r="C53" i="15"/>
  <c r="C241" i="15" s="1"/>
  <c r="B53" i="15"/>
  <c r="B181" i="15" s="1"/>
  <c r="X34" i="15"/>
  <c r="X233" i="15" s="1"/>
  <c r="V34" i="15"/>
  <c r="V233" i="15" s="1"/>
  <c r="T34" i="15"/>
  <c r="S34" i="15"/>
  <c r="S233" i="15" s="1"/>
  <c r="R34" i="15"/>
  <c r="R233" i="15" s="1"/>
  <c r="P34" i="15"/>
  <c r="P233" i="15" s="1"/>
  <c r="N34" i="15"/>
  <c r="N233" i="15" s="1"/>
  <c r="L34" i="15"/>
  <c r="E261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M241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U216" i="14"/>
  <c r="E216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Y204" i="14" s="1"/>
  <c r="X208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Y207" i="14"/>
  <c r="X207" i="14"/>
  <c r="X204" i="14" s="1"/>
  <c r="W207" i="14"/>
  <c r="W204" i="14" s="1"/>
  <c r="V207" i="14"/>
  <c r="V204" i="14" s="1"/>
  <c r="U207" i="14"/>
  <c r="U204" i="14" s="1"/>
  <c r="T207" i="14"/>
  <c r="S207" i="14"/>
  <c r="R207" i="14"/>
  <c r="Q207" i="14"/>
  <c r="P207" i="14"/>
  <c r="O207" i="14"/>
  <c r="N207" i="14"/>
  <c r="M207" i="14"/>
  <c r="L207" i="14"/>
  <c r="K207" i="14"/>
  <c r="K204" i="14" s="1"/>
  <c r="J207" i="14"/>
  <c r="I207" i="14"/>
  <c r="H207" i="14"/>
  <c r="G207" i="14"/>
  <c r="F207" i="14"/>
  <c r="E207" i="14"/>
  <c r="D207" i="14"/>
  <c r="C207" i="14"/>
  <c r="B207" i="14"/>
  <c r="Y206" i="14"/>
  <c r="X206" i="14"/>
  <c r="W206" i="14"/>
  <c r="V206" i="14"/>
  <c r="U206" i="14"/>
  <c r="T206" i="14"/>
  <c r="T204" i="14" s="1"/>
  <c r="S206" i="14"/>
  <c r="S204" i="14" s="1"/>
  <c r="R206" i="14"/>
  <c r="Q206" i="14"/>
  <c r="Q204" i="14" s="1"/>
  <c r="P206" i="14"/>
  <c r="O206" i="14"/>
  <c r="N206" i="14"/>
  <c r="M206" i="14"/>
  <c r="L206" i="14"/>
  <c r="K206" i="14"/>
  <c r="J206" i="14"/>
  <c r="I206" i="14"/>
  <c r="H206" i="14"/>
  <c r="G206" i="14"/>
  <c r="G204" i="14" s="1"/>
  <c r="F206" i="14"/>
  <c r="E206" i="14"/>
  <c r="D206" i="14"/>
  <c r="C206" i="14"/>
  <c r="B206" i="14"/>
  <c r="Y205" i="14"/>
  <c r="X205" i="14"/>
  <c r="W205" i="14"/>
  <c r="V205" i="14"/>
  <c r="U205" i="14"/>
  <c r="T205" i="14"/>
  <c r="S205" i="14"/>
  <c r="R205" i="14"/>
  <c r="R204" i="14" s="1"/>
  <c r="Q205" i="14"/>
  <c r="P205" i="14"/>
  <c r="P204" i="14" s="1"/>
  <c r="O205" i="14"/>
  <c r="O204" i="14" s="1"/>
  <c r="N205" i="14"/>
  <c r="N204" i="14" s="1"/>
  <c r="M205" i="14"/>
  <c r="M204" i="14" s="1"/>
  <c r="L205" i="14"/>
  <c r="L204" i="14" s="1"/>
  <c r="K205" i="14"/>
  <c r="J205" i="14"/>
  <c r="I205" i="14"/>
  <c r="H205" i="14"/>
  <c r="G205" i="14"/>
  <c r="F205" i="14"/>
  <c r="E205" i="14"/>
  <c r="D205" i="14"/>
  <c r="D204" i="14" s="1"/>
  <c r="C205" i="14"/>
  <c r="C204" i="14" s="1"/>
  <c r="B205" i="14"/>
  <c r="B204" i="14" s="1"/>
  <c r="J204" i="14"/>
  <c r="I204" i="14"/>
  <c r="H204" i="14"/>
  <c r="F204" i="14"/>
  <c r="E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T187" i="14" s="1"/>
  <c r="S190" i="14"/>
  <c r="S187" i="14" s="1"/>
  <c r="R190" i="14"/>
  <c r="R187" i="14" s="1"/>
  <c r="Q190" i="14"/>
  <c r="Q187" i="14" s="1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P187" i="14" s="1"/>
  <c r="O189" i="14"/>
  <c r="O187" i="14" s="1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C187" i="14" s="1"/>
  <c r="B189" i="14"/>
  <c r="Y188" i="14"/>
  <c r="Y187" i="14" s="1"/>
  <c r="X188" i="14"/>
  <c r="X187" i="14" s="1"/>
  <c r="W188" i="14"/>
  <c r="V188" i="14"/>
  <c r="V187" i="14" s="1"/>
  <c r="U188" i="14"/>
  <c r="T188" i="14"/>
  <c r="S188" i="14"/>
  <c r="R188" i="14"/>
  <c r="Q188" i="14"/>
  <c r="P188" i="14"/>
  <c r="O188" i="14"/>
  <c r="N188" i="14"/>
  <c r="N187" i="14" s="1"/>
  <c r="M188" i="14"/>
  <c r="L188" i="14"/>
  <c r="L187" i="14" s="1"/>
  <c r="K188" i="14"/>
  <c r="K187" i="14" s="1"/>
  <c r="J188" i="14"/>
  <c r="J187" i="14" s="1"/>
  <c r="I188" i="14"/>
  <c r="I187" i="14" s="1"/>
  <c r="H188" i="14"/>
  <c r="H187" i="14" s="1"/>
  <c r="G188" i="14"/>
  <c r="G187" i="14" s="1"/>
  <c r="F188" i="14"/>
  <c r="F187" i="14" s="1"/>
  <c r="E188" i="14"/>
  <c r="D188" i="14"/>
  <c r="C188" i="14"/>
  <c r="B188" i="14"/>
  <c r="W187" i="14"/>
  <c r="D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L171" i="14" s="1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H171" i="14" s="1"/>
  <c r="G182" i="14"/>
  <c r="F182" i="14"/>
  <c r="E182" i="14"/>
  <c r="D182" i="14"/>
  <c r="C182" i="14"/>
  <c r="B182" i="14"/>
  <c r="M181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Y171" i="14" s="1"/>
  <c r="X174" i="14"/>
  <c r="X171" i="14" s="1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Y173" i="14"/>
  <c r="X173" i="14"/>
  <c r="W173" i="14"/>
  <c r="W171" i="14" s="1"/>
  <c r="V173" i="14"/>
  <c r="V171" i="14" s="1"/>
  <c r="U173" i="14"/>
  <c r="T173" i="14"/>
  <c r="T171" i="14" s="1"/>
  <c r="S173" i="14"/>
  <c r="R173" i="14"/>
  <c r="Q173" i="14"/>
  <c r="P173" i="14"/>
  <c r="O173" i="14"/>
  <c r="N173" i="14"/>
  <c r="M173" i="14"/>
  <c r="L173" i="14"/>
  <c r="K173" i="14"/>
  <c r="J173" i="14"/>
  <c r="J171" i="14" s="1"/>
  <c r="I173" i="14"/>
  <c r="H173" i="14"/>
  <c r="G173" i="14"/>
  <c r="F173" i="14"/>
  <c r="E173" i="14"/>
  <c r="D173" i="14"/>
  <c r="C173" i="14"/>
  <c r="B173" i="14"/>
  <c r="Y172" i="14"/>
  <c r="X172" i="14"/>
  <c r="W172" i="14"/>
  <c r="V172" i="14"/>
  <c r="U172" i="14"/>
  <c r="T172" i="14"/>
  <c r="S172" i="14"/>
  <c r="S171" i="14" s="1"/>
  <c r="R172" i="14"/>
  <c r="R171" i="14" s="1"/>
  <c r="Q172" i="14"/>
  <c r="Q171" i="14" s="1"/>
  <c r="P172" i="14"/>
  <c r="P171" i="14" s="1"/>
  <c r="O172" i="14"/>
  <c r="O171" i="14" s="1"/>
  <c r="N172" i="14"/>
  <c r="N171" i="14" s="1"/>
  <c r="M172" i="14"/>
  <c r="L172" i="14"/>
  <c r="K172" i="14"/>
  <c r="J172" i="14"/>
  <c r="I172" i="14"/>
  <c r="H172" i="14"/>
  <c r="G172" i="14"/>
  <c r="F172" i="14"/>
  <c r="F171" i="14" s="1"/>
  <c r="E172" i="14"/>
  <c r="D172" i="14"/>
  <c r="D171" i="14" s="1"/>
  <c r="C172" i="14"/>
  <c r="C171" i="14" s="1"/>
  <c r="B172" i="14"/>
  <c r="B171" i="14" s="1"/>
  <c r="K171" i="14"/>
  <c r="I171" i="14"/>
  <c r="G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V162" i="14" s="1"/>
  <c r="U166" i="14"/>
  <c r="U162" i="14" s="1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T162" i="14" s="1"/>
  <c r="S165" i="14"/>
  <c r="S162" i="14" s="1"/>
  <c r="R165" i="14"/>
  <c r="R162" i="14" s="1"/>
  <c r="Q165" i="14"/>
  <c r="Q162" i="14" s="1"/>
  <c r="P165" i="14"/>
  <c r="O165" i="14"/>
  <c r="N165" i="14"/>
  <c r="M165" i="14"/>
  <c r="L165" i="14"/>
  <c r="K165" i="14"/>
  <c r="J165" i="14"/>
  <c r="I165" i="14"/>
  <c r="H165" i="14"/>
  <c r="G165" i="14"/>
  <c r="G162" i="14" s="1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P162" i="14" s="1"/>
  <c r="O164" i="14"/>
  <c r="O162" i="14" s="1"/>
  <c r="N164" i="14"/>
  <c r="M164" i="14"/>
  <c r="M162" i="14" s="1"/>
  <c r="L164" i="14"/>
  <c r="K164" i="14"/>
  <c r="J164" i="14"/>
  <c r="I164" i="14"/>
  <c r="H164" i="14"/>
  <c r="G164" i="14"/>
  <c r="F164" i="14"/>
  <c r="E164" i="14"/>
  <c r="D164" i="14"/>
  <c r="C164" i="14"/>
  <c r="C162" i="14" s="1"/>
  <c r="B164" i="14"/>
  <c r="Y163" i="14"/>
  <c r="Y162" i="14" s="1"/>
  <c r="X163" i="14"/>
  <c r="X162" i="14" s="1"/>
  <c r="W163" i="14"/>
  <c r="V163" i="14"/>
  <c r="U163" i="14"/>
  <c r="T163" i="14"/>
  <c r="S163" i="14"/>
  <c r="R163" i="14"/>
  <c r="Q163" i="14"/>
  <c r="P163" i="14"/>
  <c r="O163" i="14"/>
  <c r="N163" i="14"/>
  <c r="N162" i="14" s="1"/>
  <c r="M163" i="14"/>
  <c r="L163" i="14"/>
  <c r="L162" i="14" s="1"/>
  <c r="K163" i="14"/>
  <c r="K162" i="14" s="1"/>
  <c r="J163" i="14"/>
  <c r="J162" i="14" s="1"/>
  <c r="I163" i="14"/>
  <c r="I162" i="14" s="1"/>
  <c r="H163" i="14"/>
  <c r="G163" i="14"/>
  <c r="F163" i="14"/>
  <c r="E163" i="14"/>
  <c r="D163" i="14"/>
  <c r="C163" i="14"/>
  <c r="B163" i="14"/>
  <c r="W162" i="14"/>
  <c r="H162" i="14"/>
  <c r="F162" i="14"/>
  <c r="E162" i="14"/>
  <c r="D162" i="14"/>
  <c r="B16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M216" i="14" s="1"/>
  <c r="L141" i="14"/>
  <c r="K141" i="14"/>
  <c r="J141" i="14"/>
  <c r="I141" i="14"/>
  <c r="H141" i="14"/>
  <c r="H261" i="14" s="1"/>
  <c r="G141" i="14"/>
  <c r="G261" i="14" s="1"/>
  <c r="F141" i="14"/>
  <c r="F261" i="14" s="1"/>
  <c r="E141" i="14"/>
  <c r="D141" i="14"/>
  <c r="C141" i="14"/>
  <c r="B141" i="14"/>
  <c r="Y97" i="14"/>
  <c r="X97" i="14"/>
  <c r="W97" i="14"/>
  <c r="V97" i="14"/>
  <c r="U97" i="14"/>
  <c r="T97" i="14"/>
  <c r="S97" i="14"/>
  <c r="R97" i="14"/>
  <c r="Q97" i="14"/>
  <c r="Q251" i="14" s="1"/>
  <c r="P97" i="14"/>
  <c r="O97" i="14"/>
  <c r="N97" i="14"/>
  <c r="M97" i="14"/>
  <c r="L97" i="14"/>
  <c r="K97" i="14"/>
  <c r="J97" i="14"/>
  <c r="I97" i="14"/>
  <c r="H97" i="14"/>
  <c r="G97" i="14"/>
  <c r="F97" i="14"/>
  <c r="E97" i="14"/>
  <c r="E199" i="14" s="1"/>
  <c r="D97" i="14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M53" i="14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E53" i="14"/>
  <c r="E241" i="14" s="1"/>
  <c r="D53" i="14"/>
  <c r="D241" i="14" s="1"/>
  <c r="C53" i="14"/>
  <c r="C241" i="14" s="1"/>
  <c r="B53" i="14"/>
  <c r="B241" i="14" s="1"/>
  <c r="F261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V241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V233" i="13" s="1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O224" i="13" s="1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R224" i="13" s="1"/>
  <c r="Q228" i="13"/>
  <c r="P228" i="13"/>
  <c r="P224" i="13" s="1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L224" i="13" s="1"/>
  <c r="K227" i="13"/>
  <c r="J227" i="13"/>
  <c r="I227" i="13"/>
  <c r="H227" i="13"/>
  <c r="G227" i="13"/>
  <c r="F227" i="13"/>
  <c r="E227" i="13"/>
  <c r="D227" i="13"/>
  <c r="C227" i="13"/>
  <c r="B227" i="13"/>
  <c r="B224" i="13" s="1"/>
  <c r="Y226" i="13"/>
  <c r="X226" i="13"/>
  <c r="W226" i="13"/>
  <c r="W224" i="13" s="1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H224" i="13" s="1"/>
  <c r="G226" i="13"/>
  <c r="F226" i="13"/>
  <c r="E226" i="13"/>
  <c r="D226" i="13"/>
  <c r="C226" i="13"/>
  <c r="B226" i="13"/>
  <c r="Y225" i="13"/>
  <c r="X225" i="13"/>
  <c r="W225" i="13"/>
  <c r="V225" i="13"/>
  <c r="V224" i="13" s="1"/>
  <c r="U225" i="13"/>
  <c r="T225" i="13"/>
  <c r="S225" i="13"/>
  <c r="S224" i="13" s="1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D224" i="13" s="1"/>
  <c r="C225" i="13"/>
  <c r="B225" i="13"/>
  <c r="X224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W204" i="13" s="1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U204" i="13" s="1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S204" i="13" s="1"/>
  <c r="R207" i="13"/>
  <c r="R204" i="13" s="1"/>
  <c r="Q207" i="13"/>
  <c r="Q204" i="13" s="1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P204" i="13" s="1"/>
  <c r="O206" i="13"/>
  <c r="O204" i="13" s="1"/>
  <c r="N206" i="13"/>
  <c r="M206" i="13"/>
  <c r="M204" i="13" s="1"/>
  <c r="L206" i="13"/>
  <c r="K206" i="13"/>
  <c r="J206" i="13"/>
  <c r="I206" i="13"/>
  <c r="H206" i="13"/>
  <c r="G206" i="13"/>
  <c r="F206" i="13"/>
  <c r="E206" i="13"/>
  <c r="D206" i="13"/>
  <c r="C206" i="13"/>
  <c r="B206" i="13"/>
  <c r="Y205" i="13"/>
  <c r="Y204" i="13" s="1"/>
  <c r="X205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L204" i="13" s="1"/>
  <c r="K205" i="13"/>
  <c r="K204" i="13" s="1"/>
  <c r="J205" i="13"/>
  <c r="J204" i="13" s="1"/>
  <c r="I205" i="13"/>
  <c r="I204" i="13" s="1"/>
  <c r="H205" i="13"/>
  <c r="H204" i="13" s="1"/>
  <c r="G205" i="13"/>
  <c r="G204" i="13" s="1"/>
  <c r="F205" i="13"/>
  <c r="E205" i="13"/>
  <c r="E204" i="13" s="1"/>
  <c r="D205" i="13"/>
  <c r="D204" i="13" s="1"/>
  <c r="C205" i="13"/>
  <c r="B205" i="13"/>
  <c r="X204" i="13"/>
  <c r="T204" i="13"/>
  <c r="C204" i="13"/>
  <c r="B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T187" i="13" s="1"/>
  <c r="S192" i="13"/>
  <c r="R192" i="13"/>
  <c r="Q192" i="13"/>
  <c r="Q187" i="13" s="1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P187" i="13" s="1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N187" i="13" s="1"/>
  <c r="M190" i="13"/>
  <c r="M187" i="13" s="1"/>
  <c r="L190" i="13"/>
  <c r="L187" i="13" s="1"/>
  <c r="K190" i="13"/>
  <c r="K187" i="13" s="1"/>
  <c r="J190" i="13"/>
  <c r="I190" i="13"/>
  <c r="H190" i="13"/>
  <c r="G190" i="13"/>
  <c r="F190" i="13"/>
  <c r="E190" i="13"/>
  <c r="D190" i="13"/>
  <c r="C190" i="13"/>
  <c r="B190" i="13"/>
  <c r="Y189" i="13"/>
  <c r="X189" i="13"/>
  <c r="W189" i="13"/>
  <c r="W187" i="13" s="1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J187" i="13" s="1"/>
  <c r="I189" i="13"/>
  <c r="I187" i="13" s="1"/>
  <c r="H189" i="13"/>
  <c r="H187" i="13" s="1"/>
  <c r="G189" i="13"/>
  <c r="G187" i="13" s="1"/>
  <c r="F189" i="13"/>
  <c r="E189" i="13"/>
  <c r="D189" i="13"/>
  <c r="C189" i="13"/>
  <c r="B189" i="13"/>
  <c r="Y188" i="13"/>
  <c r="X188" i="13"/>
  <c r="W188" i="13"/>
  <c r="V188" i="13"/>
  <c r="V187" i="13" s="1"/>
  <c r="U188" i="13"/>
  <c r="T188" i="13"/>
  <c r="S188" i="13"/>
  <c r="S187" i="13" s="1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F187" i="13" s="1"/>
  <c r="E188" i="13"/>
  <c r="E187" i="13" s="1"/>
  <c r="D188" i="13"/>
  <c r="D187" i="13" s="1"/>
  <c r="C188" i="13"/>
  <c r="C187" i="13" s="1"/>
  <c r="B188" i="13"/>
  <c r="B187" i="13" s="1"/>
  <c r="Y187" i="13"/>
  <c r="X187" i="13"/>
  <c r="U187" i="13"/>
  <c r="R187" i="13"/>
  <c r="O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G171" i="13" s="1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F171" i="13" s="1"/>
  <c r="E182" i="13"/>
  <c r="D182" i="13"/>
  <c r="C182" i="13"/>
  <c r="C171" i="13" s="1"/>
  <c r="B182" i="13"/>
  <c r="V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X171" i="13" s="1"/>
  <c r="W174" i="13"/>
  <c r="W171" i="13" s="1"/>
  <c r="V174" i="13"/>
  <c r="U174" i="13"/>
  <c r="U171" i="13" s="1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T171" i="13" s="1"/>
  <c r="S173" i="13"/>
  <c r="S171" i="13" s="1"/>
  <c r="R173" i="13"/>
  <c r="R171" i="13" s="1"/>
  <c r="Q173" i="13"/>
  <c r="Q171" i="13" s="1"/>
  <c r="P173" i="13"/>
  <c r="O173" i="13"/>
  <c r="N173" i="13"/>
  <c r="M173" i="13"/>
  <c r="L173" i="13"/>
  <c r="K173" i="13"/>
  <c r="J173" i="13"/>
  <c r="I173" i="13"/>
  <c r="H173" i="13"/>
  <c r="H171" i="13" s="1"/>
  <c r="G173" i="13"/>
  <c r="F173" i="13"/>
  <c r="E173" i="13"/>
  <c r="E171" i="13" s="1"/>
  <c r="D173" i="13"/>
  <c r="C173" i="13"/>
  <c r="B173" i="13"/>
  <c r="Y172" i="13"/>
  <c r="X172" i="13"/>
  <c r="W172" i="13"/>
  <c r="V172" i="13"/>
  <c r="U172" i="13"/>
  <c r="T172" i="13"/>
  <c r="S172" i="13"/>
  <c r="R172" i="13"/>
  <c r="Q172" i="13"/>
  <c r="P172" i="13"/>
  <c r="P171" i="13" s="1"/>
  <c r="O172" i="13"/>
  <c r="O171" i="13" s="1"/>
  <c r="N172" i="13"/>
  <c r="M172" i="13"/>
  <c r="M171" i="13" s="1"/>
  <c r="L172" i="13"/>
  <c r="L171" i="13" s="1"/>
  <c r="K172" i="13"/>
  <c r="K171" i="13" s="1"/>
  <c r="J172" i="13"/>
  <c r="J171" i="13" s="1"/>
  <c r="I172" i="13"/>
  <c r="I171" i="13" s="1"/>
  <c r="H172" i="13"/>
  <c r="G172" i="13"/>
  <c r="F172" i="13"/>
  <c r="E172" i="13"/>
  <c r="D172" i="13"/>
  <c r="D171" i="13" s="1"/>
  <c r="C172" i="13"/>
  <c r="B172" i="13"/>
  <c r="Y171" i="13"/>
  <c r="B171" i="13"/>
  <c r="Y169" i="13"/>
  <c r="X169" i="13"/>
  <c r="W169" i="13"/>
  <c r="V169" i="13"/>
  <c r="U169" i="13"/>
  <c r="T169" i="13"/>
  <c r="S169" i="13"/>
  <c r="R169" i="13"/>
  <c r="R162" i="13" s="1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W162" i="13" s="1"/>
  <c r="V167" i="13"/>
  <c r="U167" i="13"/>
  <c r="T167" i="13"/>
  <c r="T162" i="13" s="1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S162" i="13" s="1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Q162" i="13" s="1"/>
  <c r="P165" i="13"/>
  <c r="P162" i="13" s="1"/>
  <c r="O165" i="13"/>
  <c r="O162" i="13" s="1"/>
  <c r="N165" i="13"/>
  <c r="N162" i="13" s="1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B162" i="13" s="1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M162" i="13" s="1"/>
  <c r="L164" i="13"/>
  <c r="L162" i="13" s="1"/>
  <c r="K164" i="13"/>
  <c r="K162" i="13" s="1"/>
  <c r="J164" i="13"/>
  <c r="J162" i="13" s="1"/>
  <c r="I164" i="13"/>
  <c r="H164" i="13"/>
  <c r="G164" i="13"/>
  <c r="F164" i="13"/>
  <c r="E164" i="13"/>
  <c r="D164" i="13"/>
  <c r="C164" i="13"/>
  <c r="B164" i="13"/>
  <c r="Y163" i="13"/>
  <c r="Y162" i="13" s="1"/>
  <c r="X163" i="13"/>
  <c r="W163" i="13"/>
  <c r="V163" i="13"/>
  <c r="V162" i="13" s="1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I162" i="13" s="1"/>
  <c r="H163" i="13"/>
  <c r="H162" i="13" s="1"/>
  <c r="G163" i="13"/>
  <c r="G162" i="13" s="1"/>
  <c r="F163" i="13"/>
  <c r="F162" i="13" s="1"/>
  <c r="E163" i="13"/>
  <c r="E162" i="13" s="1"/>
  <c r="D163" i="13"/>
  <c r="D162" i="13" s="1"/>
  <c r="C163" i="13"/>
  <c r="B163" i="13"/>
  <c r="X162" i="13"/>
  <c r="U162" i="13"/>
  <c r="C162" i="13"/>
  <c r="Y141" i="13"/>
  <c r="Y261" i="13" s="1"/>
  <c r="X141" i="13"/>
  <c r="X261" i="13" s="1"/>
  <c r="W141" i="13"/>
  <c r="W261" i="13" s="1"/>
  <c r="V141" i="13"/>
  <c r="V216" i="13" s="1"/>
  <c r="U141" i="13"/>
  <c r="U261" i="13" s="1"/>
  <c r="T141" i="13"/>
  <c r="S141" i="13"/>
  <c r="S261" i="13" s="1"/>
  <c r="R141" i="13"/>
  <c r="Q141" i="13"/>
  <c r="Q261" i="13" s="1"/>
  <c r="Q253" i="13" s="1"/>
  <c r="P141" i="13"/>
  <c r="P261" i="13" s="1"/>
  <c r="O141" i="13"/>
  <c r="O261" i="13" s="1"/>
  <c r="O253" i="13" s="1"/>
  <c r="N141" i="13"/>
  <c r="N216" i="13" s="1"/>
  <c r="M141" i="13"/>
  <c r="M261" i="13" s="1"/>
  <c r="L141" i="13"/>
  <c r="K141" i="13"/>
  <c r="K261" i="13" s="1"/>
  <c r="J141" i="13"/>
  <c r="I141" i="13"/>
  <c r="I261" i="13" s="1"/>
  <c r="H141" i="13"/>
  <c r="H261" i="13" s="1"/>
  <c r="G141" i="13"/>
  <c r="G261" i="13" s="1"/>
  <c r="F141" i="13"/>
  <c r="F216" i="13" s="1"/>
  <c r="E141" i="13"/>
  <c r="E261" i="13" s="1"/>
  <c r="D141" i="13"/>
  <c r="C141" i="13"/>
  <c r="C261" i="13" s="1"/>
  <c r="B141" i="13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199" i="13" s="1"/>
  <c r="M97" i="13"/>
  <c r="M251" i="13" s="1"/>
  <c r="M243" i="13" s="1"/>
  <c r="L97" i="13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199" i="13" s="1"/>
  <c r="E97" i="13"/>
  <c r="E251" i="13" s="1"/>
  <c r="D97" i="13"/>
  <c r="C97" i="13"/>
  <c r="C251" i="13" s="1"/>
  <c r="B97" i="13"/>
  <c r="B251" i="13" s="1"/>
  <c r="Y53" i="13"/>
  <c r="Y241" i="13" s="1"/>
  <c r="X53" i="13"/>
  <c r="X241" i="13" s="1"/>
  <c r="W53" i="13"/>
  <c r="V53" i="13"/>
  <c r="U53" i="13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N53" i="13"/>
  <c r="N181" i="13" s="1"/>
  <c r="M53" i="13"/>
  <c r="L53" i="13"/>
  <c r="L241" i="13" s="1"/>
  <c r="L233" i="13" s="1"/>
  <c r="K53" i="13"/>
  <c r="K241" i="13" s="1"/>
  <c r="J53" i="13"/>
  <c r="J241" i="13" s="1"/>
  <c r="I53" i="13"/>
  <c r="I241" i="13" s="1"/>
  <c r="H53" i="13"/>
  <c r="H241" i="13" s="1"/>
  <c r="H233" i="13" s="1"/>
  <c r="G53" i="13"/>
  <c r="F53" i="13"/>
  <c r="F181" i="13" s="1"/>
  <c r="E53" i="13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I88" i="12"/>
  <c r="F88" i="12"/>
  <c r="Y87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P78" i="12"/>
  <c r="P107" i="4" s="1"/>
  <c r="N78" i="12"/>
  <c r="M78" i="12"/>
  <c r="L78" i="12"/>
  <c r="I78" i="12"/>
  <c r="H78" i="12"/>
  <c r="H107" i="4" s="1"/>
  <c r="G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H106" i="4" s="1"/>
  <c r="G77" i="12"/>
  <c r="G106" i="4" s="1"/>
  <c r="F77" i="12"/>
  <c r="E77" i="12"/>
  <c r="D77" i="12"/>
  <c r="D106" i="4" s="1"/>
  <c r="C77" i="12"/>
  <c r="B77" i="12"/>
  <c r="B106" i="4" s="1"/>
  <c r="X76" i="12"/>
  <c r="X75" i="12" s="1"/>
  <c r="X104" i="4" s="1"/>
  <c r="V76" i="12"/>
  <c r="V75" i="12" s="1"/>
  <c r="S76" i="12"/>
  <c r="S75" i="12" s="1"/>
  <c r="R76" i="12"/>
  <c r="R75" i="12" s="1"/>
  <c r="R104" i="4" s="1"/>
  <c r="P76" i="12"/>
  <c r="N76" i="12"/>
  <c r="Y74" i="12"/>
  <c r="Y103" i="4" s="1"/>
  <c r="X74" i="12"/>
  <c r="W74" i="12"/>
  <c r="V74" i="12"/>
  <c r="U74" i="12"/>
  <c r="T74" i="12"/>
  <c r="S74" i="12"/>
  <c r="R74" i="12"/>
  <c r="Q74" i="12"/>
  <c r="P74" i="12"/>
  <c r="O74" i="12"/>
  <c r="O103" i="4" s="1"/>
  <c r="N74" i="12"/>
  <c r="N103" i="4" s="1"/>
  <c r="M74" i="12"/>
  <c r="M103" i="4" s="1"/>
  <c r="L74" i="12"/>
  <c r="L103" i="4" s="1"/>
  <c r="K74" i="12"/>
  <c r="J74" i="12"/>
  <c r="J103" i="4" s="1"/>
  <c r="I74" i="12"/>
  <c r="H74" i="12"/>
  <c r="G74" i="12"/>
  <c r="F74" i="12"/>
  <c r="E74" i="12"/>
  <c r="D74" i="12"/>
  <c r="C74" i="12"/>
  <c r="B74" i="12"/>
  <c r="Y72" i="12"/>
  <c r="X72" i="12"/>
  <c r="W72" i="12"/>
  <c r="V72" i="12"/>
  <c r="U72" i="12"/>
  <c r="U40" i="7" s="1"/>
  <c r="T72" i="12"/>
  <c r="T40" i="7" s="1"/>
  <c r="S72" i="12"/>
  <c r="S40" i="7" s="1"/>
  <c r="R72" i="12"/>
  <c r="R40" i="7" s="1"/>
  <c r="Q72" i="12"/>
  <c r="Q40" i="7" s="1"/>
  <c r="P72" i="12"/>
  <c r="O72" i="12"/>
  <c r="N72" i="12"/>
  <c r="N40" i="7" s="1"/>
  <c r="M72" i="12"/>
  <c r="M40" i="7" s="1"/>
  <c r="L72" i="12"/>
  <c r="L40" i="7" s="1"/>
  <c r="K72" i="12"/>
  <c r="K40" i="7" s="1"/>
  <c r="J72" i="12"/>
  <c r="J40" i="7" s="1"/>
  <c r="I72" i="12"/>
  <c r="H72" i="12"/>
  <c r="G72" i="12"/>
  <c r="F72" i="12"/>
  <c r="E72" i="12"/>
  <c r="D72" i="12"/>
  <c r="C72" i="12"/>
  <c r="B72" i="12"/>
  <c r="X71" i="12"/>
  <c r="P71" i="12"/>
  <c r="N71" i="12"/>
  <c r="N70" i="12" s="1"/>
  <c r="Y68" i="12"/>
  <c r="X68" i="12"/>
  <c r="W68" i="12"/>
  <c r="W89" i="12" s="1"/>
  <c r="V68" i="12"/>
  <c r="V60" i="4" s="1"/>
  <c r="V133" i="4" s="1"/>
  <c r="U68" i="12"/>
  <c r="U89" i="12" s="1"/>
  <c r="T68" i="12"/>
  <c r="T60" i="4" s="1"/>
  <c r="T133" i="4" s="1"/>
  <c r="S68" i="12"/>
  <c r="S60" i="4" s="1"/>
  <c r="R68" i="12"/>
  <c r="R60" i="4" s="1"/>
  <c r="Q68" i="12"/>
  <c r="Q60" i="4" s="1"/>
  <c r="Q133" i="4" s="1"/>
  <c r="P68" i="12"/>
  <c r="P101" i="12" s="1"/>
  <c r="P162" i="4" s="1"/>
  <c r="O68" i="12"/>
  <c r="O60" i="4" s="1"/>
  <c r="N68" i="12"/>
  <c r="N60" i="4" s="1"/>
  <c r="N133" i="4" s="1"/>
  <c r="M68" i="12"/>
  <c r="M89" i="12" s="1"/>
  <c r="L68" i="12"/>
  <c r="L60" i="4" s="1"/>
  <c r="K68" i="12"/>
  <c r="K60" i="4" s="1"/>
  <c r="J68" i="12"/>
  <c r="I68" i="12"/>
  <c r="I60" i="4" s="1"/>
  <c r="H68" i="12"/>
  <c r="G68" i="12"/>
  <c r="F68" i="12"/>
  <c r="F89" i="12" s="1"/>
  <c r="E68" i="12"/>
  <c r="D68" i="12"/>
  <c r="C68" i="12"/>
  <c r="B68" i="12"/>
  <c r="Y67" i="12"/>
  <c r="Y88" i="12" s="1"/>
  <c r="X67" i="12"/>
  <c r="W67" i="12"/>
  <c r="W88" i="12" s="1"/>
  <c r="V67" i="12"/>
  <c r="U67" i="12"/>
  <c r="T67" i="12"/>
  <c r="S67" i="12"/>
  <c r="R67" i="12"/>
  <c r="R100" i="12" s="1"/>
  <c r="R161" i="4" s="1"/>
  <c r="Q67" i="12"/>
  <c r="Q100" i="12" s="1"/>
  <c r="Q161" i="4" s="1"/>
  <c r="P67" i="12"/>
  <c r="P100" i="12" s="1"/>
  <c r="O67" i="12"/>
  <c r="O88" i="12" s="1"/>
  <c r="N67" i="12"/>
  <c r="N88" i="12" s="1"/>
  <c r="M67" i="12"/>
  <c r="M88" i="12" s="1"/>
  <c r="L67" i="12"/>
  <c r="L100" i="12" s="1"/>
  <c r="L161" i="4" s="1"/>
  <c r="K67" i="12"/>
  <c r="K59" i="4" s="1"/>
  <c r="J67" i="12"/>
  <c r="J88" i="12" s="1"/>
  <c r="I67" i="12"/>
  <c r="I59" i="4" s="1"/>
  <c r="H67" i="12"/>
  <c r="H59" i="4" s="1"/>
  <c r="G67" i="12"/>
  <c r="G88" i="12" s="1"/>
  <c r="F67" i="12"/>
  <c r="F59" i="4" s="1"/>
  <c r="E67" i="12"/>
  <c r="E88" i="12" s="1"/>
  <c r="D67" i="12"/>
  <c r="C67" i="12"/>
  <c r="B67" i="12"/>
  <c r="B88" i="12" s="1"/>
  <c r="Y66" i="12"/>
  <c r="Y99" i="12" s="1"/>
  <c r="Y160" i="4" s="1"/>
  <c r="X66" i="12"/>
  <c r="X99" i="12" s="1"/>
  <c r="X160" i="4" s="1"/>
  <c r="W66" i="12"/>
  <c r="W99" i="12" s="1"/>
  <c r="W160" i="4" s="1"/>
  <c r="V66" i="12"/>
  <c r="V99" i="12" s="1"/>
  <c r="U66" i="12"/>
  <c r="U99" i="12" s="1"/>
  <c r="U160" i="4" s="1"/>
  <c r="T66" i="12"/>
  <c r="T99" i="12" s="1"/>
  <c r="S66" i="12"/>
  <c r="R66" i="12"/>
  <c r="R99" i="12" s="1"/>
  <c r="Q66" i="12"/>
  <c r="Q99" i="12" s="1"/>
  <c r="P66" i="12"/>
  <c r="P99" i="12" s="1"/>
  <c r="P160" i="4" s="1"/>
  <c r="O66" i="12"/>
  <c r="O99" i="12" s="1"/>
  <c r="O160" i="4" s="1"/>
  <c r="N66" i="12"/>
  <c r="N99" i="12" s="1"/>
  <c r="N160" i="4" s="1"/>
  <c r="M66" i="12"/>
  <c r="M99" i="12" s="1"/>
  <c r="M160" i="4" s="1"/>
  <c r="L66" i="12"/>
  <c r="L99" i="12" s="1"/>
  <c r="L160" i="4" s="1"/>
  <c r="K66" i="12"/>
  <c r="K58" i="4" s="1"/>
  <c r="J66" i="12"/>
  <c r="J99" i="12" s="1"/>
  <c r="J160" i="4" s="1"/>
  <c r="I66" i="12"/>
  <c r="I99" i="12" s="1"/>
  <c r="I160" i="4" s="1"/>
  <c r="H66" i="12"/>
  <c r="H99" i="12" s="1"/>
  <c r="H160" i="4" s="1"/>
  <c r="G66" i="12"/>
  <c r="G87" i="12" s="1"/>
  <c r="F66" i="12"/>
  <c r="F87" i="12" s="1"/>
  <c r="E66" i="12"/>
  <c r="E99" i="12" s="1"/>
  <c r="E160" i="4" s="1"/>
  <c r="D66" i="12"/>
  <c r="D99" i="12" s="1"/>
  <c r="D160" i="4" s="1"/>
  <c r="C66" i="12"/>
  <c r="C65" i="12" s="1"/>
  <c r="B66" i="12"/>
  <c r="B99" i="12" s="1"/>
  <c r="Q65" i="12"/>
  <c r="Q63" i="12" s="1"/>
  <c r="Q55" i="4" s="1"/>
  <c r="Q130" i="4" s="1"/>
  <c r="Y64" i="12"/>
  <c r="Y97" i="12" s="1"/>
  <c r="X64" i="12"/>
  <c r="X97" i="12" s="1"/>
  <c r="W64" i="12"/>
  <c r="W85" i="12" s="1"/>
  <c r="V64" i="12"/>
  <c r="V85" i="12" s="1"/>
  <c r="U64" i="12"/>
  <c r="U85" i="12" s="1"/>
  <c r="T64" i="12"/>
  <c r="T97" i="12" s="1"/>
  <c r="S64" i="12"/>
  <c r="R64" i="12"/>
  <c r="R85" i="12" s="1"/>
  <c r="Q64" i="12"/>
  <c r="Q97" i="12" s="1"/>
  <c r="P64" i="12"/>
  <c r="P97" i="12" s="1"/>
  <c r="O64" i="12"/>
  <c r="O85" i="12" s="1"/>
  <c r="N64" i="12"/>
  <c r="N97" i="12" s="1"/>
  <c r="M64" i="12"/>
  <c r="M85" i="12" s="1"/>
  <c r="L64" i="12"/>
  <c r="L97" i="12" s="1"/>
  <c r="K64" i="12"/>
  <c r="K97" i="12" s="1"/>
  <c r="J64" i="12"/>
  <c r="J97" i="12" s="1"/>
  <c r="I64" i="12"/>
  <c r="I97" i="12" s="1"/>
  <c r="H64" i="12"/>
  <c r="H97" i="12" s="1"/>
  <c r="G64" i="12"/>
  <c r="G97" i="12" s="1"/>
  <c r="F64" i="12"/>
  <c r="F97" i="12" s="1"/>
  <c r="E64" i="12"/>
  <c r="E97" i="12" s="1"/>
  <c r="D64" i="12"/>
  <c r="D97" i="12" s="1"/>
  <c r="C64" i="12"/>
  <c r="C97" i="12" s="1"/>
  <c r="B64" i="12"/>
  <c r="B85" i="12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R37" i="12" s="1"/>
  <c r="Q39" i="12"/>
  <c r="Q37" i="12" s="1"/>
  <c r="P39" i="12"/>
  <c r="P37" i="12" s="1"/>
  <c r="O39" i="12"/>
  <c r="O37" i="12" s="1"/>
  <c r="N39" i="12"/>
  <c r="M39" i="12"/>
  <c r="L39" i="12"/>
  <c r="K39" i="12"/>
  <c r="J39" i="12"/>
  <c r="I39" i="12"/>
  <c r="H39" i="12"/>
  <c r="G39" i="12"/>
  <c r="F39" i="12"/>
  <c r="E39" i="12"/>
  <c r="E37" i="12" s="1"/>
  <c r="D39" i="12"/>
  <c r="D37" i="12" s="1"/>
  <c r="C39" i="12"/>
  <c r="B39" i="12"/>
  <c r="B37" i="12" s="1"/>
  <c r="Y38" i="12"/>
  <c r="X38" i="12"/>
  <c r="W38" i="12"/>
  <c r="V38" i="12"/>
  <c r="U38" i="12"/>
  <c r="T38" i="12"/>
  <c r="S38" i="12"/>
  <c r="R38" i="12"/>
  <c r="Q38" i="12"/>
  <c r="P38" i="12"/>
  <c r="O38" i="12"/>
  <c r="N38" i="12"/>
  <c r="N37" i="12" s="1"/>
  <c r="M38" i="12"/>
  <c r="M37" i="12" s="1"/>
  <c r="L38" i="12"/>
  <c r="L37" i="12" s="1"/>
  <c r="K38" i="12"/>
  <c r="K37" i="12" s="1"/>
  <c r="J38" i="12"/>
  <c r="J37" i="12" s="1"/>
  <c r="I38" i="12"/>
  <c r="H38" i="12"/>
  <c r="H37" i="12" s="1"/>
  <c r="G38" i="12"/>
  <c r="F38" i="12"/>
  <c r="F37" i="12" s="1"/>
  <c r="E38" i="12"/>
  <c r="D38" i="12"/>
  <c r="C38" i="12"/>
  <c r="B38" i="12"/>
  <c r="Y37" i="12"/>
  <c r="X37" i="12"/>
  <c r="W37" i="12"/>
  <c r="V37" i="12"/>
  <c r="U37" i="12"/>
  <c r="T37" i="12"/>
  <c r="S37" i="12"/>
  <c r="I37" i="12"/>
  <c r="G37" i="12"/>
  <c r="C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Y31" i="12" s="1"/>
  <c r="X33" i="12"/>
  <c r="X31" i="12" s="1"/>
  <c r="W33" i="12"/>
  <c r="V33" i="12"/>
  <c r="V31" i="12" s="1"/>
  <c r="U33" i="12"/>
  <c r="U31" i="12" s="1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X32" i="12"/>
  <c r="W32" i="12"/>
  <c r="V32" i="12"/>
  <c r="U32" i="12"/>
  <c r="T32" i="12"/>
  <c r="S32" i="12"/>
  <c r="S31" i="12" s="1"/>
  <c r="R32" i="12"/>
  <c r="R31" i="12" s="1"/>
  <c r="Q32" i="12"/>
  <c r="Q31" i="12" s="1"/>
  <c r="P32" i="12"/>
  <c r="O32" i="12"/>
  <c r="O31" i="12" s="1"/>
  <c r="N32" i="12"/>
  <c r="N31" i="12" s="1"/>
  <c r="M32" i="12"/>
  <c r="M31" i="12" s="1"/>
  <c r="L32" i="12"/>
  <c r="K32" i="12"/>
  <c r="J32" i="12"/>
  <c r="J31" i="12" s="1"/>
  <c r="I32" i="12"/>
  <c r="I31" i="12" s="1"/>
  <c r="H32" i="12"/>
  <c r="G32" i="12"/>
  <c r="G31" i="12" s="1"/>
  <c r="F32" i="12"/>
  <c r="F31" i="12" s="1"/>
  <c r="E32" i="12"/>
  <c r="D32" i="12"/>
  <c r="D31" i="12" s="1"/>
  <c r="C32" i="12"/>
  <c r="C31" i="12" s="1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X92" i="12" s="1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Y5" i="12"/>
  <c r="Y3" i="12" s="1"/>
  <c r="X5" i="12"/>
  <c r="W5" i="12"/>
  <c r="V5" i="12"/>
  <c r="U5" i="12"/>
  <c r="T5" i="12"/>
  <c r="T82" i="12" s="1"/>
  <c r="S5" i="12"/>
  <c r="S82" i="12" s="1"/>
  <c r="R5" i="12"/>
  <c r="R82" i="12" s="1"/>
  <c r="Q5" i="12"/>
  <c r="Q3" i="12" s="1"/>
  <c r="Q5" i="4" s="1"/>
  <c r="P5" i="12"/>
  <c r="O5" i="12"/>
  <c r="O82" i="12" s="1"/>
  <c r="N5" i="12"/>
  <c r="N82" i="12" s="1"/>
  <c r="M5" i="12"/>
  <c r="M3" i="12" s="1"/>
  <c r="L5" i="12"/>
  <c r="L82" i="12" s="1"/>
  <c r="K5" i="12"/>
  <c r="K82" i="12" s="1"/>
  <c r="J5" i="12"/>
  <c r="J3" i="12" s="1"/>
  <c r="I5" i="12"/>
  <c r="I3" i="12" s="1"/>
  <c r="H5" i="12"/>
  <c r="G5" i="12"/>
  <c r="F5" i="12"/>
  <c r="E5" i="12"/>
  <c r="D5" i="12"/>
  <c r="D82" i="12" s="1"/>
  <c r="C5" i="12"/>
  <c r="B5" i="12"/>
  <c r="B82" i="12" s="1"/>
  <c r="X3" i="12"/>
  <c r="W3" i="12"/>
  <c r="V3" i="12"/>
  <c r="U3" i="12"/>
  <c r="R3" i="12"/>
  <c r="P3" i="12"/>
  <c r="N3" i="12"/>
  <c r="K3" i="12"/>
  <c r="K5" i="4" s="1"/>
  <c r="H3" i="12"/>
  <c r="H5" i="4" s="1"/>
  <c r="E3" i="12"/>
  <c r="C3" i="12"/>
  <c r="C5" i="4" s="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T111" i="11"/>
  <c r="D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G100" i="11" s="1"/>
  <c r="F103" i="11"/>
  <c r="F100" i="11" s="1"/>
  <c r="E103" i="11"/>
  <c r="E100" i="11" s="1"/>
  <c r="D103" i="11"/>
  <c r="C103" i="11"/>
  <c r="B103" i="11"/>
  <c r="Y102" i="11"/>
  <c r="X102" i="11"/>
  <c r="W102" i="11"/>
  <c r="W100" i="11" s="1"/>
  <c r="V102" i="11"/>
  <c r="U102" i="11"/>
  <c r="U100" i="11" s="1"/>
  <c r="T102" i="11"/>
  <c r="T100" i="11" s="1"/>
  <c r="S102" i="11"/>
  <c r="R102" i="11"/>
  <c r="R100" i="11" s="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D100" i="11" s="1"/>
  <c r="C102" i="11"/>
  <c r="B102" i="11"/>
  <c r="Y101" i="11"/>
  <c r="Y100" i="11" s="1"/>
  <c r="X101" i="11"/>
  <c r="X100" i="11" s="1"/>
  <c r="W101" i="11"/>
  <c r="V101" i="11"/>
  <c r="V100" i="11" s="1"/>
  <c r="U101" i="11"/>
  <c r="T101" i="11"/>
  <c r="S101" i="11"/>
  <c r="S100" i="11" s="1"/>
  <c r="R101" i="11"/>
  <c r="Q101" i="11"/>
  <c r="Q100" i="11" s="1"/>
  <c r="P101" i="11"/>
  <c r="P100" i="11" s="1"/>
  <c r="O101" i="11"/>
  <c r="O100" i="11" s="1"/>
  <c r="N101" i="11"/>
  <c r="N100" i="11" s="1"/>
  <c r="M101" i="11"/>
  <c r="L101" i="11"/>
  <c r="L100" i="11" s="1"/>
  <c r="K101" i="11"/>
  <c r="J101" i="11"/>
  <c r="I101" i="11"/>
  <c r="H101" i="11"/>
  <c r="G101" i="11"/>
  <c r="F101" i="11"/>
  <c r="E101" i="11"/>
  <c r="D101" i="11"/>
  <c r="C101" i="11"/>
  <c r="B101" i="11"/>
  <c r="M100" i="11"/>
  <c r="K100" i="11"/>
  <c r="J100" i="11"/>
  <c r="I100" i="11"/>
  <c r="H100" i="11"/>
  <c r="Y79" i="11"/>
  <c r="X79" i="11"/>
  <c r="W79" i="11"/>
  <c r="V79" i="11"/>
  <c r="U79" i="11"/>
  <c r="T79" i="11"/>
  <c r="S79" i="11"/>
  <c r="R79" i="11"/>
  <c r="R54" i="11" s="1"/>
  <c r="R56" i="8" s="1"/>
  <c r="R101" i="4" s="1"/>
  <c r="Q79" i="11"/>
  <c r="Q54" i="11" s="1"/>
  <c r="P79" i="11"/>
  <c r="P54" i="11" s="1"/>
  <c r="O79" i="11"/>
  <c r="N79" i="11"/>
  <c r="M79" i="11"/>
  <c r="L79" i="11"/>
  <c r="L54" i="11" s="1"/>
  <c r="K79" i="11"/>
  <c r="K54" i="11" s="1"/>
  <c r="J79" i="11"/>
  <c r="J54" i="11" s="1"/>
  <c r="I79" i="11"/>
  <c r="I54" i="11" s="1"/>
  <c r="H79" i="11"/>
  <c r="H54" i="11" s="1"/>
  <c r="G79" i="11"/>
  <c r="F79" i="11"/>
  <c r="E79" i="11"/>
  <c r="D79" i="11"/>
  <c r="D54" i="11" s="1"/>
  <c r="D56" i="8" s="1"/>
  <c r="D101" i="4" s="1"/>
  <c r="C79" i="11"/>
  <c r="C54" i="11" s="1"/>
  <c r="B79" i="11"/>
  <c r="B54" i="11" s="1"/>
  <c r="Y54" i="11"/>
  <c r="Y147" i="11" s="1"/>
  <c r="X54" i="11"/>
  <c r="X132" i="11" s="1"/>
  <c r="U54" i="11"/>
  <c r="U130" i="11" s="1"/>
  <c r="S54" i="11"/>
  <c r="S125" i="11" s="1"/>
  <c r="Y35" i="11"/>
  <c r="Y145" i="11" s="1"/>
  <c r="X35" i="11"/>
  <c r="X111" i="11" s="1"/>
  <c r="W35" i="11"/>
  <c r="W111" i="11" s="1"/>
  <c r="V35" i="11"/>
  <c r="V145" i="11" s="1"/>
  <c r="U35" i="11"/>
  <c r="U145" i="11" s="1"/>
  <c r="T35" i="11"/>
  <c r="T5" i="11" s="1"/>
  <c r="S35" i="11"/>
  <c r="S111" i="11" s="1"/>
  <c r="R35" i="11"/>
  <c r="R145" i="11" s="1"/>
  <c r="Q35" i="11"/>
  <c r="Q145" i="11" s="1"/>
  <c r="P35" i="11"/>
  <c r="P111" i="11" s="1"/>
  <c r="O35" i="11"/>
  <c r="O111" i="11" s="1"/>
  <c r="N35" i="11"/>
  <c r="N111" i="11" s="1"/>
  <c r="M35" i="11"/>
  <c r="M145" i="11" s="1"/>
  <c r="L35" i="11"/>
  <c r="L145" i="11" s="1"/>
  <c r="K35" i="11"/>
  <c r="K111" i="11" s="1"/>
  <c r="J35" i="11"/>
  <c r="J145" i="11" s="1"/>
  <c r="I35" i="11"/>
  <c r="I145" i="11" s="1"/>
  <c r="H35" i="11"/>
  <c r="H111" i="11" s="1"/>
  <c r="G35" i="11"/>
  <c r="G111" i="11" s="1"/>
  <c r="F35" i="11"/>
  <c r="F111" i="11" s="1"/>
  <c r="E35" i="11"/>
  <c r="E111" i="11" s="1"/>
  <c r="D35" i="11"/>
  <c r="D145" i="11" s="1"/>
  <c r="C35" i="11"/>
  <c r="B35" i="11"/>
  <c r="X5" i="11"/>
  <c r="X136" i="11" s="1"/>
  <c r="V5" i="11"/>
  <c r="V136" i="11" s="1"/>
  <c r="U5" i="11"/>
  <c r="U136" i="11" s="1"/>
  <c r="S5" i="11"/>
  <c r="S136" i="11" s="1"/>
  <c r="N5" i="11"/>
  <c r="N136" i="11" s="1"/>
  <c r="L5" i="11"/>
  <c r="L136" i="11" s="1"/>
  <c r="K5" i="11"/>
  <c r="K136" i="11" s="1"/>
  <c r="J5" i="11"/>
  <c r="J136" i="11" s="1"/>
  <c r="I5" i="11"/>
  <c r="I136" i="11" s="1"/>
  <c r="H5" i="11"/>
  <c r="H136" i="11" s="1"/>
  <c r="G5" i="11"/>
  <c r="G136" i="11" s="1"/>
  <c r="F5" i="11"/>
  <c r="F136" i="11" s="1"/>
  <c r="E5" i="11"/>
  <c r="E136" i="11" s="1"/>
  <c r="D5" i="11"/>
  <c r="D136" i="11" s="1"/>
  <c r="C5" i="11"/>
  <c r="C115" i="11" s="1"/>
  <c r="B5" i="11"/>
  <c r="B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T145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J117" i="10" s="1"/>
  <c r="I131" i="10"/>
  <c r="H131" i="10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B117" i="10" s="1"/>
  <c r="K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M117" i="10" s="1"/>
  <c r="L123" i="10"/>
  <c r="L117" i="10" s="1"/>
  <c r="K123" i="10"/>
  <c r="K117" i="10" s="1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I117" i="10" s="1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D117" i="10" s="1"/>
  <c r="C121" i="10"/>
  <c r="C117" i="10" s="1"/>
  <c r="B121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Y117" i="10" s="1"/>
  <c r="X119" i="10"/>
  <c r="X117" i="10" s="1"/>
  <c r="W119" i="10"/>
  <c r="W117" i="10" s="1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X118" i="10"/>
  <c r="W118" i="10"/>
  <c r="V118" i="10"/>
  <c r="V117" i="10" s="1"/>
  <c r="U118" i="10"/>
  <c r="U117" i="10" s="1"/>
  <c r="T118" i="10"/>
  <c r="T117" i="10" s="1"/>
  <c r="S118" i="10"/>
  <c r="S117" i="10" s="1"/>
  <c r="R118" i="10"/>
  <c r="R117" i="10" s="1"/>
  <c r="Q118" i="10"/>
  <c r="P118" i="10"/>
  <c r="O118" i="10"/>
  <c r="N118" i="10"/>
  <c r="M118" i="10"/>
  <c r="L118" i="10"/>
  <c r="K118" i="10"/>
  <c r="J118" i="10"/>
  <c r="I118" i="10"/>
  <c r="H118" i="10"/>
  <c r="H117" i="10" s="1"/>
  <c r="G118" i="10"/>
  <c r="G117" i="10" s="1"/>
  <c r="F118" i="10"/>
  <c r="F117" i="10" s="1"/>
  <c r="E118" i="10"/>
  <c r="E117" i="10" s="1"/>
  <c r="D118" i="10"/>
  <c r="C118" i="10"/>
  <c r="B118" i="10"/>
  <c r="Q117" i="10"/>
  <c r="P117" i="10"/>
  <c r="O117" i="10"/>
  <c r="N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L100" i="10" s="1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H100" i="10" s="1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T111" i="10"/>
  <c r="Q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S100" i="10" s="1"/>
  <c r="R106" i="10"/>
  <c r="R100" i="10" s="1"/>
  <c r="Q106" i="10"/>
  <c r="Q100" i="10" s="1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O100" i="10" s="1"/>
  <c r="N105" i="10"/>
  <c r="N100" i="10" s="1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J100" i="10" s="1"/>
  <c r="I104" i="10"/>
  <c r="I100" i="10" s="1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G100" i="10" s="1"/>
  <c r="F103" i="10"/>
  <c r="F100" i="10" s="1"/>
  <c r="E103" i="10"/>
  <c r="E100" i="10" s="1"/>
  <c r="D103" i="10"/>
  <c r="C103" i="10"/>
  <c r="B103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D100" i="10" s="1"/>
  <c r="C102" i="10"/>
  <c r="C100" i="10" s="1"/>
  <c r="B102" i="10"/>
  <c r="B100" i="10" s="1"/>
  <c r="Y101" i="10"/>
  <c r="Y100" i="10" s="1"/>
  <c r="X101" i="10"/>
  <c r="X100" i="10" s="1"/>
  <c r="W101" i="10"/>
  <c r="V101" i="10"/>
  <c r="U101" i="10"/>
  <c r="T101" i="10"/>
  <c r="S101" i="10"/>
  <c r="R101" i="10"/>
  <c r="Q101" i="10"/>
  <c r="P101" i="10"/>
  <c r="O101" i="10"/>
  <c r="N101" i="10"/>
  <c r="M101" i="10"/>
  <c r="M100" i="10" s="1"/>
  <c r="L101" i="10"/>
  <c r="K101" i="10"/>
  <c r="K100" i="10" s="1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P100" i="10"/>
  <c r="Y79" i="10"/>
  <c r="X79" i="10"/>
  <c r="W79" i="10"/>
  <c r="V79" i="10"/>
  <c r="U79" i="10"/>
  <c r="T79" i="10"/>
  <c r="S79" i="10"/>
  <c r="S128" i="10" s="1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C156" i="10" s="1"/>
  <c r="B79" i="10"/>
  <c r="Y35" i="10"/>
  <c r="Y145" i="10" s="1"/>
  <c r="X35" i="10"/>
  <c r="X145" i="10" s="1"/>
  <c r="W35" i="10"/>
  <c r="W145" i="10" s="1"/>
  <c r="V35" i="10"/>
  <c r="V145" i="10" s="1"/>
  <c r="U35" i="10"/>
  <c r="U145" i="10" s="1"/>
  <c r="T35" i="10"/>
  <c r="S35" i="10"/>
  <c r="S145" i="10" s="1"/>
  <c r="R35" i="10"/>
  <c r="R145" i="10" s="1"/>
  <c r="Q35" i="10"/>
  <c r="Q145" i="10" s="1"/>
  <c r="P35" i="10"/>
  <c r="P145" i="10" s="1"/>
  <c r="O35" i="10"/>
  <c r="O145" i="10" s="1"/>
  <c r="N35" i="10"/>
  <c r="N145" i="10" s="1"/>
  <c r="M35" i="10"/>
  <c r="M145" i="10" s="1"/>
  <c r="L35" i="10"/>
  <c r="L145" i="10" s="1"/>
  <c r="K35" i="10"/>
  <c r="K145" i="10" s="1"/>
  <c r="J35" i="10"/>
  <c r="J145" i="10" s="1"/>
  <c r="I35" i="10"/>
  <c r="I145" i="10" s="1"/>
  <c r="H35" i="10"/>
  <c r="H145" i="10" s="1"/>
  <c r="G35" i="10"/>
  <c r="G145" i="10" s="1"/>
  <c r="F35" i="10"/>
  <c r="F145" i="10" s="1"/>
  <c r="E35" i="10"/>
  <c r="E145" i="10" s="1"/>
  <c r="D35" i="10"/>
  <c r="D145" i="10" s="1"/>
  <c r="C35" i="10"/>
  <c r="B35" i="10"/>
  <c r="S156" i="9"/>
  <c r="C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S147" i="9" s="1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K147" i="9" s="1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C147" i="9" s="1"/>
  <c r="B148" i="9"/>
  <c r="T145" i="9"/>
  <c r="L145" i="9"/>
  <c r="I145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H136" i="9" s="1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V128" i="9"/>
  <c r="S128" i="9"/>
  <c r="K128" i="9"/>
  <c r="C128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L117" i="9" s="1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H117" i="9" s="1"/>
  <c r="G123" i="9"/>
  <c r="F123" i="9"/>
  <c r="E123" i="9"/>
  <c r="D123" i="9"/>
  <c r="C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D117" i="9" s="1"/>
  <c r="C121" i="9"/>
  <c r="C117" i="9" s="1"/>
  <c r="B121" i="9"/>
  <c r="B117" i="9" s="1"/>
  <c r="Y120" i="9"/>
  <c r="Y117" i="9" s="1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X117" i="9" s="1"/>
  <c r="W119" i="9"/>
  <c r="W117" i="9" s="1"/>
  <c r="V119" i="9"/>
  <c r="U119" i="9"/>
  <c r="U117" i="9" s="1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Y118" i="9"/>
  <c r="X118" i="9"/>
  <c r="W118" i="9"/>
  <c r="V118" i="9"/>
  <c r="U118" i="9"/>
  <c r="T118" i="9"/>
  <c r="T117" i="9" s="1"/>
  <c r="S118" i="9"/>
  <c r="S117" i="9" s="1"/>
  <c r="R118" i="9"/>
  <c r="R117" i="9" s="1"/>
  <c r="Q118" i="9"/>
  <c r="Q117" i="9" s="1"/>
  <c r="P118" i="9"/>
  <c r="P117" i="9" s="1"/>
  <c r="O118" i="9"/>
  <c r="O117" i="9" s="1"/>
  <c r="N118" i="9"/>
  <c r="M118" i="9"/>
  <c r="M117" i="9" s="1"/>
  <c r="L118" i="9"/>
  <c r="K118" i="9"/>
  <c r="J118" i="9"/>
  <c r="I118" i="9"/>
  <c r="H118" i="9"/>
  <c r="G118" i="9"/>
  <c r="F118" i="9"/>
  <c r="E118" i="9"/>
  <c r="D118" i="9"/>
  <c r="C118" i="9"/>
  <c r="B118" i="9"/>
  <c r="K117" i="9"/>
  <c r="J117" i="9"/>
  <c r="I117" i="9"/>
  <c r="G117" i="9"/>
  <c r="E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X100" i="9" s="1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T111" i="9"/>
  <c r="O111" i="9"/>
  <c r="L111" i="9"/>
  <c r="D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N100" i="9" s="1"/>
  <c r="M107" i="9"/>
  <c r="L107" i="9"/>
  <c r="K107" i="9"/>
  <c r="K100" i="9" s="1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M100" i="9" s="1"/>
  <c r="L106" i="9"/>
  <c r="K106" i="9"/>
  <c r="J106" i="9"/>
  <c r="J100" i="9" s="1"/>
  <c r="I106" i="9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G100" i="9" s="1"/>
  <c r="F105" i="9"/>
  <c r="E105" i="9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F100" i="9" s="1"/>
  <c r="E104" i="9"/>
  <c r="E100" i="9" s="1"/>
  <c r="D104" i="9"/>
  <c r="D100" i="9" s="1"/>
  <c r="C104" i="9"/>
  <c r="C100" i="9" s="1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B100" i="9" s="1"/>
  <c r="Y102" i="9"/>
  <c r="Y100" i="9" s="1"/>
  <c r="X102" i="9"/>
  <c r="W102" i="9"/>
  <c r="W100" i="9" s="1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X101" i="9"/>
  <c r="W101" i="9"/>
  <c r="V101" i="9"/>
  <c r="V100" i="9" s="1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O101" i="9"/>
  <c r="O100" i="9" s="1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L100" i="9"/>
  <c r="I100" i="9"/>
  <c r="Y79" i="9"/>
  <c r="Y156" i="9" s="1"/>
  <c r="X79" i="9"/>
  <c r="X156" i="9" s="1"/>
  <c r="W79" i="9"/>
  <c r="W156" i="9" s="1"/>
  <c r="V79" i="9"/>
  <c r="V156" i="9" s="1"/>
  <c r="U79" i="9"/>
  <c r="T79" i="9"/>
  <c r="T156" i="9" s="1"/>
  <c r="S79" i="9"/>
  <c r="R79" i="9"/>
  <c r="Q79" i="9"/>
  <c r="Q156" i="9" s="1"/>
  <c r="P79" i="9"/>
  <c r="P156" i="9" s="1"/>
  <c r="O79" i="9"/>
  <c r="O156" i="9" s="1"/>
  <c r="N79" i="9"/>
  <c r="N156" i="9" s="1"/>
  <c r="M79" i="9"/>
  <c r="L79" i="9"/>
  <c r="L156" i="9" s="1"/>
  <c r="K79" i="9"/>
  <c r="K156" i="9" s="1"/>
  <c r="J79" i="9"/>
  <c r="I79" i="9"/>
  <c r="I156" i="9" s="1"/>
  <c r="H79" i="9"/>
  <c r="H156" i="9" s="1"/>
  <c r="G79" i="9"/>
  <c r="G156" i="9" s="1"/>
  <c r="F79" i="9"/>
  <c r="F156" i="9" s="1"/>
  <c r="F147" i="9" s="1"/>
  <c r="E79" i="9"/>
  <c r="D79" i="9"/>
  <c r="D156" i="9" s="1"/>
  <c r="D147" i="9" s="1"/>
  <c r="C79" i="9"/>
  <c r="B79" i="9"/>
  <c r="Y35" i="9"/>
  <c r="Y145" i="9" s="1"/>
  <c r="X35" i="9"/>
  <c r="X145" i="9" s="1"/>
  <c r="W35" i="9"/>
  <c r="W111" i="9" s="1"/>
  <c r="V35" i="9"/>
  <c r="V145" i="9" s="1"/>
  <c r="U35" i="9"/>
  <c r="T35" i="9"/>
  <c r="S35" i="9"/>
  <c r="S145" i="9" s="1"/>
  <c r="R35" i="9"/>
  <c r="R145" i="9" s="1"/>
  <c r="Q35" i="9"/>
  <c r="Q145" i="9" s="1"/>
  <c r="P35" i="9"/>
  <c r="P145" i="9" s="1"/>
  <c r="O35" i="9"/>
  <c r="O145" i="9" s="1"/>
  <c r="N35" i="9"/>
  <c r="N145" i="9" s="1"/>
  <c r="M35" i="9"/>
  <c r="L35" i="9"/>
  <c r="K35" i="9"/>
  <c r="K145" i="9" s="1"/>
  <c r="J35" i="9"/>
  <c r="J145" i="9" s="1"/>
  <c r="I35" i="9"/>
  <c r="I111" i="9" s="1"/>
  <c r="H35" i="9"/>
  <c r="H145" i="9" s="1"/>
  <c r="G35" i="9"/>
  <c r="G145" i="9" s="1"/>
  <c r="F35" i="9"/>
  <c r="F145" i="9" s="1"/>
  <c r="E35" i="9"/>
  <c r="D35" i="9"/>
  <c r="D145" i="9" s="1"/>
  <c r="C35" i="9"/>
  <c r="C145" i="9" s="1"/>
  <c r="B35" i="9"/>
  <c r="B145" i="9" s="1"/>
  <c r="Q66" i="8"/>
  <c r="Q155" i="4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K62" i="8"/>
  <c r="C62" i="8"/>
  <c r="Y61" i="8"/>
  <c r="P61" i="8"/>
  <c r="V60" i="8"/>
  <c r="Y56" i="8"/>
  <c r="Y101" i="4" s="1"/>
  <c r="X56" i="8"/>
  <c r="X101" i="4" s="1"/>
  <c r="U56" i="8"/>
  <c r="U101" i="4" s="1"/>
  <c r="S56" i="8"/>
  <c r="S101" i="4" s="1"/>
  <c r="L56" i="8"/>
  <c r="L101" i="4" s="1"/>
  <c r="N55" i="8"/>
  <c r="L55" i="8"/>
  <c r="L54" i="8" s="1"/>
  <c r="L99" i="4" s="1"/>
  <c r="K55" i="8"/>
  <c r="J55" i="8"/>
  <c r="H55" i="8"/>
  <c r="G55" i="8"/>
  <c r="G100" i="4" s="1"/>
  <c r="F55" i="8"/>
  <c r="F100" i="4" s="1"/>
  <c r="E55" i="8"/>
  <c r="D55" i="8"/>
  <c r="C55" i="8"/>
  <c r="B55" i="8"/>
  <c r="Y53" i="8"/>
  <c r="X53" i="8"/>
  <c r="W53" i="8"/>
  <c r="V53" i="8"/>
  <c r="U53" i="8"/>
  <c r="U39" i="7" s="1"/>
  <c r="T53" i="8"/>
  <c r="T39" i="7" s="1"/>
  <c r="S53" i="8"/>
  <c r="S39" i="7" s="1"/>
  <c r="R53" i="8"/>
  <c r="R39" i="7" s="1"/>
  <c r="Q53" i="8"/>
  <c r="Q39" i="7" s="1"/>
  <c r="P53" i="8"/>
  <c r="P39" i="7" s="1"/>
  <c r="O53" i="8"/>
  <c r="O39" i="7" s="1"/>
  <c r="N53" i="8"/>
  <c r="N39" i="7" s="1"/>
  <c r="M53" i="8"/>
  <c r="L53" i="8"/>
  <c r="L39" i="7" s="1"/>
  <c r="K53" i="8"/>
  <c r="K39" i="7" s="1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B53" i="8"/>
  <c r="D52" i="8"/>
  <c r="Y49" i="8"/>
  <c r="X49" i="8"/>
  <c r="X61" i="8" s="1"/>
  <c r="W49" i="8"/>
  <c r="W61" i="8" s="1"/>
  <c r="V49" i="8"/>
  <c r="V61" i="8" s="1"/>
  <c r="U49" i="8"/>
  <c r="T49" i="8"/>
  <c r="T61" i="8" s="1"/>
  <c r="S49" i="8"/>
  <c r="R49" i="8"/>
  <c r="Q49" i="8"/>
  <c r="P49" i="8"/>
  <c r="O49" i="8"/>
  <c r="O61" i="8" s="1"/>
  <c r="N49" i="8"/>
  <c r="N61" i="8" s="1"/>
  <c r="M49" i="8"/>
  <c r="L49" i="8"/>
  <c r="L61" i="8" s="1"/>
  <c r="K49" i="8"/>
  <c r="K61" i="8" s="1"/>
  <c r="J49" i="8"/>
  <c r="I49" i="8"/>
  <c r="H49" i="8"/>
  <c r="G49" i="8"/>
  <c r="G54" i="4" s="1"/>
  <c r="F49" i="8"/>
  <c r="F61" i="8" s="1"/>
  <c r="E49" i="8"/>
  <c r="E54" i="4" s="1"/>
  <c r="D49" i="8"/>
  <c r="D61" i="8" s="1"/>
  <c r="C49" i="8"/>
  <c r="C61" i="8" s="1"/>
  <c r="B49" i="8"/>
  <c r="B61" i="8" s="1"/>
  <c r="Y48" i="8"/>
  <c r="Y66" i="8" s="1"/>
  <c r="Y155" i="4" s="1"/>
  <c r="X48" i="8"/>
  <c r="X66" i="8" s="1"/>
  <c r="W48" i="8"/>
  <c r="W66" i="8" s="1"/>
  <c r="V48" i="8"/>
  <c r="V66" i="8" s="1"/>
  <c r="U48" i="8"/>
  <c r="U66" i="8" s="1"/>
  <c r="T48" i="8"/>
  <c r="T60" i="8" s="1"/>
  <c r="S48" i="8"/>
  <c r="S60" i="8" s="1"/>
  <c r="R48" i="8"/>
  <c r="R60" i="8" s="1"/>
  <c r="Q48" i="8"/>
  <c r="Q60" i="8" s="1"/>
  <c r="P48" i="8"/>
  <c r="P66" i="8" s="1"/>
  <c r="P155" i="4" s="1"/>
  <c r="O48" i="8"/>
  <c r="O66" i="8" s="1"/>
  <c r="N48" i="8"/>
  <c r="N66" i="8" s="1"/>
  <c r="M48" i="8"/>
  <c r="M66" i="8" s="1"/>
  <c r="L48" i="8"/>
  <c r="L66" i="8" s="1"/>
  <c r="L155" i="4" s="1"/>
  <c r="K48" i="8"/>
  <c r="K60" i="8" s="1"/>
  <c r="J48" i="8"/>
  <c r="J60" i="8" s="1"/>
  <c r="I48" i="8"/>
  <c r="I60" i="8" s="1"/>
  <c r="H48" i="8"/>
  <c r="H60" i="8" s="1"/>
  <c r="G48" i="8"/>
  <c r="G66" i="8" s="1"/>
  <c r="G155" i="4" s="1"/>
  <c r="F48" i="8"/>
  <c r="F66" i="8" s="1"/>
  <c r="F155" i="4" s="1"/>
  <c r="E48" i="8"/>
  <c r="E66" i="8" s="1"/>
  <c r="E155" i="4" s="1"/>
  <c r="D48" i="8"/>
  <c r="D66" i="8" s="1"/>
  <c r="D155" i="4" s="1"/>
  <c r="C48" i="8"/>
  <c r="C60" i="8" s="1"/>
  <c r="B48" i="8"/>
  <c r="B60" i="8" s="1"/>
  <c r="B47" i="8"/>
  <c r="B52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W20" i="8" s="1"/>
  <c r="V22" i="8"/>
  <c r="V20" i="8" s="1"/>
  <c r="U22" i="8"/>
  <c r="U20" i="8" s="1"/>
  <c r="T22" i="8"/>
  <c r="T20" i="8" s="1"/>
  <c r="S22" i="8"/>
  <c r="R22" i="8"/>
  <c r="Q22" i="8"/>
  <c r="P22" i="8"/>
  <c r="O22" i="8"/>
  <c r="N22" i="8"/>
  <c r="M22" i="8"/>
  <c r="M20" i="8" s="1"/>
  <c r="L22" i="8"/>
  <c r="L20" i="8" s="1"/>
  <c r="K22" i="8"/>
  <c r="K20" i="8" s="1"/>
  <c r="J22" i="8"/>
  <c r="I22" i="8"/>
  <c r="H22" i="8"/>
  <c r="G22" i="8"/>
  <c r="F22" i="8"/>
  <c r="E22" i="8"/>
  <c r="D22" i="8"/>
  <c r="C22" i="8"/>
  <c r="B22" i="8"/>
  <c r="Y21" i="8"/>
  <c r="Y20" i="8" s="1"/>
  <c r="X21" i="8"/>
  <c r="W21" i="8"/>
  <c r="V21" i="8"/>
  <c r="U21" i="8"/>
  <c r="T21" i="8"/>
  <c r="S21" i="8"/>
  <c r="S20" i="8" s="1"/>
  <c r="R21" i="8"/>
  <c r="R20" i="8" s="1"/>
  <c r="Q21" i="8"/>
  <c r="Q20" i="8" s="1"/>
  <c r="P21" i="8"/>
  <c r="P20" i="8" s="1"/>
  <c r="O21" i="8"/>
  <c r="O20" i="8" s="1"/>
  <c r="N21" i="8"/>
  <c r="N20" i="8" s="1"/>
  <c r="M21" i="8"/>
  <c r="L21" i="8"/>
  <c r="K21" i="8"/>
  <c r="J21" i="8"/>
  <c r="J20" i="8" s="1"/>
  <c r="I21" i="8"/>
  <c r="I20" i="8" s="1"/>
  <c r="H21" i="8"/>
  <c r="H20" i="8" s="1"/>
  <c r="G21" i="8"/>
  <c r="G20" i="8" s="1"/>
  <c r="F21" i="8"/>
  <c r="F20" i="8" s="1"/>
  <c r="E21" i="8"/>
  <c r="E20" i="8" s="1"/>
  <c r="D21" i="8"/>
  <c r="C21" i="8"/>
  <c r="B21" i="8"/>
  <c r="X20" i="8"/>
  <c r="D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G17" i="8" s="1"/>
  <c r="F19" i="8"/>
  <c r="F17" i="8" s="1"/>
  <c r="E19" i="8"/>
  <c r="D19" i="8"/>
  <c r="C19" i="8"/>
  <c r="Y18" i="8"/>
  <c r="X18" i="8"/>
  <c r="X17" i="8" s="1"/>
  <c r="W18" i="8"/>
  <c r="W17" i="8" s="1"/>
  <c r="V18" i="8"/>
  <c r="U18" i="8"/>
  <c r="U17" i="8" s="1"/>
  <c r="T18" i="8"/>
  <c r="T17" i="8" s="1"/>
  <c r="S18" i="8"/>
  <c r="S17" i="8" s="1"/>
  <c r="R18" i="8"/>
  <c r="Q18" i="8"/>
  <c r="P18" i="8"/>
  <c r="P17" i="8" s="1"/>
  <c r="O18" i="8"/>
  <c r="N18" i="8"/>
  <c r="M18" i="8"/>
  <c r="M17" i="8" s="1"/>
  <c r="L18" i="8"/>
  <c r="L17" i="8" s="1"/>
  <c r="K18" i="8"/>
  <c r="J18" i="8"/>
  <c r="I18" i="8"/>
  <c r="H18" i="8"/>
  <c r="G18" i="8"/>
  <c r="F18" i="8"/>
  <c r="E18" i="8"/>
  <c r="D18" i="8"/>
  <c r="C18" i="8"/>
  <c r="C17" i="8" s="1"/>
  <c r="R17" i="8"/>
  <c r="O17" i="8"/>
  <c r="K17" i="8"/>
  <c r="J17" i="8"/>
  <c r="D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62" i="8" s="1"/>
  <c r="X7" i="8"/>
  <c r="X62" i="8" s="1"/>
  <c r="W7" i="8"/>
  <c r="W58" i="8" s="1"/>
  <c r="V7" i="8"/>
  <c r="U7" i="8"/>
  <c r="T7" i="8"/>
  <c r="S7" i="8"/>
  <c r="S62" i="8" s="1"/>
  <c r="R7" i="8"/>
  <c r="Q7" i="8"/>
  <c r="Q62" i="8" s="1"/>
  <c r="P7" i="8"/>
  <c r="P62" i="8" s="1"/>
  <c r="O7" i="8"/>
  <c r="O62" i="8" s="1"/>
  <c r="N7" i="8"/>
  <c r="M7" i="8"/>
  <c r="L7" i="8"/>
  <c r="K7" i="8"/>
  <c r="J7" i="8"/>
  <c r="I7" i="8"/>
  <c r="I62" i="8" s="1"/>
  <c r="H7" i="8"/>
  <c r="H62" i="8" s="1"/>
  <c r="G7" i="8"/>
  <c r="G62" i="8" s="1"/>
  <c r="F7" i="8"/>
  <c r="F62" i="8" s="1"/>
  <c r="E7" i="8"/>
  <c r="D7" i="8"/>
  <c r="C7" i="8"/>
  <c r="B7" i="8"/>
  <c r="Y3" i="8"/>
  <c r="X3" i="8"/>
  <c r="W3" i="8"/>
  <c r="V3" i="8"/>
  <c r="U3" i="8"/>
  <c r="T3" i="8"/>
  <c r="S3" i="8"/>
  <c r="S58" i="8" s="1"/>
  <c r="R3" i="8"/>
  <c r="Q3" i="8"/>
  <c r="P3" i="8"/>
  <c r="O3" i="8"/>
  <c r="N3" i="8"/>
  <c r="M3" i="8"/>
  <c r="L3" i="8"/>
  <c r="K3" i="8"/>
  <c r="K58" i="8" s="1"/>
  <c r="J3" i="8"/>
  <c r="I3" i="8"/>
  <c r="H3" i="8"/>
  <c r="G3" i="8"/>
  <c r="F3" i="8"/>
  <c r="E3" i="8"/>
  <c r="D3" i="8"/>
  <c r="C3" i="8"/>
  <c r="C58" i="8" s="1"/>
  <c r="B3" i="8"/>
  <c r="A54" i="7"/>
  <c r="A53" i="7"/>
  <c r="X51" i="7"/>
  <c r="X50" i="7"/>
  <c r="P50" i="7"/>
  <c r="P49" i="7"/>
  <c r="H49" i="7"/>
  <c r="P48" i="7"/>
  <c r="A47" i="7"/>
  <c r="Y42" i="7"/>
  <c r="X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Y41" i="7"/>
  <c r="X41" i="7"/>
  <c r="W41" i="7"/>
  <c r="V41" i="7"/>
  <c r="U41" i="7"/>
  <c r="T41" i="7"/>
  <c r="S41" i="7"/>
  <c r="R41" i="7"/>
  <c r="Q41" i="7"/>
  <c r="P41" i="7"/>
  <c r="O41" i="7"/>
  <c r="M41" i="7"/>
  <c r="K41" i="7"/>
  <c r="B41" i="7"/>
  <c r="Y40" i="7"/>
  <c r="X40" i="7"/>
  <c r="W40" i="7"/>
  <c r="V40" i="7"/>
  <c r="P40" i="7"/>
  <c r="O40" i="7"/>
  <c r="I40" i="7"/>
  <c r="H40" i="7"/>
  <c r="G40" i="7"/>
  <c r="F40" i="7"/>
  <c r="E40" i="7"/>
  <c r="D40" i="7"/>
  <c r="C40" i="7"/>
  <c r="B40" i="7"/>
  <c r="Y39" i="7"/>
  <c r="X39" i="7"/>
  <c r="W39" i="7"/>
  <c r="V39" i="7"/>
  <c r="C39" i="7"/>
  <c r="B39" i="7"/>
  <c r="B27" i="7"/>
  <c r="H27" i="7"/>
  <c r="Y27" i="7"/>
  <c r="R27" i="7"/>
  <c r="P27" i="7"/>
  <c r="M27" i="7"/>
  <c r="J27" i="7"/>
  <c r="G27" i="7"/>
  <c r="E27" i="7"/>
  <c r="D27" i="7"/>
  <c r="W27" i="7"/>
  <c r="V27" i="7"/>
  <c r="U27" i="7"/>
  <c r="N27" i="7"/>
  <c r="L27" i="7"/>
  <c r="K27" i="7"/>
  <c r="I27" i="7"/>
  <c r="F27" i="7"/>
  <c r="C27" i="7"/>
  <c r="X27" i="7"/>
  <c r="T27" i="7"/>
  <c r="S27" i="7"/>
  <c r="Q27" i="7"/>
  <c r="O27" i="7"/>
  <c r="N16" i="7"/>
  <c r="J16" i="7"/>
  <c r="Y16" i="7"/>
  <c r="V16" i="7"/>
  <c r="S16" i="7"/>
  <c r="Q16" i="7"/>
  <c r="P16" i="7"/>
  <c r="I16" i="7"/>
  <c r="B16" i="7"/>
  <c r="X16" i="7"/>
  <c r="W16" i="7"/>
  <c r="U16" i="7"/>
  <c r="R16" i="7"/>
  <c r="O16" i="7"/>
  <c r="M16" i="7"/>
  <c r="L16" i="7"/>
  <c r="G16" i="7"/>
  <c r="F16" i="7"/>
  <c r="E16" i="7"/>
  <c r="T16" i="7"/>
  <c r="K16" i="7"/>
  <c r="H16" i="7"/>
  <c r="D16" i="7"/>
  <c r="C16" i="7"/>
  <c r="W10" i="7"/>
  <c r="M10" i="7"/>
  <c r="F10" i="7"/>
  <c r="D10" i="7"/>
  <c r="Y10" i="7"/>
  <c r="V10" i="7"/>
  <c r="U10" i="7"/>
  <c r="T10" i="7"/>
  <c r="S10" i="7"/>
  <c r="Q10" i="7"/>
  <c r="P10" i="7"/>
  <c r="K10" i="7"/>
  <c r="J10" i="7"/>
  <c r="I10" i="7"/>
  <c r="B10" i="7"/>
  <c r="X10" i="7"/>
  <c r="R10" i="7"/>
  <c r="O10" i="7"/>
  <c r="N10" i="7"/>
  <c r="L10" i="7"/>
  <c r="H10" i="7"/>
  <c r="G10" i="7"/>
  <c r="E10" i="7"/>
  <c r="C10" i="7"/>
  <c r="Y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W50" i="7"/>
  <c r="V50" i="7"/>
  <c r="U50" i="7"/>
  <c r="T50" i="7"/>
  <c r="S50" i="7"/>
  <c r="R50" i="7"/>
  <c r="Q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O49" i="7"/>
  <c r="N49" i="7"/>
  <c r="M49" i="7"/>
  <c r="L49" i="7"/>
  <c r="K49" i="7"/>
  <c r="J49" i="7"/>
  <c r="I49" i="7"/>
  <c r="G49" i="7"/>
  <c r="F49" i="7"/>
  <c r="E49" i="7"/>
  <c r="D49" i="7"/>
  <c r="C49" i="7"/>
  <c r="B49" i="7"/>
  <c r="Y48" i="7"/>
  <c r="W48" i="7"/>
  <c r="V48" i="7"/>
  <c r="U48" i="7"/>
  <c r="T48" i="7"/>
  <c r="S48" i="7"/>
  <c r="R48" i="7"/>
  <c r="Q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U27" i="6"/>
  <c r="F27" i="6"/>
  <c r="B27" i="6"/>
  <c r="L27" i="6"/>
  <c r="T27" i="6"/>
  <c r="N27" i="6"/>
  <c r="K27" i="6"/>
  <c r="Y27" i="6"/>
  <c r="W27" i="6"/>
  <c r="V27" i="6"/>
  <c r="R27" i="6"/>
  <c r="Q27" i="6"/>
  <c r="P27" i="6"/>
  <c r="O27" i="6"/>
  <c r="M27" i="6"/>
  <c r="J27" i="6"/>
  <c r="I27" i="6"/>
  <c r="H27" i="6"/>
  <c r="G27" i="6"/>
  <c r="E27" i="6"/>
  <c r="D27" i="6"/>
  <c r="X27" i="6"/>
  <c r="S27" i="6"/>
  <c r="C27" i="6"/>
  <c r="R16" i="6"/>
  <c r="N16" i="6"/>
  <c r="B16" i="6"/>
  <c r="W16" i="6"/>
  <c r="U16" i="6"/>
  <c r="M16" i="6"/>
  <c r="D16" i="6"/>
  <c r="Y16" i="6"/>
  <c r="X16" i="6"/>
  <c r="V16" i="6"/>
  <c r="T16" i="6"/>
  <c r="S16" i="6"/>
  <c r="Q16" i="6"/>
  <c r="P16" i="6"/>
  <c r="K16" i="6"/>
  <c r="J16" i="6"/>
  <c r="I16" i="6"/>
  <c r="G16" i="6"/>
  <c r="F16" i="6"/>
  <c r="O16" i="6"/>
  <c r="L16" i="6"/>
  <c r="H16" i="6"/>
  <c r="E16" i="6"/>
  <c r="C16" i="6"/>
  <c r="G10" i="6"/>
  <c r="Q10" i="6"/>
  <c r="J10" i="6"/>
  <c r="H10" i="6"/>
  <c r="E10" i="6"/>
  <c r="B10" i="6"/>
  <c r="Y10" i="6"/>
  <c r="X10" i="6"/>
  <c r="W10" i="6"/>
  <c r="U10" i="6"/>
  <c r="T10" i="6"/>
  <c r="O10" i="6"/>
  <c r="N10" i="6"/>
  <c r="M10" i="6"/>
  <c r="F10" i="6"/>
  <c r="D10" i="6"/>
  <c r="C10" i="6"/>
  <c r="V10" i="6"/>
  <c r="S10" i="6"/>
  <c r="R10" i="6"/>
  <c r="P10" i="6"/>
  <c r="L10" i="6"/>
  <c r="K10" i="6"/>
  <c r="I10" i="6"/>
  <c r="O5" i="6"/>
  <c r="A48" i="5"/>
  <c r="A47" i="5"/>
  <c r="A41" i="5"/>
  <c r="V16" i="5"/>
  <c r="R16" i="5"/>
  <c r="K16" i="5"/>
  <c r="F16" i="5"/>
  <c r="Y16" i="5"/>
  <c r="Q16" i="5"/>
  <c r="H16" i="5"/>
  <c r="G16" i="5"/>
  <c r="X16" i="5"/>
  <c r="W16" i="5"/>
  <c r="U16" i="5"/>
  <c r="T16" i="5"/>
  <c r="O16" i="5"/>
  <c r="N16" i="5"/>
  <c r="M16" i="5"/>
  <c r="J16" i="5"/>
  <c r="D16" i="5"/>
  <c r="C16" i="5"/>
  <c r="B16" i="5"/>
  <c r="S16" i="5"/>
  <c r="P16" i="5"/>
  <c r="L16" i="5"/>
  <c r="I16" i="5"/>
  <c r="O10" i="5"/>
  <c r="J10" i="5"/>
  <c r="U10" i="5"/>
  <c r="L10" i="5"/>
  <c r="K10" i="5"/>
  <c r="C10" i="5"/>
  <c r="Y10" i="5"/>
  <c r="X10" i="5"/>
  <c r="S10" i="5"/>
  <c r="R10" i="5"/>
  <c r="Q10" i="5"/>
  <c r="N10" i="5"/>
  <c r="I10" i="5"/>
  <c r="H10" i="5"/>
  <c r="G10" i="5"/>
  <c r="F10" i="5"/>
  <c r="E10" i="5"/>
  <c r="D10" i="5"/>
  <c r="B10" i="5"/>
  <c r="W10" i="5"/>
  <c r="V10" i="5"/>
  <c r="T10" i="5"/>
  <c r="P10" i="5"/>
  <c r="M10" i="5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E180" i="4"/>
  <c r="D180" i="4"/>
  <c r="C180" i="4"/>
  <c r="B180" i="4"/>
  <c r="Y179" i="4"/>
  <c r="X179" i="4"/>
  <c r="U179" i="4"/>
  <c r="T179" i="4"/>
  <c r="S179" i="4"/>
  <c r="R179" i="4"/>
  <c r="Q179" i="4"/>
  <c r="P179" i="4"/>
  <c r="O179" i="4"/>
  <c r="N179" i="4"/>
  <c r="M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Q178" i="4"/>
  <c r="P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P177" i="4"/>
  <c r="O177" i="4"/>
  <c r="N177" i="4"/>
  <c r="L177" i="4"/>
  <c r="K177" i="4"/>
  <c r="J177" i="4"/>
  <c r="I177" i="4"/>
  <c r="H177" i="4"/>
  <c r="G177" i="4"/>
  <c r="F177" i="4"/>
  <c r="D177" i="4"/>
  <c r="C177" i="4"/>
  <c r="B177" i="4"/>
  <c r="Y176" i="4"/>
  <c r="X176" i="4"/>
  <c r="W176" i="4"/>
  <c r="V176" i="4"/>
  <c r="U176" i="4"/>
  <c r="T176" i="4"/>
  <c r="S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F175" i="4"/>
  <c r="E175" i="4"/>
  <c r="D175" i="4"/>
  <c r="C175" i="4"/>
  <c r="B175" i="4"/>
  <c r="V173" i="4"/>
  <c r="S173" i="4"/>
  <c r="O172" i="4"/>
  <c r="D170" i="4"/>
  <c r="C170" i="4"/>
  <c r="W169" i="4"/>
  <c r="S169" i="4"/>
  <c r="M168" i="4"/>
  <c r="G166" i="4"/>
  <c r="P161" i="4"/>
  <c r="V160" i="4"/>
  <c r="T160" i="4"/>
  <c r="R160" i="4"/>
  <c r="Q160" i="4"/>
  <c r="B160" i="4"/>
  <c r="Y158" i="4"/>
  <c r="X158" i="4"/>
  <c r="T158" i="4"/>
  <c r="Q158" i="4"/>
  <c r="P158" i="4"/>
  <c r="N158" i="4"/>
  <c r="L158" i="4"/>
  <c r="K158" i="4"/>
  <c r="J158" i="4"/>
  <c r="I158" i="4"/>
  <c r="H158" i="4"/>
  <c r="G158" i="4"/>
  <c r="F158" i="4"/>
  <c r="E158" i="4"/>
  <c r="D158" i="4"/>
  <c r="C158" i="4"/>
  <c r="X155" i="4"/>
  <c r="W155" i="4"/>
  <c r="V155" i="4"/>
  <c r="U155" i="4"/>
  <c r="O155" i="4"/>
  <c r="N155" i="4"/>
  <c r="M155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Q123" i="4"/>
  <c r="P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Y116" i="4"/>
  <c r="X116" i="4"/>
  <c r="S116" i="4"/>
  <c r="U115" i="4"/>
  <c r="T115" i="4"/>
  <c r="S115" i="4"/>
  <c r="D115" i="4"/>
  <c r="C115" i="4"/>
  <c r="W114" i="4"/>
  <c r="S114" i="4"/>
  <c r="R114" i="4"/>
  <c r="Q114" i="4"/>
  <c r="P114" i="4"/>
  <c r="M114" i="4"/>
  <c r="K114" i="4"/>
  <c r="M113" i="4"/>
  <c r="L113" i="4"/>
  <c r="K113" i="4"/>
  <c r="Y111" i="4"/>
  <c r="U111" i="4"/>
  <c r="S111" i="4"/>
  <c r="R111" i="4"/>
  <c r="P111" i="4"/>
  <c r="O111" i="4"/>
  <c r="N111" i="4"/>
  <c r="M111" i="4"/>
  <c r="L111" i="4"/>
  <c r="K111" i="4"/>
  <c r="J111" i="4"/>
  <c r="I111" i="4"/>
  <c r="H111" i="4"/>
  <c r="G111" i="4"/>
  <c r="E111" i="4"/>
  <c r="D111" i="4"/>
  <c r="B111" i="4"/>
  <c r="W110" i="4"/>
  <c r="S110" i="4"/>
  <c r="Y109" i="4"/>
  <c r="X109" i="4"/>
  <c r="W109" i="4"/>
  <c r="V109" i="4"/>
  <c r="U109" i="4"/>
  <c r="O109" i="4"/>
  <c r="G109" i="4"/>
  <c r="N107" i="4"/>
  <c r="M107" i="4"/>
  <c r="L107" i="4"/>
  <c r="I107" i="4"/>
  <c r="G107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E106" i="4"/>
  <c r="C106" i="4"/>
  <c r="X105" i="4"/>
  <c r="S105" i="4"/>
  <c r="R105" i="4"/>
  <c r="P105" i="4"/>
  <c r="N105" i="4"/>
  <c r="S104" i="4"/>
  <c r="X103" i="4"/>
  <c r="W103" i="4"/>
  <c r="V103" i="4"/>
  <c r="U103" i="4"/>
  <c r="T103" i="4"/>
  <c r="S103" i="4"/>
  <c r="R103" i="4"/>
  <c r="Q103" i="4"/>
  <c r="P103" i="4"/>
  <c r="K103" i="4"/>
  <c r="I103" i="4"/>
  <c r="H103" i="4"/>
  <c r="G103" i="4"/>
  <c r="F103" i="4"/>
  <c r="E103" i="4"/>
  <c r="D103" i="4"/>
  <c r="C103" i="4"/>
  <c r="B103" i="4"/>
  <c r="N100" i="4"/>
  <c r="L100" i="4"/>
  <c r="K100" i="4"/>
  <c r="J100" i="4"/>
  <c r="H100" i="4"/>
  <c r="Y95" i="4"/>
  <c r="X95" i="4"/>
  <c r="W95" i="4"/>
  <c r="W94" i="4" s="1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U88" i="4"/>
  <c r="F88" i="4"/>
  <c r="C88" i="4"/>
  <c r="B88" i="4"/>
  <c r="Y94" i="4"/>
  <c r="X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Y78" i="4"/>
  <c r="X78" i="4"/>
  <c r="W78" i="4"/>
  <c r="V78" i="4"/>
  <c r="U78" i="4"/>
  <c r="T78" i="4"/>
  <c r="S78" i="4"/>
  <c r="R78" i="4"/>
  <c r="R151" i="4" s="1"/>
  <c r="Q78" i="4"/>
  <c r="Q151" i="4" s="1"/>
  <c r="P78" i="4"/>
  <c r="P151" i="4" s="1"/>
  <c r="O78" i="4"/>
  <c r="O151" i="4" s="1"/>
  <c r="N78" i="4"/>
  <c r="N151" i="4" s="1"/>
  <c r="M78" i="4"/>
  <c r="M151" i="4" s="1"/>
  <c r="L78" i="4"/>
  <c r="L151" i="4" s="1"/>
  <c r="K78" i="4"/>
  <c r="K151" i="4" s="1"/>
  <c r="J78" i="4"/>
  <c r="I78" i="4"/>
  <c r="H78" i="4"/>
  <c r="G78" i="4"/>
  <c r="F78" i="4"/>
  <c r="E78" i="4"/>
  <c r="D78" i="4"/>
  <c r="C78" i="4"/>
  <c r="B78" i="4"/>
  <c r="Y77" i="4"/>
  <c r="Y150" i="4" s="1"/>
  <c r="X77" i="4"/>
  <c r="W77" i="4"/>
  <c r="V77" i="4"/>
  <c r="U77" i="4"/>
  <c r="T77" i="4"/>
  <c r="S77" i="4"/>
  <c r="S150" i="4" s="1"/>
  <c r="R77" i="4"/>
  <c r="R150" i="4" s="1"/>
  <c r="Q77" i="4"/>
  <c r="Q150" i="4" s="1"/>
  <c r="P77" i="4"/>
  <c r="P150" i="4" s="1"/>
  <c r="O77" i="4"/>
  <c r="O150" i="4" s="1"/>
  <c r="N77" i="4"/>
  <c r="N150" i="4" s="1"/>
  <c r="M77" i="4"/>
  <c r="L77" i="4"/>
  <c r="K77" i="4"/>
  <c r="J77" i="4"/>
  <c r="I77" i="4"/>
  <c r="H77" i="4"/>
  <c r="G77" i="4"/>
  <c r="F77" i="4"/>
  <c r="E77" i="4"/>
  <c r="D77" i="4"/>
  <c r="C77" i="4"/>
  <c r="B77" i="4"/>
  <c r="Y76" i="4"/>
  <c r="X76" i="4"/>
  <c r="W76" i="4"/>
  <c r="V76" i="4"/>
  <c r="U76" i="4"/>
  <c r="U149" i="4" s="1"/>
  <c r="T76" i="4"/>
  <c r="T149" i="4" s="1"/>
  <c r="S76" i="4"/>
  <c r="S149" i="4" s="1"/>
  <c r="R76" i="4"/>
  <c r="R149" i="4" s="1"/>
  <c r="Q76" i="4"/>
  <c r="P76" i="4"/>
  <c r="O76" i="4"/>
  <c r="N76" i="4"/>
  <c r="M76" i="4"/>
  <c r="L76" i="4"/>
  <c r="L149" i="4" s="1"/>
  <c r="K76" i="4"/>
  <c r="J76" i="4"/>
  <c r="I76" i="4"/>
  <c r="I149" i="4" s="1"/>
  <c r="H76" i="4"/>
  <c r="H149" i="4" s="1"/>
  <c r="G76" i="4"/>
  <c r="F76" i="4"/>
  <c r="F149" i="4" s="1"/>
  <c r="E76" i="4"/>
  <c r="D76" i="4"/>
  <c r="C76" i="4"/>
  <c r="B76" i="4"/>
  <c r="Y75" i="4"/>
  <c r="X75" i="4"/>
  <c r="W75" i="4"/>
  <c r="V75" i="4"/>
  <c r="U75" i="4"/>
  <c r="U148" i="4" s="1"/>
  <c r="T75" i="4"/>
  <c r="T148" i="4" s="1"/>
  <c r="S75" i="4"/>
  <c r="S148" i="4" s="1"/>
  <c r="R75" i="4"/>
  <c r="R148" i="4" s="1"/>
  <c r="Q75" i="4"/>
  <c r="P75" i="4"/>
  <c r="P148" i="4" s="1"/>
  <c r="O75" i="4"/>
  <c r="N75" i="4"/>
  <c r="M75" i="4"/>
  <c r="L75" i="4"/>
  <c r="K75" i="4"/>
  <c r="J75" i="4"/>
  <c r="J148" i="4" s="1"/>
  <c r="I75" i="4"/>
  <c r="I148" i="4" s="1"/>
  <c r="H75" i="4"/>
  <c r="H148" i="4" s="1"/>
  <c r="G75" i="4"/>
  <c r="F75" i="4"/>
  <c r="E75" i="4"/>
  <c r="D75" i="4"/>
  <c r="C75" i="4"/>
  <c r="B75" i="4"/>
  <c r="Y74" i="4"/>
  <c r="Y147" i="4" s="1"/>
  <c r="X74" i="4"/>
  <c r="W74" i="4"/>
  <c r="V74" i="4"/>
  <c r="V147" i="4" s="1"/>
  <c r="U74" i="4"/>
  <c r="T74" i="4"/>
  <c r="S74" i="4"/>
  <c r="R74" i="4"/>
  <c r="Q74" i="4"/>
  <c r="P74" i="4"/>
  <c r="O74" i="4"/>
  <c r="O147" i="4" s="1"/>
  <c r="N74" i="4"/>
  <c r="N147" i="4" s="1"/>
  <c r="M74" i="4"/>
  <c r="M147" i="4" s="1"/>
  <c r="L74" i="4"/>
  <c r="L147" i="4" s="1"/>
  <c r="K74" i="4"/>
  <c r="J74" i="4"/>
  <c r="I74" i="4"/>
  <c r="H74" i="4"/>
  <c r="G74" i="4"/>
  <c r="F74" i="4"/>
  <c r="E74" i="4"/>
  <c r="D74" i="4"/>
  <c r="C74" i="4"/>
  <c r="B74" i="4"/>
  <c r="Y73" i="4"/>
  <c r="X73" i="4"/>
  <c r="W73" i="4"/>
  <c r="V73" i="4"/>
  <c r="V146" i="4" s="1"/>
  <c r="U73" i="4"/>
  <c r="U146" i="4" s="1"/>
  <c r="T73" i="4"/>
  <c r="S73" i="4"/>
  <c r="R73" i="4"/>
  <c r="Q73" i="4"/>
  <c r="P73" i="4"/>
  <c r="P146" i="4" s="1"/>
  <c r="O73" i="4"/>
  <c r="O146" i="4" s="1"/>
  <c r="N73" i="4"/>
  <c r="N146" i="4" s="1"/>
  <c r="M73" i="4"/>
  <c r="M146" i="4" s="1"/>
  <c r="L73" i="4"/>
  <c r="L146" i="4" s="1"/>
  <c r="K73" i="4"/>
  <c r="K146" i="4" s="1"/>
  <c r="J73" i="4"/>
  <c r="J146" i="4" s="1"/>
  <c r="I73" i="4"/>
  <c r="H73" i="4"/>
  <c r="G73" i="4"/>
  <c r="F73" i="4"/>
  <c r="E73" i="4"/>
  <c r="D73" i="4"/>
  <c r="D146" i="4" s="1"/>
  <c r="C73" i="4"/>
  <c r="B73" i="4"/>
  <c r="Y72" i="4"/>
  <c r="X72" i="4"/>
  <c r="W72" i="4"/>
  <c r="V72" i="4"/>
  <c r="U72" i="4"/>
  <c r="T72" i="4"/>
  <c r="S72" i="4"/>
  <c r="R72" i="4"/>
  <c r="Q72" i="4"/>
  <c r="P72" i="4"/>
  <c r="P145" i="4" s="1"/>
  <c r="O72" i="4"/>
  <c r="O145" i="4" s="1"/>
  <c r="N72" i="4"/>
  <c r="N145" i="4" s="1"/>
  <c r="M72" i="4"/>
  <c r="M145" i="4" s="1"/>
  <c r="L72" i="4"/>
  <c r="L145" i="4" s="1"/>
  <c r="K72" i="4"/>
  <c r="K145" i="4" s="1"/>
  <c r="J72" i="4"/>
  <c r="J145" i="4" s="1"/>
  <c r="I72" i="4"/>
  <c r="I145" i="4" s="1"/>
  <c r="H72" i="4"/>
  <c r="G72" i="4"/>
  <c r="G145" i="4" s="1"/>
  <c r="F72" i="4"/>
  <c r="E72" i="4"/>
  <c r="D72" i="4"/>
  <c r="C72" i="4"/>
  <c r="B72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L144" i="4" s="1"/>
  <c r="K71" i="4"/>
  <c r="K144" i="4" s="1"/>
  <c r="J71" i="4"/>
  <c r="J144" i="4" s="1"/>
  <c r="I71" i="4"/>
  <c r="I144" i="4" s="1"/>
  <c r="H71" i="4"/>
  <c r="H144" i="4" s="1"/>
  <c r="G71" i="4"/>
  <c r="G144" i="4" s="1"/>
  <c r="F71" i="4"/>
  <c r="F144" i="4" s="1"/>
  <c r="E71" i="4"/>
  <c r="E144" i="4" s="1"/>
  <c r="D71" i="4"/>
  <c r="C71" i="4"/>
  <c r="C144" i="4" s="1"/>
  <c r="B71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H143" i="4" s="1"/>
  <c r="G70" i="4"/>
  <c r="G143" i="4" s="1"/>
  <c r="F70" i="4"/>
  <c r="F143" i="4" s="1"/>
  <c r="E70" i="4"/>
  <c r="E143" i="4" s="1"/>
  <c r="D70" i="4"/>
  <c r="D143" i="4" s="1"/>
  <c r="C70" i="4"/>
  <c r="C143" i="4" s="1"/>
  <c r="B70" i="4"/>
  <c r="B143" i="4" s="1"/>
  <c r="N69" i="4"/>
  <c r="J69" i="4"/>
  <c r="H69" i="4"/>
  <c r="C69" i="4"/>
  <c r="Y68" i="4"/>
  <c r="X68" i="4"/>
  <c r="W68" i="4"/>
  <c r="V68" i="4"/>
  <c r="U68" i="4"/>
  <c r="U141" i="4" s="1"/>
  <c r="T68" i="4"/>
  <c r="T141" i="4" s="1"/>
  <c r="S68" i="4"/>
  <c r="S141" i="4" s="1"/>
  <c r="R68" i="4"/>
  <c r="R141" i="4" s="1"/>
  <c r="Q68" i="4"/>
  <c r="Q141" i="4" s="1"/>
  <c r="P68" i="4"/>
  <c r="P141" i="4" s="1"/>
  <c r="O68" i="4"/>
  <c r="O141" i="4" s="1"/>
  <c r="N68" i="4"/>
  <c r="N141" i="4" s="1"/>
  <c r="M68" i="4"/>
  <c r="M141" i="4" s="1"/>
  <c r="L68" i="4"/>
  <c r="K68" i="4"/>
  <c r="J68" i="4"/>
  <c r="I68" i="4"/>
  <c r="H68" i="4"/>
  <c r="G68" i="4"/>
  <c r="F68" i="4"/>
  <c r="E68" i="4"/>
  <c r="D68" i="4"/>
  <c r="C68" i="4"/>
  <c r="B68" i="4"/>
  <c r="Y67" i="4"/>
  <c r="Y140" i="4" s="1"/>
  <c r="X67" i="4"/>
  <c r="W67" i="4"/>
  <c r="V67" i="4"/>
  <c r="U67" i="4"/>
  <c r="T67" i="4"/>
  <c r="S67" i="4"/>
  <c r="R67" i="4"/>
  <c r="Q67" i="4"/>
  <c r="Q140" i="4" s="1"/>
  <c r="P67" i="4"/>
  <c r="P140" i="4" s="1"/>
  <c r="O67" i="4"/>
  <c r="O140" i="4" s="1"/>
  <c r="M67" i="4"/>
  <c r="M140" i="4" s="1"/>
  <c r="L67" i="4"/>
  <c r="L140" i="4" s="1"/>
  <c r="K67" i="4"/>
  <c r="K140" i="4" s="1"/>
  <c r="J67" i="4"/>
  <c r="J140" i="4" s="1"/>
  <c r="I67" i="4"/>
  <c r="H67" i="4"/>
  <c r="G67" i="4"/>
  <c r="F67" i="4"/>
  <c r="E67" i="4"/>
  <c r="D67" i="4"/>
  <c r="C67" i="4"/>
  <c r="B67" i="4"/>
  <c r="Y66" i="4"/>
  <c r="X66" i="4"/>
  <c r="W66" i="4"/>
  <c r="V66" i="4"/>
  <c r="U66" i="4"/>
  <c r="U139" i="4" s="1"/>
  <c r="T66" i="4"/>
  <c r="S66" i="4"/>
  <c r="R66" i="4"/>
  <c r="Q66" i="4"/>
  <c r="P66" i="4"/>
  <c r="O66" i="4"/>
  <c r="N66" i="4"/>
  <c r="M66" i="4"/>
  <c r="M139" i="4" s="1"/>
  <c r="L66" i="4"/>
  <c r="L139" i="4" s="1"/>
  <c r="K66" i="4"/>
  <c r="K139" i="4" s="1"/>
  <c r="I66" i="4"/>
  <c r="I139" i="4" s="1"/>
  <c r="H66" i="4"/>
  <c r="H139" i="4" s="1"/>
  <c r="G66" i="4"/>
  <c r="G139" i="4" s="1"/>
  <c r="F66" i="4"/>
  <c r="F139" i="4" s="1"/>
  <c r="E66" i="4"/>
  <c r="D66" i="4"/>
  <c r="C66" i="4"/>
  <c r="B66" i="4"/>
  <c r="Y65" i="4"/>
  <c r="X65" i="4"/>
  <c r="U65" i="4"/>
  <c r="U138" i="4" s="1"/>
  <c r="T65" i="4"/>
  <c r="S65" i="4"/>
  <c r="Q65" i="4"/>
  <c r="Q138" i="4" s="1"/>
  <c r="Y64" i="4"/>
  <c r="V64" i="4"/>
  <c r="V137" i="4" s="1"/>
  <c r="U64" i="4"/>
  <c r="U137" i="4" s="1"/>
  <c r="T64" i="4"/>
  <c r="T137" i="4" s="1"/>
  <c r="S64" i="4"/>
  <c r="S137" i="4" s="1"/>
  <c r="R64" i="4"/>
  <c r="R137" i="4" s="1"/>
  <c r="Q64" i="4"/>
  <c r="Q137" i="4" s="1"/>
  <c r="P64" i="4"/>
  <c r="P137" i="4" s="1"/>
  <c r="O64" i="4"/>
  <c r="O137" i="4" s="1"/>
  <c r="N64" i="4"/>
  <c r="M64" i="4"/>
  <c r="K64" i="4"/>
  <c r="J64" i="4"/>
  <c r="I64" i="4"/>
  <c r="H64" i="4"/>
  <c r="G64" i="4"/>
  <c r="F64" i="4"/>
  <c r="E64" i="4"/>
  <c r="D64" i="4"/>
  <c r="D137" i="4" s="1"/>
  <c r="C64" i="4"/>
  <c r="C137" i="4" s="1"/>
  <c r="B64" i="4"/>
  <c r="Y63" i="4"/>
  <c r="X63" i="4"/>
  <c r="W63" i="4"/>
  <c r="V63" i="4"/>
  <c r="U63" i="4"/>
  <c r="R63" i="4"/>
  <c r="R136" i="4" s="1"/>
  <c r="Q63" i="4"/>
  <c r="Q136" i="4" s="1"/>
  <c r="P63" i="4"/>
  <c r="P136" i="4" s="1"/>
  <c r="O63" i="4"/>
  <c r="O136" i="4" s="1"/>
  <c r="N63" i="4"/>
  <c r="N136" i="4" s="1"/>
  <c r="M63" i="4"/>
  <c r="M136" i="4" s="1"/>
  <c r="L63" i="4"/>
  <c r="L136" i="4" s="1"/>
  <c r="K63" i="4"/>
  <c r="K136" i="4" s="1"/>
  <c r="J63" i="4"/>
  <c r="I63" i="4"/>
  <c r="G63" i="4"/>
  <c r="F63" i="4"/>
  <c r="E63" i="4"/>
  <c r="E136" i="4" s="1"/>
  <c r="D63" i="4"/>
  <c r="C63" i="4"/>
  <c r="B63" i="4"/>
  <c r="F62" i="4"/>
  <c r="F135" i="4" s="1"/>
  <c r="D62" i="4"/>
  <c r="Y60" i="4"/>
  <c r="J60" i="4"/>
  <c r="H60" i="4"/>
  <c r="G60" i="4"/>
  <c r="G133" i="4" s="1"/>
  <c r="F60" i="4"/>
  <c r="E60" i="4"/>
  <c r="D60" i="4"/>
  <c r="C60" i="4"/>
  <c r="C133" i="4" s="1"/>
  <c r="B60" i="4"/>
  <c r="Y59" i="4"/>
  <c r="X59" i="4"/>
  <c r="W59" i="4"/>
  <c r="V59" i="4"/>
  <c r="U59" i="4"/>
  <c r="T59" i="4"/>
  <c r="S59" i="4"/>
  <c r="D59" i="4"/>
  <c r="C59" i="4"/>
  <c r="B59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Y56" i="4"/>
  <c r="Y131" i="4" s="1"/>
  <c r="X56" i="4"/>
  <c r="X131" i="4" s="1"/>
  <c r="W56" i="4"/>
  <c r="W131" i="4" s="1"/>
  <c r="V56" i="4"/>
  <c r="V131" i="4" s="1"/>
  <c r="U56" i="4"/>
  <c r="U131" i="4" s="1"/>
  <c r="T56" i="4"/>
  <c r="T131" i="4" s="1"/>
  <c r="S56" i="4"/>
  <c r="S131" i="4" s="1"/>
  <c r="R56" i="4"/>
  <c r="R131" i="4" s="1"/>
  <c r="Q56" i="4"/>
  <c r="Q131" i="4" s="1"/>
  <c r="P56" i="4"/>
  <c r="P131" i="4" s="1"/>
  <c r="O56" i="4"/>
  <c r="O131" i="4" s="1"/>
  <c r="N56" i="4"/>
  <c r="N131" i="4" s="1"/>
  <c r="M56" i="4"/>
  <c r="M131" i="4" s="1"/>
  <c r="L56" i="4"/>
  <c r="L131" i="4" s="1"/>
  <c r="K56" i="4"/>
  <c r="K131" i="4" s="1"/>
  <c r="J56" i="4"/>
  <c r="J131" i="4" s="1"/>
  <c r="I56" i="4"/>
  <c r="I131" i="4" s="1"/>
  <c r="C56" i="4"/>
  <c r="C131" i="4" s="1"/>
  <c r="B56" i="4"/>
  <c r="B131" i="4" s="1"/>
  <c r="Y54" i="4"/>
  <c r="W54" i="4"/>
  <c r="V54" i="4"/>
  <c r="Y53" i="4"/>
  <c r="X53" i="4"/>
  <c r="W53" i="4"/>
  <c r="V53" i="4"/>
  <c r="U53" i="4"/>
  <c r="T53" i="4"/>
  <c r="S53" i="4"/>
  <c r="R53" i="4"/>
  <c r="B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U151" i="4" s="1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M149" i="4" s="1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U17" i="4"/>
  <c r="T17" i="4"/>
  <c r="S17" i="4"/>
  <c r="R17" i="4"/>
  <c r="Q17" i="4"/>
  <c r="P17" i="4"/>
  <c r="L17" i="4"/>
  <c r="K17" i="4"/>
  <c r="J17" i="4"/>
  <c r="I17" i="4"/>
  <c r="H17" i="4"/>
  <c r="G17" i="4"/>
  <c r="F17" i="4"/>
  <c r="E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U9" i="4"/>
  <c r="R9" i="4"/>
  <c r="Q9" i="4"/>
  <c r="P9" i="4"/>
  <c r="M9" i="4"/>
  <c r="L9" i="4"/>
  <c r="K9" i="4"/>
  <c r="J9" i="4"/>
  <c r="I9" i="4"/>
  <c r="H9" i="4"/>
  <c r="G9" i="4"/>
  <c r="F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W7" i="4"/>
  <c r="V7" i="4"/>
  <c r="U7" i="4"/>
  <c r="R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Y5" i="4"/>
  <c r="X5" i="4"/>
  <c r="W5" i="4"/>
  <c r="V5" i="4"/>
  <c r="U5" i="4"/>
  <c r="R5" i="4"/>
  <c r="P5" i="4"/>
  <c r="N5" i="4"/>
  <c r="M5" i="4"/>
  <c r="J5" i="4"/>
  <c r="I5" i="4"/>
  <c r="E5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W3" i="4"/>
  <c r="R3" i="4"/>
  <c r="P3" i="4"/>
  <c r="K3" i="4"/>
  <c r="J3" i="4"/>
  <c r="I3" i="4"/>
  <c r="B45" i="2"/>
  <c r="B26" i="2"/>
  <c r="B25" i="2"/>
  <c r="B24" i="2"/>
  <c r="B34" i="2"/>
  <c r="B31" i="2"/>
  <c r="B38" i="2"/>
  <c r="B18" i="2"/>
  <c r="B14" i="2"/>
  <c r="B6" i="2"/>
  <c r="B53" i="2"/>
  <c r="B43" i="2"/>
  <c r="B9" i="2"/>
  <c r="B55" i="2"/>
  <c r="B46" i="2"/>
  <c r="B60" i="2"/>
  <c r="B16" i="2"/>
  <c r="B58" i="2"/>
  <c r="B49" i="2"/>
  <c r="B11" i="2"/>
  <c r="B5" i="2"/>
  <c r="B40" i="2"/>
  <c r="B41" i="2"/>
  <c r="B13" i="2"/>
  <c r="B20" i="2"/>
  <c r="B36" i="2"/>
  <c r="B61" i="2"/>
  <c r="B35" i="2"/>
  <c r="B33" i="2"/>
  <c r="B39" i="2"/>
  <c r="B51" i="2"/>
  <c r="B21" i="2"/>
  <c r="B8" i="2"/>
  <c r="B29" i="2"/>
  <c r="B30" i="2"/>
  <c r="B59" i="2"/>
  <c r="B48" i="2"/>
  <c r="B44" i="2"/>
  <c r="B19" i="2"/>
  <c r="B56" i="2"/>
  <c r="B4" i="2"/>
  <c r="B54" i="2"/>
  <c r="B23" i="2"/>
  <c r="B50" i="2"/>
  <c r="B15" i="2"/>
  <c r="B10" i="2"/>
  <c r="B28" i="2"/>
  <c r="V103" i="50" l="1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I103" i="51"/>
  <c r="M104" i="51"/>
  <c r="Q105" i="51"/>
  <c r="F103" i="50"/>
  <c r="J104" i="50"/>
  <c r="N105" i="50"/>
  <c r="R105" i="51"/>
  <c r="G103" i="50"/>
  <c r="K104" i="50"/>
  <c r="O105" i="50"/>
  <c r="S105" i="51"/>
  <c r="H103" i="50"/>
  <c r="L104" i="50"/>
  <c r="P105" i="50"/>
  <c r="T105" i="51"/>
  <c r="I103" i="50"/>
  <c r="M104" i="50"/>
  <c r="Q105" i="50"/>
  <c r="M103" i="51"/>
  <c r="Q104" i="51"/>
  <c r="U105" i="51"/>
  <c r="J103" i="50"/>
  <c r="N104" i="50"/>
  <c r="R105" i="50"/>
  <c r="K103" i="50"/>
  <c r="O104" i="50"/>
  <c r="S105" i="50"/>
  <c r="L103" i="50"/>
  <c r="P104" i="50"/>
  <c r="T105" i="50"/>
  <c r="M103" i="50"/>
  <c r="Q104" i="50"/>
  <c r="U105" i="50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B151" i="4"/>
  <c r="C151" i="4"/>
  <c r="D151" i="4"/>
  <c r="E151" i="4"/>
  <c r="F151" i="4"/>
  <c r="G151" i="4"/>
  <c r="H151" i="4"/>
  <c r="I151" i="4"/>
  <c r="B96" i="49"/>
  <c r="J151" i="4"/>
  <c r="C96" i="49"/>
  <c r="D96" i="49"/>
  <c r="E96" i="49"/>
  <c r="F96" i="49"/>
  <c r="G96" i="49"/>
  <c r="H96" i="49"/>
  <c r="I96" i="49"/>
  <c r="J96" i="49"/>
  <c r="K96" i="49"/>
  <c r="S151" i="4"/>
  <c r="L96" i="49"/>
  <c r="T151" i="4"/>
  <c r="M96" i="49"/>
  <c r="N96" i="49"/>
  <c r="V151" i="4"/>
  <c r="O96" i="49"/>
  <c r="W151" i="4"/>
  <c r="P96" i="49"/>
  <c r="X151" i="4"/>
  <c r="Q96" i="49"/>
  <c r="Y151" i="4"/>
  <c r="R96" i="49"/>
  <c r="S96" i="49"/>
  <c r="F125" i="4"/>
  <c r="T96" i="49"/>
  <c r="U96" i="49"/>
  <c r="B77" i="46"/>
  <c r="D77" i="46"/>
  <c r="J77" i="46"/>
  <c r="K77" i="46"/>
  <c r="R77" i="46"/>
  <c r="S77" i="46"/>
  <c r="T77" i="46"/>
  <c r="D60" i="45"/>
  <c r="C77" i="47"/>
  <c r="L60" i="45"/>
  <c r="D77" i="47"/>
  <c r="M150" i="4"/>
  <c r="T150" i="4"/>
  <c r="C69" i="45"/>
  <c r="U150" i="4"/>
  <c r="D69" i="45"/>
  <c r="V150" i="4"/>
  <c r="W150" i="4"/>
  <c r="X150" i="4"/>
  <c r="K69" i="45"/>
  <c r="L69" i="45"/>
  <c r="B150" i="4"/>
  <c r="C150" i="4"/>
  <c r="D150" i="4"/>
  <c r="E150" i="4"/>
  <c r="F150" i="4"/>
  <c r="G150" i="4"/>
  <c r="H150" i="4"/>
  <c r="S69" i="45"/>
  <c r="I150" i="4"/>
  <c r="T69" i="45"/>
  <c r="J150" i="4"/>
  <c r="K150" i="4"/>
  <c r="L150" i="4"/>
  <c r="O63" i="43"/>
  <c r="W63" i="43"/>
  <c r="G63" i="43"/>
  <c r="H63" i="42"/>
  <c r="P63" i="42"/>
  <c r="Q90" i="42"/>
  <c r="X63" i="42"/>
  <c r="B90" i="41"/>
  <c r="I81" i="41"/>
  <c r="E90" i="42"/>
  <c r="F90" i="42"/>
  <c r="M90" i="43"/>
  <c r="G90" i="42"/>
  <c r="N90" i="43"/>
  <c r="R90" i="43"/>
  <c r="M90" i="42"/>
  <c r="N90" i="42"/>
  <c r="G90" i="43"/>
  <c r="O90" i="42"/>
  <c r="H90" i="43"/>
  <c r="O90" i="43"/>
  <c r="P90" i="43"/>
  <c r="I72" i="41"/>
  <c r="Q72" i="41"/>
  <c r="U90" i="42"/>
  <c r="H90" i="42"/>
  <c r="V90" i="42"/>
  <c r="W90" i="42"/>
  <c r="P90" i="42"/>
  <c r="B90" i="43"/>
  <c r="X90" i="42"/>
  <c r="D90" i="43"/>
  <c r="G149" i="4"/>
  <c r="J149" i="4"/>
  <c r="N123" i="4"/>
  <c r="K149" i="4"/>
  <c r="O123" i="4"/>
  <c r="E81" i="41"/>
  <c r="F81" i="41"/>
  <c r="B81" i="41"/>
  <c r="G81" i="41"/>
  <c r="N149" i="4"/>
  <c r="R123" i="4"/>
  <c r="H81" i="41"/>
  <c r="O149" i="4"/>
  <c r="P149" i="4"/>
  <c r="Q149" i="4"/>
  <c r="M81" i="41"/>
  <c r="N81" i="41"/>
  <c r="J81" i="41"/>
  <c r="O81" i="41"/>
  <c r="V149" i="4"/>
  <c r="P81" i="41"/>
  <c r="W149" i="4"/>
  <c r="X149" i="4"/>
  <c r="Y149" i="4"/>
  <c r="U81" i="41"/>
  <c r="V81" i="41"/>
  <c r="R81" i="41"/>
  <c r="W81" i="41"/>
  <c r="B149" i="4"/>
  <c r="X81" i="41"/>
  <c r="C149" i="4"/>
  <c r="D149" i="4"/>
  <c r="E149" i="4"/>
  <c r="N51" i="39"/>
  <c r="V51" i="39"/>
  <c r="F51" i="39"/>
  <c r="Q78" i="38"/>
  <c r="Y51" i="38"/>
  <c r="I51" i="38"/>
  <c r="B51" i="38"/>
  <c r="Q51" i="38"/>
  <c r="I60" i="37"/>
  <c r="Q63" i="37"/>
  <c r="I57" i="37"/>
  <c r="Y79" i="38"/>
  <c r="M80" i="39"/>
  <c r="Y60" i="37"/>
  <c r="T57" i="37"/>
  <c r="Y57" i="37"/>
  <c r="B72" i="37"/>
  <c r="B79" i="38"/>
  <c r="J80" i="38"/>
  <c r="I79" i="38"/>
  <c r="T78" i="39"/>
  <c r="Q80" i="37"/>
  <c r="Q72" i="37" s="1"/>
  <c r="Q79" i="38"/>
  <c r="D80" i="39"/>
  <c r="D63" i="37"/>
  <c r="I63" i="37"/>
  <c r="F148" i="4"/>
  <c r="T72" i="37"/>
  <c r="G148" i="4"/>
  <c r="W72" i="37"/>
  <c r="X72" i="37"/>
  <c r="K148" i="4"/>
  <c r="M148" i="4"/>
  <c r="L148" i="4"/>
  <c r="N148" i="4"/>
  <c r="Q122" i="4"/>
  <c r="O148" i="4"/>
  <c r="Q148" i="4"/>
  <c r="D72" i="37"/>
  <c r="G72" i="37"/>
  <c r="V148" i="4"/>
  <c r="H72" i="37"/>
  <c r="W148" i="4"/>
  <c r="X148" i="4"/>
  <c r="J72" i="37"/>
  <c r="Y148" i="4"/>
  <c r="I72" i="37"/>
  <c r="L72" i="37"/>
  <c r="Y72" i="37"/>
  <c r="O72" i="37"/>
  <c r="B148" i="4"/>
  <c r="P72" i="37"/>
  <c r="C148" i="4"/>
  <c r="D148" i="4"/>
  <c r="R72" i="37"/>
  <c r="E148" i="4"/>
  <c r="H51" i="35"/>
  <c r="P51" i="35"/>
  <c r="P79" i="35"/>
  <c r="X51" i="35"/>
  <c r="L57" i="34"/>
  <c r="D51" i="34"/>
  <c r="T57" i="34"/>
  <c r="O51" i="34"/>
  <c r="L51" i="34"/>
  <c r="T51" i="34"/>
  <c r="B80" i="33"/>
  <c r="V57" i="33"/>
  <c r="E79" i="35"/>
  <c r="W57" i="33"/>
  <c r="C78" i="35"/>
  <c r="K80" i="35"/>
  <c r="F51" i="33"/>
  <c r="M79" i="35"/>
  <c r="D80" i="34"/>
  <c r="K78" i="35"/>
  <c r="S80" i="35"/>
  <c r="D79" i="34"/>
  <c r="N51" i="33"/>
  <c r="U79" i="35"/>
  <c r="F78" i="33"/>
  <c r="L80" i="34"/>
  <c r="S78" i="35"/>
  <c r="C63" i="33"/>
  <c r="D79" i="33"/>
  <c r="D72" i="33" s="1"/>
  <c r="C57" i="33"/>
  <c r="H79" i="33"/>
  <c r="V51" i="33"/>
  <c r="E60" i="33"/>
  <c r="G63" i="33"/>
  <c r="S79" i="33"/>
  <c r="S72" i="33" s="1"/>
  <c r="C80" i="35"/>
  <c r="U72" i="33"/>
  <c r="B147" i="4"/>
  <c r="C147" i="4"/>
  <c r="D147" i="4"/>
  <c r="E147" i="4"/>
  <c r="F147" i="4"/>
  <c r="G147" i="4"/>
  <c r="V72" i="33"/>
  <c r="H147" i="4"/>
  <c r="I147" i="4"/>
  <c r="J147" i="4"/>
  <c r="K147" i="4"/>
  <c r="E72" i="33"/>
  <c r="G72" i="33"/>
  <c r="P147" i="4"/>
  <c r="Q147" i="4"/>
  <c r="I72" i="33"/>
  <c r="R147" i="4"/>
  <c r="S147" i="4"/>
  <c r="F72" i="33"/>
  <c r="T147" i="4"/>
  <c r="U147" i="4"/>
  <c r="M72" i="33"/>
  <c r="W147" i="4"/>
  <c r="O72" i="33"/>
  <c r="X147" i="4"/>
  <c r="Q72" i="33"/>
  <c r="W72" i="33"/>
  <c r="N72" i="33"/>
  <c r="F119" i="31"/>
  <c r="N122" i="31"/>
  <c r="N119" i="31"/>
  <c r="V122" i="31"/>
  <c r="W120" i="30"/>
  <c r="V84" i="30"/>
  <c r="X84" i="30"/>
  <c r="F84" i="30"/>
  <c r="N84" i="30"/>
  <c r="Y90" i="29"/>
  <c r="M122" i="30"/>
  <c r="V119" i="30"/>
  <c r="Y119" i="30"/>
  <c r="Q84" i="29"/>
  <c r="C120" i="30"/>
  <c r="K123" i="30"/>
  <c r="I122" i="30"/>
  <c r="I123" i="29"/>
  <c r="C119" i="30"/>
  <c r="K122" i="30"/>
  <c r="Q123" i="29"/>
  <c r="H120" i="30"/>
  <c r="E119" i="30"/>
  <c r="Y84" i="29"/>
  <c r="F119" i="30"/>
  <c r="Q122" i="30"/>
  <c r="U123" i="30"/>
  <c r="S122" i="30"/>
  <c r="W123" i="30"/>
  <c r="P120" i="30"/>
  <c r="U122" i="30"/>
  <c r="V122" i="30"/>
  <c r="S120" i="30"/>
  <c r="C90" i="29"/>
  <c r="Q119" i="30"/>
  <c r="U120" i="30"/>
  <c r="I84" i="29"/>
  <c r="V120" i="30"/>
  <c r="K90" i="29"/>
  <c r="S119" i="30"/>
  <c r="X120" i="30"/>
  <c r="S90" i="29"/>
  <c r="U119" i="30"/>
  <c r="E123" i="31"/>
  <c r="B146" i="4"/>
  <c r="U113" i="29"/>
  <c r="C146" i="4"/>
  <c r="E146" i="4"/>
  <c r="G120" i="4"/>
  <c r="F146" i="4"/>
  <c r="G146" i="4"/>
  <c r="H146" i="4"/>
  <c r="I146" i="4"/>
  <c r="B113" i="29"/>
  <c r="C113" i="29"/>
  <c r="E113" i="29"/>
  <c r="Q146" i="4"/>
  <c r="R146" i="4"/>
  <c r="O39" i="4"/>
  <c r="S146" i="4"/>
  <c r="J113" i="29"/>
  <c r="T146" i="4"/>
  <c r="K113" i="29"/>
  <c r="D30" i="4"/>
  <c r="M113" i="29"/>
  <c r="W146" i="4"/>
  <c r="X146" i="4"/>
  <c r="Y146" i="4"/>
  <c r="R113" i="29"/>
  <c r="S113" i="29"/>
  <c r="C57" i="24"/>
  <c r="C116" i="4" s="1"/>
  <c r="D57" i="24"/>
  <c r="D116" i="4" s="1"/>
  <c r="G57" i="24"/>
  <c r="G116" i="4" s="1"/>
  <c r="S152" i="27"/>
  <c r="H57" i="24"/>
  <c r="H116" i="4" s="1"/>
  <c r="I57" i="24"/>
  <c r="I116" i="4" s="1"/>
  <c r="M57" i="24"/>
  <c r="M116" i="4" s="1"/>
  <c r="J57" i="24"/>
  <c r="J116" i="4" s="1"/>
  <c r="N57" i="24"/>
  <c r="N116" i="4" s="1"/>
  <c r="G75" i="24"/>
  <c r="G172" i="4" s="1"/>
  <c r="K76" i="24"/>
  <c r="K173" i="4" s="1"/>
  <c r="K57" i="24"/>
  <c r="K116" i="4" s="1"/>
  <c r="O57" i="24"/>
  <c r="O116" i="4" s="1"/>
  <c r="H75" i="24"/>
  <c r="H172" i="4" s="1"/>
  <c r="L76" i="24"/>
  <c r="L173" i="4" s="1"/>
  <c r="L57" i="24"/>
  <c r="L116" i="4" s="1"/>
  <c r="C110" i="27"/>
  <c r="I75" i="24"/>
  <c r="I172" i="4" s="1"/>
  <c r="M76" i="24"/>
  <c r="M173" i="4" s="1"/>
  <c r="N76" i="24"/>
  <c r="N173" i="4" s="1"/>
  <c r="R77" i="24"/>
  <c r="R174" i="4" s="1"/>
  <c r="K75" i="24"/>
  <c r="K172" i="4" s="1"/>
  <c r="O76" i="24"/>
  <c r="O173" i="4" s="1"/>
  <c r="S77" i="24"/>
  <c r="S174" i="4" s="1"/>
  <c r="L75" i="24"/>
  <c r="L172" i="4" s="1"/>
  <c r="P76" i="24"/>
  <c r="P173" i="4" s="1"/>
  <c r="T77" i="24"/>
  <c r="T174" i="4" s="1"/>
  <c r="M75" i="24"/>
  <c r="M172" i="4" s="1"/>
  <c r="Q76" i="24"/>
  <c r="Q173" i="4" s="1"/>
  <c r="U77" i="24"/>
  <c r="U174" i="4" s="1"/>
  <c r="N75" i="24"/>
  <c r="N172" i="4" s="1"/>
  <c r="R76" i="24"/>
  <c r="R173" i="4" s="1"/>
  <c r="V77" i="24"/>
  <c r="V174" i="4" s="1"/>
  <c r="P75" i="24"/>
  <c r="P172" i="4" s="1"/>
  <c r="T76" i="24"/>
  <c r="T173" i="4" s="1"/>
  <c r="T57" i="24"/>
  <c r="T116" i="4" s="1"/>
  <c r="K110" i="27"/>
  <c r="Q75" i="24"/>
  <c r="Q172" i="4" s="1"/>
  <c r="U76" i="24"/>
  <c r="U173" i="4" s="1"/>
  <c r="U57" i="24"/>
  <c r="U116" i="4" s="1"/>
  <c r="B57" i="24"/>
  <c r="B116" i="4" s="1"/>
  <c r="S75" i="24"/>
  <c r="S172" i="4" s="1"/>
  <c r="W76" i="24"/>
  <c r="W173" i="4" s="1"/>
  <c r="N110" i="26"/>
  <c r="F152" i="26"/>
  <c r="N154" i="26"/>
  <c r="V110" i="26"/>
  <c r="N153" i="26"/>
  <c r="N152" i="26"/>
  <c r="B143" i="26"/>
  <c r="J153" i="26"/>
  <c r="U152" i="27"/>
  <c r="O154" i="26"/>
  <c r="I52" i="24"/>
  <c r="I69" i="4" s="1"/>
  <c r="J152" i="26"/>
  <c r="R154" i="26"/>
  <c r="G143" i="26"/>
  <c r="O153" i="26"/>
  <c r="T154" i="26"/>
  <c r="L52" i="24"/>
  <c r="L69" i="4" s="1"/>
  <c r="L77" i="24"/>
  <c r="L174" i="4" s="1"/>
  <c r="M152" i="26"/>
  <c r="U154" i="26"/>
  <c r="J143" i="26"/>
  <c r="R153" i="26"/>
  <c r="Q110" i="25"/>
  <c r="O156" i="25"/>
  <c r="C156" i="25"/>
  <c r="W154" i="26"/>
  <c r="Q156" i="25"/>
  <c r="E156" i="25"/>
  <c r="R156" i="25"/>
  <c r="V156" i="25"/>
  <c r="B156" i="25"/>
  <c r="R152" i="26"/>
  <c r="S156" i="25"/>
  <c r="W156" i="25"/>
  <c r="O143" i="26"/>
  <c r="W153" i="26"/>
  <c r="B143" i="27"/>
  <c r="Y122" i="25"/>
  <c r="T156" i="25"/>
  <c r="X156" i="25"/>
  <c r="D156" i="25"/>
  <c r="X153" i="26"/>
  <c r="U156" i="25"/>
  <c r="Y156" i="25"/>
  <c r="U152" i="26"/>
  <c r="Q154" i="25"/>
  <c r="R143" i="26"/>
  <c r="Y110" i="25"/>
  <c r="J152" i="27"/>
  <c r="D154" i="26"/>
  <c r="G143" i="27"/>
  <c r="E154" i="26"/>
  <c r="B153" i="26"/>
  <c r="M152" i="27"/>
  <c r="U154" i="27"/>
  <c r="W143" i="26"/>
  <c r="G154" i="26"/>
  <c r="J143" i="27"/>
  <c r="K143" i="27"/>
  <c r="W154" i="27"/>
  <c r="B152" i="26"/>
  <c r="F153" i="26"/>
  <c r="J154" i="26"/>
  <c r="G153" i="26"/>
  <c r="R152" i="27"/>
  <c r="C77" i="24"/>
  <c r="C174" i="4" s="1"/>
  <c r="D77" i="24"/>
  <c r="D174" i="4" s="1"/>
  <c r="L154" i="26"/>
  <c r="O143" i="27"/>
  <c r="W153" i="27"/>
  <c r="W77" i="24"/>
  <c r="W174" i="4" s="1"/>
  <c r="E152" i="26"/>
  <c r="M154" i="26"/>
  <c r="M154" i="27"/>
  <c r="M17" i="4"/>
  <c r="M3" i="4"/>
  <c r="M128" i="4" s="1"/>
  <c r="V143" i="4"/>
  <c r="B145" i="4"/>
  <c r="D75" i="24"/>
  <c r="D172" i="4" s="1"/>
  <c r="H76" i="24"/>
  <c r="H173" i="4" s="1"/>
  <c r="W143" i="4"/>
  <c r="C145" i="4"/>
  <c r="E75" i="24"/>
  <c r="E172" i="4" s="1"/>
  <c r="I76" i="24"/>
  <c r="I173" i="4" s="1"/>
  <c r="M77" i="24"/>
  <c r="M174" i="4" s="1"/>
  <c r="C142" i="4"/>
  <c r="X143" i="4"/>
  <c r="D145" i="4"/>
  <c r="B74" i="24"/>
  <c r="B171" i="4" s="1"/>
  <c r="F75" i="24"/>
  <c r="F172" i="4" s="1"/>
  <c r="J76" i="24"/>
  <c r="J173" i="4" s="1"/>
  <c r="Y143" i="4"/>
  <c r="E145" i="4"/>
  <c r="C74" i="24"/>
  <c r="C171" i="4" s="1"/>
  <c r="B39" i="4"/>
  <c r="B144" i="4"/>
  <c r="F145" i="4"/>
  <c r="D52" i="24"/>
  <c r="W136" i="25"/>
  <c r="E52" i="24"/>
  <c r="J75" i="24"/>
  <c r="J172" i="4" s="1"/>
  <c r="D144" i="4"/>
  <c r="H145" i="4"/>
  <c r="F52" i="24"/>
  <c r="G74" i="24"/>
  <c r="G171" i="4" s="1"/>
  <c r="H74" i="24"/>
  <c r="H171" i="4" s="1"/>
  <c r="I74" i="24"/>
  <c r="I171" i="4" s="1"/>
  <c r="J74" i="24"/>
  <c r="J171" i="4" s="1"/>
  <c r="X77" i="24"/>
  <c r="X174" i="4" s="1"/>
  <c r="K74" i="24"/>
  <c r="K171" i="4" s="1"/>
  <c r="M52" i="24"/>
  <c r="N74" i="24"/>
  <c r="N171" i="4" s="1"/>
  <c r="I143" i="4"/>
  <c r="M144" i="4"/>
  <c r="Q145" i="4"/>
  <c r="O52" i="24"/>
  <c r="R68" i="24"/>
  <c r="J143" i="4"/>
  <c r="N144" i="4"/>
  <c r="R145" i="4"/>
  <c r="P52" i="24"/>
  <c r="T75" i="24"/>
  <c r="T172" i="4" s="1"/>
  <c r="X76" i="24"/>
  <c r="X173" i="4" s="1"/>
  <c r="G136" i="25"/>
  <c r="G142" i="4"/>
  <c r="K143" i="4"/>
  <c r="O144" i="4"/>
  <c r="S145" i="4"/>
  <c r="Q52" i="24"/>
  <c r="U75" i="24"/>
  <c r="U172" i="4" s="1"/>
  <c r="Y76" i="24"/>
  <c r="Y173" i="4" s="1"/>
  <c r="H142" i="4"/>
  <c r="L143" i="4"/>
  <c r="P144" i="4"/>
  <c r="T145" i="4"/>
  <c r="R52" i="24"/>
  <c r="V75" i="24"/>
  <c r="V172" i="4" s="1"/>
  <c r="B77" i="24"/>
  <c r="B174" i="4" s="1"/>
  <c r="I142" i="4"/>
  <c r="M143" i="4"/>
  <c r="Q144" i="4"/>
  <c r="U145" i="4"/>
  <c r="S52" i="24"/>
  <c r="W75" i="24"/>
  <c r="W172" i="4" s="1"/>
  <c r="J136" i="25"/>
  <c r="J142" i="4"/>
  <c r="N143" i="4"/>
  <c r="R144" i="4"/>
  <c r="V145" i="4"/>
  <c r="T52" i="24"/>
  <c r="X75" i="24"/>
  <c r="X172" i="4" s="1"/>
  <c r="B142" i="4"/>
  <c r="K142" i="4"/>
  <c r="O143" i="4"/>
  <c r="S144" i="4"/>
  <c r="W145" i="4"/>
  <c r="U52" i="24"/>
  <c r="Y75" i="24"/>
  <c r="Y172" i="4" s="1"/>
  <c r="L142" i="4"/>
  <c r="P143" i="4"/>
  <c r="T144" i="4"/>
  <c r="X145" i="4"/>
  <c r="V52" i="24"/>
  <c r="Q146" i="25"/>
  <c r="Q143" i="4"/>
  <c r="U144" i="4"/>
  <c r="Y145" i="4"/>
  <c r="W52" i="24"/>
  <c r="C76" i="24"/>
  <c r="C173" i="4" s="1"/>
  <c r="N142" i="4"/>
  <c r="R143" i="4"/>
  <c r="V144" i="4"/>
  <c r="X52" i="24"/>
  <c r="D76" i="24"/>
  <c r="D173" i="4" s="1"/>
  <c r="O136" i="25"/>
  <c r="S143" i="4"/>
  <c r="W144" i="4"/>
  <c r="Y52" i="24"/>
  <c r="E76" i="24"/>
  <c r="E173" i="4" s="1"/>
  <c r="T143" i="4"/>
  <c r="X144" i="4"/>
  <c r="F76" i="24"/>
  <c r="F173" i="4" s="1"/>
  <c r="J77" i="24"/>
  <c r="J174" i="4" s="1"/>
  <c r="U143" i="4"/>
  <c r="Y144" i="4"/>
  <c r="C75" i="24"/>
  <c r="C172" i="4" s="1"/>
  <c r="G76" i="24"/>
  <c r="G173" i="4" s="1"/>
  <c r="K77" i="24"/>
  <c r="K174" i="4" s="1"/>
  <c r="R136" i="25"/>
  <c r="C113" i="4"/>
  <c r="R115" i="4"/>
  <c r="B61" i="20"/>
  <c r="B114" i="4" s="1"/>
  <c r="B161" i="23"/>
  <c r="B163" i="23"/>
  <c r="B158" i="23"/>
  <c r="B155" i="23"/>
  <c r="B57" i="20"/>
  <c r="B56" i="20" s="1"/>
  <c r="B154" i="23"/>
  <c r="B151" i="23"/>
  <c r="B146" i="23" s="1"/>
  <c r="J61" i="20"/>
  <c r="J161" i="23"/>
  <c r="J163" i="23"/>
  <c r="J158" i="23"/>
  <c r="J155" i="23"/>
  <c r="J154" i="23"/>
  <c r="J151" i="23"/>
  <c r="J146" i="23" s="1"/>
  <c r="J153" i="23"/>
  <c r="R141" i="23"/>
  <c r="S57" i="20"/>
  <c r="S56" i="20" s="1"/>
  <c r="S60" i="20"/>
  <c r="S113" i="4" s="1"/>
  <c r="B132" i="23"/>
  <c r="B113" i="4"/>
  <c r="K59" i="20"/>
  <c r="K112" i="4" s="1"/>
  <c r="J192" i="23"/>
  <c r="J179" i="23"/>
  <c r="R192" i="23"/>
  <c r="J170" i="23"/>
  <c r="B175" i="23"/>
  <c r="R179" i="23"/>
  <c r="F5" i="23"/>
  <c r="R170" i="23"/>
  <c r="J175" i="23"/>
  <c r="G5" i="23"/>
  <c r="X48" i="23"/>
  <c r="X61" i="20" s="1"/>
  <c r="X114" i="4" s="1"/>
  <c r="V99" i="23"/>
  <c r="B171" i="23"/>
  <c r="R175" i="23"/>
  <c r="H5" i="23"/>
  <c r="Y48" i="23"/>
  <c r="X99" i="23"/>
  <c r="X62" i="20" s="1"/>
  <c r="X115" i="4" s="1"/>
  <c r="B153" i="23"/>
  <c r="J171" i="23"/>
  <c r="I5" i="23"/>
  <c r="M183" i="23"/>
  <c r="R171" i="23"/>
  <c r="J176" i="23"/>
  <c r="B201" i="23"/>
  <c r="J5" i="23"/>
  <c r="R153" i="23"/>
  <c r="R176" i="23"/>
  <c r="J201" i="23"/>
  <c r="D48" i="23"/>
  <c r="R151" i="23"/>
  <c r="R146" i="23" s="1"/>
  <c r="J172" i="23"/>
  <c r="J165" i="23" s="1"/>
  <c r="E194" i="23"/>
  <c r="R172" i="23"/>
  <c r="B202" i="23"/>
  <c r="B194" i="23" s="1"/>
  <c r="B78" i="20"/>
  <c r="B169" i="4" s="1"/>
  <c r="Q183" i="23"/>
  <c r="R154" i="23"/>
  <c r="R194" i="23"/>
  <c r="J202" i="23"/>
  <c r="N5" i="23"/>
  <c r="G48" i="23"/>
  <c r="G61" i="20" s="1"/>
  <c r="G114" i="4" s="1"/>
  <c r="B139" i="23"/>
  <c r="J183" i="23"/>
  <c r="B183" i="23"/>
  <c r="H79" i="20"/>
  <c r="H170" i="4" s="1"/>
  <c r="O5" i="23"/>
  <c r="H194" i="23"/>
  <c r="H205" i="23"/>
  <c r="B137" i="23"/>
  <c r="R157" i="23"/>
  <c r="B160" i="23"/>
  <c r="P5" i="23"/>
  <c r="T183" i="23"/>
  <c r="I194" i="23"/>
  <c r="R155" i="23"/>
  <c r="J160" i="23"/>
  <c r="B77" i="20"/>
  <c r="B168" i="4" s="1"/>
  <c r="J79" i="20"/>
  <c r="J170" i="4" s="1"/>
  <c r="Q5" i="23"/>
  <c r="U183" i="23"/>
  <c r="B140" i="23"/>
  <c r="R160" i="23"/>
  <c r="R5" i="23"/>
  <c r="R158" i="23"/>
  <c r="L48" i="23"/>
  <c r="L61" i="20" s="1"/>
  <c r="L99" i="23"/>
  <c r="L62" i="20" s="1"/>
  <c r="L115" i="4" s="1"/>
  <c r="B143" i="23"/>
  <c r="R163" i="23"/>
  <c r="M57" i="20"/>
  <c r="M56" i="20" s="1"/>
  <c r="T5" i="23"/>
  <c r="B141" i="23"/>
  <c r="U5" i="23"/>
  <c r="M62" i="20"/>
  <c r="V5" i="23"/>
  <c r="O48" i="23"/>
  <c r="O61" i="20" s="1"/>
  <c r="O114" i="4" s="1"/>
  <c r="B144" i="23"/>
  <c r="N62" i="20"/>
  <c r="N115" i="4" s="1"/>
  <c r="W5" i="23"/>
  <c r="C48" i="23"/>
  <c r="X5" i="23"/>
  <c r="E48" i="23"/>
  <c r="R79" i="20"/>
  <c r="R170" i="4" s="1"/>
  <c r="Y5" i="23"/>
  <c r="H48" i="23"/>
  <c r="H61" i="20" s="1"/>
  <c r="H114" i="4" s="1"/>
  <c r="B99" i="23"/>
  <c r="D60" i="20"/>
  <c r="I48" i="23"/>
  <c r="E99" i="23"/>
  <c r="P78" i="20"/>
  <c r="P169" i="4" s="1"/>
  <c r="E60" i="20"/>
  <c r="T48" i="23"/>
  <c r="T61" i="20" s="1"/>
  <c r="T114" i="4" s="1"/>
  <c r="F99" i="23"/>
  <c r="D160" i="22"/>
  <c r="Y202" i="22"/>
  <c r="T165" i="22"/>
  <c r="T132" i="22"/>
  <c r="L175" i="22"/>
  <c r="N202" i="21"/>
  <c r="F153" i="21"/>
  <c r="N202" i="22"/>
  <c r="N153" i="21"/>
  <c r="N203" i="21"/>
  <c r="L203" i="22"/>
  <c r="V175" i="21"/>
  <c r="V203" i="21"/>
  <c r="V203" i="22"/>
  <c r="V51" i="20"/>
  <c r="V65" i="4" s="1"/>
  <c r="W51" i="20"/>
  <c r="W65" i="4" s="1"/>
  <c r="F141" i="21"/>
  <c r="F132" i="21" s="1"/>
  <c r="C201" i="22"/>
  <c r="G202" i="22"/>
  <c r="T213" i="22"/>
  <c r="V211" i="22"/>
  <c r="E201" i="22"/>
  <c r="M203" i="22"/>
  <c r="B192" i="22"/>
  <c r="F201" i="22"/>
  <c r="N203" i="22"/>
  <c r="C192" i="22"/>
  <c r="G201" i="22"/>
  <c r="O203" i="22"/>
  <c r="V171" i="21"/>
  <c r="V183" i="21"/>
  <c r="I201" i="22"/>
  <c r="M202" i="22"/>
  <c r="F192" i="22"/>
  <c r="S194" i="21"/>
  <c r="K201" i="22"/>
  <c r="P183" i="21"/>
  <c r="H192" i="22"/>
  <c r="T203" i="22"/>
  <c r="Q183" i="21"/>
  <c r="U194" i="21"/>
  <c r="I192" i="22"/>
  <c r="M201" i="22"/>
  <c r="U203" i="22"/>
  <c r="J192" i="22"/>
  <c r="N201" i="22"/>
  <c r="F157" i="21"/>
  <c r="K192" i="22"/>
  <c r="O201" i="22"/>
  <c r="T202" i="22"/>
  <c r="D213" i="22"/>
  <c r="Q201" i="22"/>
  <c r="U202" i="22"/>
  <c r="D192" i="22"/>
  <c r="N192" i="22"/>
  <c r="V202" i="22"/>
  <c r="L192" i="22"/>
  <c r="S201" i="22"/>
  <c r="W202" i="22"/>
  <c r="T192" i="22"/>
  <c r="V205" i="21"/>
  <c r="P192" i="22"/>
  <c r="D211" i="22"/>
  <c r="D201" i="22"/>
  <c r="Y183" i="21"/>
  <c r="Q192" i="22"/>
  <c r="U201" i="22"/>
  <c r="L201" i="22"/>
  <c r="M51" i="20"/>
  <c r="M65" i="4" s="1"/>
  <c r="R192" i="22"/>
  <c r="V201" i="22"/>
  <c r="F211" i="22"/>
  <c r="T201" i="22"/>
  <c r="E30" i="4"/>
  <c r="O33" i="4"/>
  <c r="W138" i="4"/>
  <c r="C140" i="4"/>
  <c r="G141" i="4"/>
  <c r="C183" i="21"/>
  <c r="G194" i="21"/>
  <c r="N194" i="21"/>
  <c r="G183" i="23"/>
  <c r="X205" i="23"/>
  <c r="X138" i="4"/>
  <c r="D140" i="4"/>
  <c r="H141" i="4"/>
  <c r="U78" i="20"/>
  <c r="U169" i="4" s="1"/>
  <c r="D183" i="21"/>
  <c r="H194" i="21"/>
  <c r="H183" i="23"/>
  <c r="I39" i="4"/>
  <c r="Y138" i="4"/>
  <c r="E140" i="4"/>
  <c r="I141" i="4"/>
  <c r="N51" i="20"/>
  <c r="N65" i="4" s="1"/>
  <c r="N138" i="4" s="1"/>
  <c r="E183" i="21"/>
  <c r="I194" i="21"/>
  <c r="I183" i="23"/>
  <c r="J39" i="4"/>
  <c r="B139" i="4"/>
  <c r="F140" i="4"/>
  <c r="J141" i="4"/>
  <c r="N33" i="4"/>
  <c r="C139" i="4"/>
  <c r="G140" i="4"/>
  <c r="K141" i="4"/>
  <c r="P51" i="20"/>
  <c r="K194" i="21"/>
  <c r="W205" i="21"/>
  <c r="D139" i="4"/>
  <c r="H140" i="4"/>
  <c r="L141" i="4"/>
  <c r="H183" i="21"/>
  <c r="L194" i="21"/>
  <c r="X205" i="21"/>
  <c r="L183" i="23"/>
  <c r="E139" i="4"/>
  <c r="I140" i="4"/>
  <c r="R51" i="20"/>
  <c r="H71" i="20"/>
  <c r="I183" i="21"/>
  <c r="C194" i="23"/>
  <c r="K183" i="21"/>
  <c r="V194" i="21"/>
  <c r="O183" i="23"/>
  <c r="P194" i="21"/>
  <c r="J66" i="4"/>
  <c r="J139" i="4" s="1"/>
  <c r="T194" i="21"/>
  <c r="N183" i="21"/>
  <c r="N139" i="4"/>
  <c r="R140" i="4"/>
  <c r="V141" i="4"/>
  <c r="C77" i="20"/>
  <c r="C168" i="4" s="1"/>
  <c r="G78" i="20"/>
  <c r="G169" i="4" s="1"/>
  <c r="K79" i="20"/>
  <c r="K170" i="4" s="1"/>
  <c r="X79" i="20"/>
  <c r="X170" i="4" s="1"/>
  <c r="R183" i="21"/>
  <c r="V183" i="23"/>
  <c r="K194" i="23"/>
  <c r="O139" i="4"/>
  <c r="S140" i="4"/>
  <c r="W141" i="4"/>
  <c r="D77" i="20"/>
  <c r="D168" i="4" s="1"/>
  <c r="L79" i="20"/>
  <c r="L170" i="4" s="1"/>
  <c r="S183" i="21"/>
  <c r="W194" i="21"/>
  <c r="G205" i="21"/>
  <c r="W183" i="23"/>
  <c r="L138" i="4"/>
  <c r="P139" i="4"/>
  <c r="T140" i="4"/>
  <c r="X141" i="4"/>
  <c r="T183" i="21"/>
  <c r="X194" i="21"/>
  <c r="H205" i="21"/>
  <c r="X183" i="23"/>
  <c r="M194" i="23"/>
  <c r="M138" i="4"/>
  <c r="Q139" i="4"/>
  <c r="U140" i="4"/>
  <c r="Y141" i="4"/>
  <c r="B51" i="20"/>
  <c r="J78" i="20"/>
  <c r="J169" i="4" s="1"/>
  <c r="U183" i="21"/>
  <c r="Y194" i="21"/>
  <c r="I205" i="21"/>
  <c r="Y183" i="23"/>
  <c r="R139" i="4"/>
  <c r="V140" i="4"/>
  <c r="C51" i="20"/>
  <c r="K78" i="20"/>
  <c r="K169" i="4" s="1"/>
  <c r="C39" i="4"/>
  <c r="O138" i="4"/>
  <c r="S139" i="4"/>
  <c r="W140" i="4"/>
  <c r="D51" i="20"/>
  <c r="P79" i="20"/>
  <c r="P170" i="4" s="1"/>
  <c r="F194" i="21"/>
  <c r="P194" i="23"/>
  <c r="P205" i="23"/>
  <c r="U30" i="4"/>
  <c r="D39" i="4"/>
  <c r="H42" i="4"/>
  <c r="L42" i="4"/>
  <c r="P42" i="4"/>
  <c r="T139" i="4"/>
  <c r="X140" i="4"/>
  <c r="E51" i="20"/>
  <c r="M78" i="20"/>
  <c r="M169" i="4" s="1"/>
  <c r="X183" i="21"/>
  <c r="F183" i="21"/>
  <c r="Q194" i="23"/>
  <c r="R183" i="23"/>
  <c r="B30" i="4"/>
  <c r="J33" i="4"/>
  <c r="V139" i="4"/>
  <c r="B141" i="4"/>
  <c r="G51" i="20"/>
  <c r="G65" i="4" s="1"/>
  <c r="G138" i="4" s="1"/>
  <c r="K77" i="20"/>
  <c r="K168" i="4" s="1"/>
  <c r="S79" i="20"/>
  <c r="S170" i="4" s="1"/>
  <c r="S194" i="23"/>
  <c r="K33" i="4"/>
  <c r="S138" i="4"/>
  <c r="W139" i="4"/>
  <c r="C141" i="4"/>
  <c r="H51" i="20"/>
  <c r="H65" i="4" s="1"/>
  <c r="H138" i="4" s="1"/>
  <c r="L77" i="20"/>
  <c r="L168" i="4" s="1"/>
  <c r="T79" i="20"/>
  <c r="T170" i="4" s="1"/>
  <c r="C194" i="21"/>
  <c r="O205" i="21"/>
  <c r="T138" i="4"/>
  <c r="X139" i="4"/>
  <c r="D141" i="4"/>
  <c r="I51" i="20"/>
  <c r="I65" i="4" s="1"/>
  <c r="I138" i="4" s="1"/>
  <c r="Q78" i="20"/>
  <c r="Q169" i="4" s="1"/>
  <c r="U79" i="20"/>
  <c r="U170" i="4" s="1"/>
  <c r="H78" i="20"/>
  <c r="H169" i="4" s="1"/>
  <c r="D194" i="21"/>
  <c r="P205" i="21"/>
  <c r="N205" i="21"/>
  <c r="D183" i="23"/>
  <c r="U194" i="23"/>
  <c r="Y139" i="4"/>
  <c r="E141" i="4"/>
  <c r="J51" i="20"/>
  <c r="R78" i="20"/>
  <c r="R169" i="4" s="1"/>
  <c r="E194" i="21"/>
  <c r="Q205" i="21"/>
  <c r="E183" i="23"/>
  <c r="V138" i="4"/>
  <c r="B140" i="4"/>
  <c r="F141" i="4"/>
  <c r="K51" i="20"/>
  <c r="B183" i="21"/>
  <c r="F183" i="23"/>
  <c r="F77" i="16"/>
  <c r="F76" i="16" s="1"/>
  <c r="H173" i="19"/>
  <c r="H172" i="19"/>
  <c r="H176" i="19"/>
  <c r="H169" i="19"/>
  <c r="H171" i="19"/>
  <c r="H80" i="16"/>
  <c r="H109" i="4" s="1"/>
  <c r="H168" i="19"/>
  <c r="H165" i="19"/>
  <c r="H167" i="19"/>
  <c r="G229" i="19"/>
  <c r="G81" i="16"/>
  <c r="G77" i="16"/>
  <c r="G76" i="16" s="1"/>
  <c r="G191" i="19"/>
  <c r="X160" i="19"/>
  <c r="I102" i="16"/>
  <c r="I165" i="4" s="1"/>
  <c r="I110" i="4"/>
  <c r="M176" i="19"/>
  <c r="M80" i="16"/>
  <c r="M109" i="4" s="1"/>
  <c r="P80" i="16"/>
  <c r="P109" i="4" s="1"/>
  <c r="P173" i="19"/>
  <c r="P172" i="19"/>
  <c r="P176" i="19"/>
  <c r="P169" i="19"/>
  <c r="P168" i="19"/>
  <c r="P165" i="19"/>
  <c r="P167" i="19"/>
  <c r="Y102" i="16"/>
  <c r="Y165" i="4" s="1"/>
  <c r="H197" i="19"/>
  <c r="K197" i="19"/>
  <c r="F80" i="16"/>
  <c r="F109" i="4" s="1"/>
  <c r="R81" i="16"/>
  <c r="R110" i="4" s="1"/>
  <c r="L197" i="19"/>
  <c r="P171" i="19"/>
  <c r="O197" i="19"/>
  <c r="E197" i="19"/>
  <c r="V103" i="16"/>
  <c r="V166" i="4" s="1"/>
  <c r="S197" i="19"/>
  <c r="N76" i="16"/>
  <c r="Q171" i="19"/>
  <c r="V102" i="16"/>
  <c r="V165" i="4" s="1"/>
  <c r="R80" i="16"/>
  <c r="W197" i="19"/>
  <c r="M197" i="19"/>
  <c r="W102" i="16"/>
  <c r="W165" i="4" s="1"/>
  <c r="I5" i="19"/>
  <c r="O192" i="19"/>
  <c r="X197" i="19"/>
  <c r="W188" i="19"/>
  <c r="I197" i="19"/>
  <c r="C103" i="16"/>
  <c r="C166" i="4" s="1"/>
  <c r="Q5" i="19"/>
  <c r="Y171" i="19"/>
  <c r="Q61" i="19"/>
  <c r="Q81" i="16" s="1"/>
  <c r="D101" i="16"/>
  <c r="D164" i="4" s="1"/>
  <c r="D103" i="16"/>
  <c r="D166" i="4" s="1"/>
  <c r="B61" i="19"/>
  <c r="R184" i="19"/>
  <c r="F101" i="16"/>
  <c r="F164" i="4" s="1"/>
  <c r="E103" i="16"/>
  <c r="E166" i="4" s="1"/>
  <c r="C61" i="19"/>
  <c r="S184" i="19"/>
  <c r="W190" i="19"/>
  <c r="F103" i="16"/>
  <c r="F166" i="4" s="1"/>
  <c r="C197" i="19"/>
  <c r="U197" i="19"/>
  <c r="H160" i="19"/>
  <c r="D197" i="19"/>
  <c r="H103" i="16"/>
  <c r="H166" i="4" s="1"/>
  <c r="J61" i="19"/>
  <c r="J109" i="4"/>
  <c r="W77" i="16"/>
  <c r="W76" i="16" s="1"/>
  <c r="K61" i="19"/>
  <c r="F96" i="16"/>
  <c r="V178" i="18"/>
  <c r="I171" i="18"/>
  <c r="E197" i="18"/>
  <c r="Y96" i="16"/>
  <c r="F178" i="18"/>
  <c r="M197" i="18"/>
  <c r="R97" i="16"/>
  <c r="R95" i="16" s="1"/>
  <c r="N178" i="18"/>
  <c r="B96" i="16"/>
  <c r="U197" i="18"/>
  <c r="C96" i="16"/>
  <c r="D96" i="16"/>
  <c r="R190" i="17"/>
  <c r="L178" i="17"/>
  <c r="C95" i="16"/>
  <c r="J97" i="16"/>
  <c r="J95" i="16" s="1"/>
  <c r="F178" i="17"/>
  <c r="Y197" i="17"/>
  <c r="P217" i="17"/>
  <c r="D163" i="17"/>
  <c r="D160" i="17" s="1"/>
  <c r="U5" i="18"/>
  <c r="U97" i="16" s="1"/>
  <c r="U95" i="16" s="1"/>
  <c r="Q217" i="17"/>
  <c r="X5" i="18"/>
  <c r="X97" i="16" s="1"/>
  <c r="P71" i="16"/>
  <c r="R217" i="17"/>
  <c r="D173" i="17"/>
  <c r="I203" i="17"/>
  <c r="Y5" i="18"/>
  <c r="Y97" i="16" s="1"/>
  <c r="M235" i="18"/>
  <c r="T71" i="16"/>
  <c r="S217" i="17"/>
  <c r="D164" i="17"/>
  <c r="Y203" i="17"/>
  <c r="U71" i="16"/>
  <c r="T217" i="17"/>
  <c r="B197" i="17"/>
  <c r="I95" i="16"/>
  <c r="I5" i="17"/>
  <c r="U217" i="17"/>
  <c r="D174" i="17"/>
  <c r="L5" i="17"/>
  <c r="V217" i="17"/>
  <c r="D165" i="17"/>
  <c r="K95" i="16"/>
  <c r="N5" i="17"/>
  <c r="N178" i="17"/>
  <c r="D175" i="17"/>
  <c r="M95" i="16"/>
  <c r="Q5" i="17"/>
  <c r="D166" i="17"/>
  <c r="T5" i="17"/>
  <c r="D184" i="17"/>
  <c r="H197" i="17"/>
  <c r="E248" i="18"/>
  <c r="V5" i="17"/>
  <c r="L184" i="17"/>
  <c r="I197" i="17"/>
  <c r="P95" i="16"/>
  <c r="D167" i="17"/>
  <c r="T184" i="17"/>
  <c r="J197" i="17"/>
  <c r="Y5" i="17"/>
  <c r="M166" i="18"/>
  <c r="D168" i="17"/>
  <c r="V178" i="17"/>
  <c r="I90" i="16"/>
  <c r="T96" i="16"/>
  <c r="B5" i="18"/>
  <c r="B170" i="18" s="1"/>
  <c r="U96" i="16"/>
  <c r="Q90" i="16"/>
  <c r="V96" i="16"/>
  <c r="P197" i="17"/>
  <c r="E5" i="18"/>
  <c r="E163" i="18" s="1"/>
  <c r="Q103" i="16"/>
  <c r="Q166" i="4" s="1"/>
  <c r="Q197" i="17"/>
  <c r="H5" i="18"/>
  <c r="H97" i="16" s="1"/>
  <c r="H95" i="16" s="1"/>
  <c r="X96" i="16"/>
  <c r="T178" i="17"/>
  <c r="R197" i="17"/>
  <c r="E3" i="4"/>
  <c r="E128" i="4" s="1"/>
  <c r="E9" i="4"/>
  <c r="N9" i="4"/>
  <c r="N3" i="4"/>
  <c r="N128" i="4" s="1"/>
  <c r="X9" i="4"/>
  <c r="X3" i="4"/>
  <c r="X128" i="4" s="1"/>
  <c r="Y9" i="4"/>
  <c r="Y3" i="4"/>
  <c r="Y128" i="4" s="1"/>
  <c r="H39" i="4"/>
  <c r="B33" i="4"/>
  <c r="V30" i="4"/>
  <c r="W30" i="4"/>
  <c r="X30" i="4"/>
  <c r="I137" i="4"/>
  <c r="I217" i="17"/>
  <c r="Y30" i="4"/>
  <c r="F136" i="4"/>
  <c r="J137" i="4"/>
  <c r="D52" i="16"/>
  <c r="D61" i="4" s="1"/>
  <c r="D134" i="4" s="1"/>
  <c r="J217" i="17"/>
  <c r="V240" i="17"/>
  <c r="H33" i="4"/>
  <c r="V128" i="4"/>
  <c r="W128" i="4"/>
  <c r="G136" i="4"/>
  <c r="K137" i="4"/>
  <c r="F52" i="16"/>
  <c r="F79" i="16"/>
  <c r="F108" i="4" s="1"/>
  <c r="K217" i="17"/>
  <c r="H136" i="4"/>
  <c r="L137" i="4"/>
  <c r="N102" i="16"/>
  <c r="N165" i="4" s="1"/>
  <c r="L217" i="17"/>
  <c r="I136" i="4"/>
  <c r="M137" i="4"/>
  <c r="O102" i="16"/>
  <c r="O165" i="4" s="1"/>
  <c r="S103" i="16"/>
  <c r="S166" i="4" s="1"/>
  <c r="E71" i="16"/>
  <c r="Y76" i="16"/>
  <c r="M217" i="17"/>
  <c r="F33" i="4"/>
  <c r="L33" i="4"/>
  <c r="J136" i="4"/>
  <c r="N137" i="4"/>
  <c r="T103" i="16"/>
  <c r="T166" i="4" s="1"/>
  <c r="H71" i="16"/>
  <c r="N79" i="16"/>
  <c r="N108" i="4" s="1"/>
  <c r="N217" i="17"/>
  <c r="R229" i="17"/>
  <c r="X103" i="16"/>
  <c r="X166" i="4" s="1"/>
  <c r="Y90" i="16"/>
  <c r="Q102" i="16"/>
  <c r="Q165" i="4" s="1"/>
  <c r="E39" i="4"/>
  <c r="S63" i="4"/>
  <c r="S136" i="4" s="1"/>
  <c r="W64" i="4"/>
  <c r="W137" i="4" s="1"/>
  <c r="Y103" i="16"/>
  <c r="Y166" i="4" s="1"/>
  <c r="F39" i="4"/>
  <c r="X64" i="4"/>
  <c r="X137" i="4" s="1"/>
  <c r="Q111" i="4"/>
  <c r="D135" i="4"/>
  <c r="U136" i="4"/>
  <c r="Y137" i="4"/>
  <c r="Y217" i="17"/>
  <c r="V136" i="4"/>
  <c r="B229" i="17"/>
  <c r="W136" i="4"/>
  <c r="X136" i="4"/>
  <c r="Q95" i="16"/>
  <c r="F30" i="4"/>
  <c r="M33" i="4"/>
  <c r="K39" i="4"/>
  <c r="S42" i="4"/>
  <c r="Y136" i="4"/>
  <c r="Q30" i="4"/>
  <c r="L39" i="4"/>
  <c r="T42" i="4"/>
  <c r="B137" i="4"/>
  <c r="B217" i="17"/>
  <c r="N240" i="17"/>
  <c r="G39" i="4"/>
  <c r="M39" i="4"/>
  <c r="Y42" i="4"/>
  <c r="Q110" i="4"/>
  <c r="C217" i="17"/>
  <c r="N39" i="4"/>
  <c r="V42" i="4"/>
  <c r="F102" i="16"/>
  <c r="F165" i="4" s="1"/>
  <c r="D217" i="17"/>
  <c r="E137" i="4"/>
  <c r="K103" i="16"/>
  <c r="K166" i="4" s="1"/>
  <c r="E217" i="17"/>
  <c r="X42" i="4"/>
  <c r="B136" i="4"/>
  <c r="F137" i="4"/>
  <c r="L103" i="16"/>
  <c r="L166" i="4" s="1"/>
  <c r="F217" i="17"/>
  <c r="J229" i="17"/>
  <c r="D33" i="4"/>
  <c r="C136" i="4"/>
  <c r="G137" i="4"/>
  <c r="M103" i="16"/>
  <c r="M166" i="4" s="1"/>
  <c r="I103" i="16"/>
  <c r="I166" i="4" s="1"/>
  <c r="D136" i="4"/>
  <c r="H137" i="4"/>
  <c r="N103" i="16"/>
  <c r="N166" i="4" s="1"/>
  <c r="H217" i="17"/>
  <c r="V78" i="12"/>
  <c r="V107" i="4" s="1"/>
  <c r="V71" i="12"/>
  <c r="X100" i="12"/>
  <c r="X161" i="4" s="1"/>
  <c r="W187" i="15"/>
  <c r="T171" i="15"/>
  <c r="D181" i="15"/>
  <c r="G187" i="15"/>
  <c r="B38" i="7"/>
  <c r="C38" i="7"/>
  <c r="C5" i="7" s="1"/>
  <c r="C55" i="7" s="1"/>
  <c r="L181" i="15"/>
  <c r="F106" i="4"/>
  <c r="B34" i="15"/>
  <c r="P70" i="12"/>
  <c r="C34" i="15"/>
  <c r="D171" i="15"/>
  <c r="D34" i="15"/>
  <c r="D233" i="15" s="1"/>
  <c r="F34" i="15"/>
  <c r="H34" i="15"/>
  <c r="O187" i="15"/>
  <c r="J34" i="15"/>
  <c r="T100" i="12"/>
  <c r="T161" i="4" s="1"/>
  <c r="X101" i="12"/>
  <c r="X162" i="4" s="1"/>
  <c r="K34" i="15"/>
  <c r="U100" i="12"/>
  <c r="U161" i="4" s="1"/>
  <c r="Y101" i="12"/>
  <c r="Y162" i="4" s="1"/>
  <c r="L171" i="15"/>
  <c r="M171" i="14"/>
  <c r="U187" i="14"/>
  <c r="U171" i="14"/>
  <c r="C181" i="14"/>
  <c r="E181" i="14"/>
  <c r="K181" i="14"/>
  <c r="E187" i="14"/>
  <c r="S181" i="14"/>
  <c r="U181" i="14"/>
  <c r="E171" i="14"/>
  <c r="M187" i="14"/>
  <c r="C63" i="12"/>
  <c r="C55" i="4" s="1"/>
  <c r="C57" i="4"/>
  <c r="T224" i="13"/>
  <c r="R251" i="14"/>
  <c r="V261" i="14"/>
  <c r="U224" i="13"/>
  <c r="Y224" i="13"/>
  <c r="Q224" i="13"/>
  <c r="S251" i="14"/>
  <c r="W261" i="14"/>
  <c r="X261" i="14"/>
  <c r="N204" i="13"/>
  <c r="U251" i="14"/>
  <c r="Y261" i="14"/>
  <c r="N85" i="12"/>
  <c r="W251" i="14"/>
  <c r="Q85" i="12"/>
  <c r="X251" i="14"/>
  <c r="Y251" i="14"/>
  <c r="J251" i="15"/>
  <c r="I89" i="12"/>
  <c r="N171" i="13"/>
  <c r="F241" i="13"/>
  <c r="F233" i="13" s="1"/>
  <c r="V204" i="13"/>
  <c r="C224" i="13"/>
  <c r="N241" i="13"/>
  <c r="N233" i="13" s="1"/>
  <c r="E224" i="13"/>
  <c r="I224" i="13"/>
  <c r="M224" i="13"/>
  <c r="F224" i="13"/>
  <c r="J224" i="13"/>
  <c r="N261" i="13"/>
  <c r="G224" i="13"/>
  <c r="K224" i="13"/>
  <c r="V261" i="13"/>
  <c r="I261" i="14"/>
  <c r="M261" i="14"/>
  <c r="E59" i="4"/>
  <c r="U261" i="14"/>
  <c r="R251" i="15"/>
  <c r="M60" i="4"/>
  <c r="M133" i="4" s="1"/>
  <c r="S65" i="12"/>
  <c r="S63" i="12" s="1"/>
  <c r="S55" i="4" s="1"/>
  <c r="G251" i="14"/>
  <c r="G59" i="4"/>
  <c r="V171" i="13"/>
  <c r="H251" i="14"/>
  <c r="Q57" i="4"/>
  <c r="Q132" i="4" s="1"/>
  <c r="I251" i="14"/>
  <c r="B58" i="4"/>
  <c r="C243" i="13"/>
  <c r="G253" i="13"/>
  <c r="D181" i="13"/>
  <c r="J251" i="14"/>
  <c r="N261" i="14"/>
  <c r="C58" i="4"/>
  <c r="B65" i="12"/>
  <c r="B63" i="12" s="1"/>
  <c r="B55" i="4" s="1"/>
  <c r="K251" i="14"/>
  <c r="O261" i="14"/>
  <c r="D56" i="4"/>
  <c r="D131" i="4" s="1"/>
  <c r="D58" i="4"/>
  <c r="N59" i="4"/>
  <c r="U60" i="4"/>
  <c r="E243" i="13"/>
  <c r="I253" i="13"/>
  <c r="L181" i="13"/>
  <c r="V199" i="13"/>
  <c r="N224" i="13"/>
  <c r="P261" i="14"/>
  <c r="E56" i="4"/>
  <c r="E131" i="4" s="1"/>
  <c r="E58" i="4"/>
  <c r="O59" i="4"/>
  <c r="D65" i="12"/>
  <c r="D57" i="4" s="1"/>
  <c r="D132" i="4" s="1"/>
  <c r="B233" i="13"/>
  <c r="F204" i="13"/>
  <c r="M251" i="14"/>
  <c r="Q261" i="14"/>
  <c r="F56" i="4"/>
  <c r="F131" i="4" s="1"/>
  <c r="G58" i="4"/>
  <c r="P59" i="4"/>
  <c r="W60" i="4"/>
  <c r="W133" i="4" s="1"/>
  <c r="E65" i="12"/>
  <c r="E86" i="12" s="1"/>
  <c r="T181" i="13"/>
  <c r="G56" i="4"/>
  <c r="G131" i="4" s="1"/>
  <c r="J58" i="4"/>
  <c r="Q59" i="4"/>
  <c r="X60" i="4"/>
  <c r="K65" i="12"/>
  <c r="K57" i="4" s="1"/>
  <c r="K132" i="4" s="1"/>
  <c r="D233" i="13"/>
  <c r="O251" i="14"/>
  <c r="H56" i="4"/>
  <c r="H131" i="4" s="1"/>
  <c r="R59" i="4"/>
  <c r="O65" i="12"/>
  <c r="I243" i="13"/>
  <c r="M253" i="13"/>
  <c r="P251" i="14"/>
  <c r="X73" i="12"/>
  <c r="X102" i="4" s="1"/>
  <c r="S57" i="4"/>
  <c r="V73" i="12"/>
  <c r="V102" i="4" s="1"/>
  <c r="V104" i="4"/>
  <c r="C33" i="4"/>
  <c r="G33" i="4"/>
  <c r="I42" i="4"/>
  <c r="M42" i="4"/>
  <c r="Q42" i="4"/>
  <c r="U133" i="4"/>
  <c r="O101" i="12"/>
  <c r="O162" i="4" s="1"/>
  <c r="H253" i="13"/>
  <c r="T38" i="7"/>
  <c r="T5" i="7" s="1"/>
  <c r="X133" i="4"/>
  <c r="V38" i="7"/>
  <c r="V5" i="7" s="1"/>
  <c r="V53" i="7" s="1"/>
  <c r="U38" i="7"/>
  <c r="U5" i="7" s="1"/>
  <c r="U52" i="7" s="1"/>
  <c r="U82" i="12"/>
  <c r="F65" i="12"/>
  <c r="C233" i="13"/>
  <c r="G243" i="13"/>
  <c r="K253" i="13"/>
  <c r="C130" i="4"/>
  <c r="C3" i="4"/>
  <c r="C128" i="4" s="1"/>
  <c r="Y133" i="4"/>
  <c r="W38" i="7"/>
  <c r="V82" i="12"/>
  <c r="G65" i="12"/>
  <c r="H243" i="13"/>
  <c r="W82" i="12"/>
  <c r="H65" i="12"/>
  <c r="T101" i="12"/>
  <c r="T162" i="4" s="1"/>
  <c r="V253" i="13"/>
  <c r="S3" i="12"/>
  <c r="K31" i="12"/>
  <c r="P31" i="12"/>
  <c r="I65" i="12"/>
  <c r="K85" i="12"/>
  <c r="J243" i="13"/>
  <c r="T3" i="12"/>
  <c r="T5" i="4" s="1"/>
  <c r="L31" i="12"/>
  <c r="J65" i="12"/>
  <c r="K243" i="13"/>
  <c r="P253" i="13"/>
  <c r="B133" i="4"/>
  <c r="L65" i="12"/>
  <c r="L57" i="4" s="1"/>
  <c r="L132" i="4" s="1"/>
  <c r="H87" i="12"/>
  <c r="I233" i="13"/>
  <c r="C30" i="4"/>
  <c r="M65" i="12"/>
  <c r="M57" i="4" s="1"/>
  <c r="M132" i="4" s="1"/>
  <c r="J233" i="13"/>
  <c r="D133" i="4"/>
  <c r="V105" i="4"/>
  <c r="N65" i="12"/>
  <c r="K233" i="13"/>
  <c r="O243" i="13"/>
  <c r="S253" i="13"/>
  <c r="P243" i="13"/>
  <c r="E133" i="4"/>
  <c r="Q3" i="4"/>
  <c r="Q128" i="4" s="1"/>
  <c r="J30" i="4"/>
  <c r="S39" i="4"/>
  <c r="F133" i="4"/>
  <c r="C82" i="12"/>
  <c r="H63" i="12"/>
  <c r="H55" i="4" s="1"/>
  <c r="H130" i="4" s="1"/>
  <c r="P65" i="12"/>
  <c r="P88" i="12"/>
  <c r="Q243" i="13"/>
  <c r="U253" i="13"/>
  <c r="H3" i="4"/>
  <c r="H128" i="4" s="1"/>
  <c r="D38" i="7"/>
  <c r="D5" i="7" s="1"/>
  <c r="D54" i="7" s="1"/>
  <c r="R243" i="13"/>
  <c r="W42" i="4"/>
  <c r="U39" i="4"/>
  <c r="H133" i="4"/>
  <c r="E38" i="7"/>
  <c r="E5" i="7" s="1"/>
  <c r="E53" i="7" s="1"/>
  <c r="E82" i="12"/>
  <c r="T31" i="12"/>
  <c r="R65" i="12"/>
  <c r="R98" i="12" s="1"/>
  <c r="R159" i="4" s="1"/>
  <c r="N89" i="12"/>
  <c r="S243" i="13"/>
  <c r="W253" i="13"/>
  <c r="P39" i="4"/>
  <c r="M30" i="4"/>
  <c r="V39" i="4"/>
  <c r="I133" i="4"/>
  <c r="F38" i="7"/>
  <c r="F5" i="7" s="1"/>
  <c r="F55" i="7" s="1"/>
  <c r="F82" i="12"/>
  <c r="K63" i="12"/>
  <c r="K55" i="4" s="1"/>
  <c r="K130" i="4" s="1"/>
  <c r="Q89" i="12"/>
  <c r="P233" i="13"/>
  <c r="X253" i="13"/>
  <c r="N30" i="4"/>
  <c r="R30" i="4"/>
  <c r="P33" i="4"/>
  <c r="W39" i="4"/>
  <c r="J133" i="4"/>
  <c r="G38" i="7"/>
  <c r="G5" i="7" s="1"/>
  <c r="G82" i="12"/>
  <c r="L63" i="12"/>
  <c r="L55" i="4" s="1"/>
  <c r="T65" i="12"/>
  <c r="D101" i="12"/>
  <c r="D162" i="4" s="1"/>
  <c r="V70" i="12"/>
  <c r="X89" i="12"/>
  <c r="Q233" i="13"/>
  <c r="U243" i="13"/>
  <c r="Y253" i="13"/>
  <c r="F253" i="13"/>
  <c r="Q39" i="4"/>
  <c r="Q7" i="4"/>
  <c r="O30" i="4"/>
  <c r="S30" i="4"/>
  <c r="Q33" i="4"/>
  <c r="X39" i="4"/>
  <c r="K133" i="4"/>
  <c r="B129" i="4"/>
  <c r="H38" i="7"/>
  <c r="H5" i="7" s="1"/>
  <c r="H52" i="7" s="1"/>
  <c r="W31" i="12"/>
  <c r="U65" i="12"/>
  <c r="E101" i="12"/>
  <c r="E162" i="4" s="1"/>
  <c r="X70" i="12"/>
  <c r="R233" i="13"/>
  <c r="R39" i="4"/>
  <c r="L30" i="4"/>
  <c r="P30" i="4"/>
  <c r="T30" i="4"/>
  <c r="R33" i="4"/>
  <c r="Y39" i="4"/>
  <c r="L133" i="4"/>
  <c r="I38" i="7"/>
  <c r="I5" i="7" s="1"/>
  <c r="I55" i="7" s="1"/>
  <c r="V65" i="12"/>
  <c r="V86" i="12" s="1"/>
  <c r="S233" i="13"/>
  <c r="W243" i="13"/>
  <c r="G30" i="4"/>
  <c r="T39" i="4"/>
  <c r="S7" i="4"/>
  <c r="S33" i="4"/>
  <c r="U42" i="4"/>
  <c r="J38" i="7"/>
  <c r="J5" i="7" s="1"/>
  <c r="J54" i="7" s="1"/>
  <c r="W65" i="12"/>
  <c r="W86" i="12" s="1"/>
  <c r="G101" i="12"/>
  <c r="G162" i="4" s="1"/>
  <c r="T233" i="13"/>
  <c r="X243" i="13"/>
  <c r="T7" i="4"/>
  <c r="T33" i="4"/>
  <c r="B42" i="4"/>
  <c r="R42" i="4"/>
  <c r="F58" i="4"/>
  <c r="J59" i="4"/>
  <c r="K38" i="7"/>
  <c r="K5" i="7" s="1"/>
  <c r="X65" i="12"/>
  <c r="D100" i="12"/>
  <c r="D161" i="4" s="1"/>
  <c r="H101" i="12"/>
  <c r="H162" i="4" s="1"/>
  <c r="Y243" i="13"/>
  <c r="U33" i="4"/>
  <c r="C42" i="4"/>
  <c r="C132" i="4"/>
  <c r="O133" i="4"/>
  <c r="Y65" i="12"/>
  <c r="Y86" i="12" s="1"/>
  <c r="I101" i="12"/>
  <c r="I162" i="4" s="1"/>
  <c r="H30" i="4"/>
  <c r="I30" i="4"/>
  <c r="V33" i="4"/>
  <c r="D42" i="4"/>
  <c r="H58" i="4"/>
  <c r="L59" i="4"/>
  <c r="P60" i="4"/>
  <c r="P133" i="4" s="1"/>
  <c r="U3" i="4"/>
  <c r="U128" i="4" s="1"/>
  <c r="Q86" i="12"/>
  <c r="E31" i="12"/>
  <c r="F100" i="12"/>
  <c r="F161" i="4" s="1"/>
  <c r="N75" i="12"/>
  <c r="N104" i="4" s="1"/>
  <c r="C253" i="13"/>
  <c r="W33" i="4"/>
  <c r="E42" i="4"/>
  <c r="I58" i="4"/>
  <c r="M59" i="4"/>
  <c r="P75" i="12"/>
  <c r="P104" i="4" s="1"/>
  <c r="X233" i="13"/>
  <c r="X33" i="4"/>
  <c r="F42" i="4"/>
  <c r="J42" i="4"/>
  <c r="N42" i="4"/>
  <c r="R133" i="4"/>
  <c r="H100" i="12"/>
  <c r="H161" i="4" s="1"/>
  <c r="L101" i="12"/>
  <c r="L162" i="4" s="1"/>
  <c r="Y233" i="13"/>
  <c r="E253" i="13"/>
  <c r="N253" i="13"/>
  <c r="K30" i="4"/>
  <c r="Y33" i="4"/>
  <c r="E33" i="4"/>
  <c r="I33" i="4"/>
  <c r="G42" i="4"/>
  <c r="K42" i="4"/>
  <c r="O42" i="4"/>
  <c r="S133" i="4"/>
  <c r="B3" i="12"/>
  <c r="H31" i="12"/>
  <c r="I100" i="12"/>
  <c r="I161" i="4" s="1"/>
  <c r="B243" i="13"/>
  <c r="H129" i="11"/>
  <c r="H56" i="8"/>
  <c r="H101" i="4" s="1"/>
  <c r="H52" i="8"/>
  <c r="H51" i="8" s="1"/>
  <c r="I130" i="11"/>
  <c r="I56" i="8"/>
  <c r="J52" i="8"/>
  <c r="J51" i="8" s="1"/>
  <c r="J56" i="8"/>
  <c r="K126" i="11"/>
  <c r="K56" i="8"/>
  <c r="P147" i="11"/>
  <c r="P56" i="8"/>
  <c r="P101" i="4" s="1"/>
  <c r="Q129" i="11"/>
  <c r="Q56" i="8"/>
  <c r="Q101" i="4" s="1"/>
  <c r="T55" i="8"/>
  <c r="T100" i="4" s="1"/>
  <c r="T136" i="11"/>
  <c r="B56" i="8"/>
  <c r="B52" i="8"/>
  <c r="B51" i="8" s="1"/>
  <c r="C130" i="11"/>
  <c r="C56" i="8"/>
  <c r="C101" i="4" s="1"/>
  <c r="C52" i="8"/>
  <c r="C51" i="8" s="1"/>
  <c r="C54" i="8"/>
  <c r="C99" i="4" s="1"/>
  <c r="Y111" i="11"/>
  <c r="D54" i="8"/>
  <c r="D99" i="4" s="1"/>
  <c r="E128" i="11"/>
  <c r="M5" i="11"/>
  <c r="T145" i="11"/>
  <c r="N38" i="7"/>
  <c r="N5" i="7" s="1"/>
  <c r="N54" i="7" s="1"/>
  <c r="O5" i="11"/>
  <c r="I55" i="8"/>
  <c r="I100" i="4" s="1"/>
  <c r="P5" i="11"/>
  <c r="L38" i="7"/>
  <c r="L5" i="7" s="1"/>
  <c r="Q5" i="11"/>
  <c r="R5" i="11"/>
  <c r="D51" i="8"/>
  <c r="M128" i="11"/>
  <c r="H67" i="8"/>
  <c r="H156" i="4" s="1"/>
  <c r="I67" i="8"/>
  <c r="I156" i="4" s="1"/>
  <c r="J67" i="8"/>
  <c r="J156" i="4" s="1"/>
  <c r="I52" i="8"/>
  <c r="I51" i="8" s="1"/>
  <c r="W5" i="11"/>
  <c r="E54" i="11"/>
  <c r="Y5" i="11"/>
  <c r="L52" i="8"/>
  <c r="L51" i="8" s="1"/>
  <c r="S55" i="8"/>
  <c r="B111" i="11"/>
  <c r="K52" i="8"/>
  <c r="K51" i="8" s="1"/>
  <c r="C111" i="11"/>
  <c r="B54" i="8"/>
  <c r="B99" i="4" s="1"/>
  <c r="U55" i="8"/>
  <c r="U100" i="4" s="1"/>
  <c r="U128" i="11"/>
  <c r="M39" i="7"/>
  <c r="M38" i="7" s="1"/>
  <c r="M5" i="7" s="1"/>
  <c r="M52" i="7" s="1"/>
  <c r="P67" i="8"/>
  <c r="P156" i="4" s="1"/>
  <c r="V55" i="8"/>
  <c r="V100" i="4" s="1"/>
  <c r="M54" i="11"/>
  <c r="B100" i="4"/>
  <c r="R67" i="8"/>
  <c r="R156" i="4" s="1"/>
  <c r="S52" i="8"/>
  <c r="S51" i="8" s="1"/>
  <c r="X55" i="8"/>
  <c r="X100" i="4" s="1"/>
  <c r="C100" i="4"/>
  <c r="S67" i="8"/>
  <c r="S156" i="4" s="1"/>
  <c r="U52" i="8"/>
  <c r="U51" i="8" s="1"/>
  <c r="X52" i="8"/>
  <c r="X51" i="8" s="1"/>
  <c r="E100" i="4"/>
  <c r="U67" i="8"/>
  <c r="U156" i="4" s="1"/>
  <c r="I111" i="11"/>
  <c r="L111" i="11"/>
  <c r="D100" i="4"/>
  <c r="Q111" i="11"/>
  <c r="D111" i="10"/>
  <c r="I111" i="10"/>
  <c r="L111" i="10"/>
  <c r="Y111" i="10"/>
  <c r="C128" i="10"/>
  <c r="T147" i="9"/>
  <c r="P100" i="9"/>
  <c r="C156" i="11"/>
  <c r="D53" i="4"/>
  <c r="D47" i="8"/>
  <c r="D59" i="8" s="1"/>
  <c r="E53" i="4"/>
  <c r="X47" i="8"/>
  <c r="X52" i="4" s="1"/>
  <c r="X129" i="4" s="1"/>
  <c r="S136" i="9"/>
  <c r="C53" i="4"/>
  <c r="C47" i="8"/>
  <c r="F53" i="4"/>
  <c r="D136" i="9"/>
  <c r="V117" i="9"/>
  <c r="I156" i="11"/>
  <c r="G61" i="8"/>
  <c r="K156" i="11"/>
  <c r="F111" i="9"/>
  <c r="K156" i="10"/>
  <c r="B54" i="4"/>
  <c r="X111" i="9"/>
  <c r="Q156" i="11"/>
  <c r="C54" i="4"/>
  <c r="D54" i="4"/>
  <c r="S156" i="11"/>
  <c r="F54" i="4"/>
  <c r="S156" i="10"/>
  <c r="F117" i="9"/>
  <c r="H54" i="4"/>
  <c r="I54" i="4"/>
  <c r="H100" i="9"/>
  <c r="J54" i="4"/>
  <c r="Y156" i="11"/>
  <c r="X54" i="4"/>
  <c r="N117" i="9"/>
  <c r="L58" i="8"/>
  <c r="H66" i="8"/>
  <c r="H155" i="4" s="1"/>
  <c r="B136" i="9"/>
  <c r="R38" i="7"/>
  <c r="R5" i="7" s="1"/>
  <c r="R54" i="7" s="1"/>
  <c r="E47" i="8"/>
  <c r="E59" i="8" s="1"/>
  <c r="C136" i="9"/>
  <c r="F136" i="9"/>
  <c r="O38" i="7"/>
  <c r="O5" i="7" s="1"/>
  <c r="S38" i="7"/>
  <c r="R59" i="8"/>
  <c r="F47" i="8"/>
  <c r="H147" i="9"/>
  <c r="P38" i="7"/>
  <c r="P5" i="7" s="1"/>
  <c r="P52" i="7" s="1"/>
  <c r="G47" i="8"/>
  <c r="X54" i="8"/>
  <c r="X99" i="4" s="1"/>
  <c r="I147" i="9"/>
  <c r="Q38" i="7"/>
  <c r="Q5" i="7" s="1"/>
  <c r="Q54" i="7" s="1"/>
  <c r="T58" i="8"/>
  <c r="H47" i="8"/>
  <c r="I136" i="9"/>
  <c r="I47" i="8"/>
  <c r="J47" i="8"/>
  <c r="K47" i="8"/>
  <c r="L136" i="9"/>
  <c r="G147" i="9"/>
  <c r="L47" i="8"/>
  <c r="J136" i="9"/>
  <c r="N147" i="9"/>
  <c r="M47" i="8"/>
  <c r="K136" i="9"/>
  <c r="N136" i="9"/>
  <c r="C52" i="4"/>
  <c r="C129" i="4" s="1"/>
  <c r="G53" i="4"/>
  <c r="K54" i="4"/>
  <c r="E17" i="8"/>
  <c r="N47" i="8"/>
  <c r="P147" i="9"/>
  <c r="O47" i="8"/>
  <c r="J128" i="4"/>
  <c r="I53" i="4"/>
  <c r="M54" i="4"/>
  <c r="P47" i="8"/>
  <c r="L147" i="9"/>
  <c r="K128" i="4"/>
  <c r="J53" i="4"/>
  <c r="N54" i="4"/>
  <c r="H17" i="8"/>
  <c r="Q47" i="8"/>
  <c r="Y67" i="8"/>
  <c r="Y156" i="4" s="1"/>
  <c r="O136" i="9"/>
  <c r="I128" i="4"/>
  <c r="L54" i="4"/>
  <c r="K53" i="4"/>
  <c r="O54" i="4"/>
  <c r="N17" i="8"/>
  <c r="R47" i="8"/>
  <c r="P136" i="9"/>
  <c r="H53" i="4"/>
  <c r="L53" i="4"/>
  <c r="P54" i="4"/>
  <c r="X38" i="7"/>
  <c r="X5" i="7" s="1"/>
  <c r="X54" i="7" s="1"/>
  <c r="S47" i="8"/>
  <c r="S59" i="8" s="1"/>
  <c r="T136" i="9"/>
  <c r="O147" i="9"/>
  <c r="M53" i="4"/>
  <c r="Q54" i="4"/>
  <c r="Y38" i="7"/>
  <c r="Y5" i="7" s="1"/>
  <c r="Y54" i="7" s="1"/>
  <c r="D58" i="8"/>
  <c r="T47" i="8"/>
  <c r="T52" i="4" s="1"/>
  <c r="R136" i="9"/>
  <c r="V147" i="9"/>
  <c r="N53" i="4"/>
  <c r="R54" i="4"/>
  <c r="U47" i="8"/>
  <c r="Q147" i="9"/>
  <c r="P128" i="4"/>
  <c r="O53" i="4"/>
  <c r="S54" i="4"/>
  <c r="V47" i="8"/>
  <c r="V52" i="4" s="1"/>
  <c r="O58" i="8"/>
  <c r="X147" i="9"/>
  <c r="P53" i="4"/>
  <c r="T54" i="4"/>
  <c r="W47" i="8"/>
  <c r="X58" i="8"/>
  <c r="Y147" i="9"/>
  <c r="R128" i="4"/>
  <c r="Q53" i="4"/>
  <c r="U54" i="4"/>
  <c r="X59" i="8"/>
  <c r="V136" i="9"/>
  <c r="Y47" i="8"/>
  <c r="F58" i="8"/>
  <c r="J58" i="8"/>
  <c r="V17" i="8"/>
  <c r="G60" i="8"/>
  <c r="X136" i="9"/>
  <c r="C66" i="8"/>
  <c r="C155" i="4" s="1"/>
  <c r="L60" i="8"/>
  <c r="Y136" i="9"/>
  <c r="W147" i="9"/>
  <c r="U5" i="6"/>
  <c r="U42" i="6" s="1"/>
  <c r="Q47" i="6"/>
  <c r="C46" i="6"/>
  <c r="D46" i="6"/>
  <c r="H46" i="6"/>
  <c r="S5" i="6"/>
  <c r="S42" i="6" s="1"/>
  <c r="B47" i="6"/>
  <c r="W5" i="7"/>
  <c r="W53" i="7" s="1"/>
  <c r="D43" i="6"/>
  <c r="L45" i="6"/>
  <c r="E5" i="6"/>
  <c r="E43" i="6" s="1"/>
  <c r="Y47" i="6"/>
  <c r="G48" i="6"/>
  <c r="D5" i="6"/>
  <c r="Q5" i="6"/>
  <c r="D47" i="6"/>
  <c r="I48" i="6"/>
  <c r="D48" i="6"/>
  <c r="J48" i="6"/>
  <c r="B48" i="6"/>
  <c r="F48" i="6"/>
  <c r="O46" i="6"/>
  <c r="H5" i="6"/>
  <c r="I5" i="6"/>
  <c r="M5" i="6"/>
  <c r="J5" i="6"/>
  <c r="J47" i="6" s="1"/>
  <c r="F47" i="6"/>
  <c r="O48" i="6"/>
  <c r="K5" i="6"/>
  <c r="T5" i="6"/>
  <c r="T43" i="6" s="1"/>
  <c r="P48" i="6"/>
  <c r="X5" i="6"/>
  <c r="X47" i="6" s="1"/>
  <c r="Y46" i="6"/>
  <c r="B5" i="6"/>
  <c r="L88" i="4"/>
  <c r="P43" i="6"/>
  <c r="M88" i="4"/>
  <c r="Q43" i="6"/>
  <c r="V44" i="6"/>
  <c r="O88" i="4"/>
  <c r="O42" i="6"/>
  <c r="S43" i="6"/>
  <c r="W44" i="6"/>
  <c r="N88" i="4"/>
  <c r="P88" i="4"/>
  <c r="L5" i="6"/>
  <c r="L43" i="6" s="1"/>
  <c r="V46" i="6"/>
  <c r="Q88" i="4"/>
  <c r="E16" i="5"/>
  <c r="E5" i="5" s="1"/>
  <c r="Q42" i="6"/>
  <c r="Y27" i="5"/>
  <c r="Y5" i="5" s="1"/>
  <c r="R88" i="4"/>
  <c r="N5" i="6"/>
  <c r="R42" i="6"/>
  <c r="V43" i="6"/>
  <c r="B45" i="6"/>
  <c r="J43" i="6"/>
  <c r="S88" i="4"/>
  <c r="T88" i="4"/>
  <c r="P5" i="6"/>
  <c r="V88" i="4"/>
  <c r="R5" i="6"/>
  <c r="R48" i="6" s="1"/>
  <c r="V42" i="6"/>
  <c r="B44" i="6"/>
  <c r="F45" i="6"/>
  <c r="I46" i="6"/>
  <c r="W88" i="4"/>
  <c r="K46" i="6"/>
  <c r="X88" i="4"/>
  <c r="H45" i="6"/>
  <c r="H47" i="6"/>
  <c r="Y42" i="6"/>
  <c r="I45" i="6"/>
  <c r="D27" i="5"/>
  <c r="D5" i="5" s="1"/>
  <c r="E27" i="5"/>
  <c r="V5" i="6"/>
  <c r="V48" i="6" s="1"/>
  <c r="B43" i="6"/>
  <c r="F44" i="6"/>
  <c r="Y88" i="4"/>
  <c r="W5" i="6"/>
  <c r="W47" i="6" s="1"/>
  <c r="K45" i="6"/>
  <c r="S5" i="7"/>
  <c r="S55" i="7" s="1"/>
  <c r="H44" i="6"/>
  <c r="Y5" i="6"/>
  <c r="I44" i="6"/>
  <c r="X48" i="7"/>
  <c r="I27" i="5"/>
  <c r="I5" i="5" s="1"/>
  <c r="B42" i="6"/>
  <c r="J44" i="6"/>
  <c r="O45" i="6"/>
  <c r="O47" i="6"/>
  <c r="F43" i="6"/>
  <c r="R46" i="6"/>
  <c r="K27" i="5"/>
  <c r="D88" i="4"/>
  <c r="H43" i="6"/>
  <c r="P45" i="6"/>
  <c r="E88" i="4"/>
  <c r="I43" i="6"/>
  <c r="Q45" i="6"/>
  <c r="G88" i="4"/>
  <c r="C5" i="6"/>
  <c r="C42" i="6" s="1"/>
  <c r="K43" i="6"/>
  <c r="O44" i="6"/>
  <c r="S45" i="6"/>
  <c r="H88" i="4"/>
  <c r="H42" i="6"/>
  <c r="P27" i="5"/>
  <c r="P5" i="5" s="1"/>
  <c r="I88" i="4"/>
  <c r="I42" i="6"/>
  <c r="Q44" i="6"/>
  <c r="Q27" i="5"/>
  <c r="J88" i="4"/>
  <c r="F5" i="6"/>
  <c r="F42" i="6" s="1"/>
  <c r="B5" i="7"/>
  <c r="B52" i="7" s="1"/>
  <c r="K88" i="4"/>
  <c r="G5" i="6"/>
  <c r="G46" i="6" s="1"/>
  <c r="K42" i="6"/>
  <c r="O43" i="6"/>
  <c r="S44" i="6"/>
  <c r="W45" i="6"/>
  <c r="A1" i="51"/>
  <c r="A1" i="46"/>
  <c r="A1" i="50"/>
  <c r="A1" i="47"/>
  <c r="A1" i="49"/>
  <c r="A1" i="48"/>
  <c r="A1" i="40"/>
  <c r="A1" i="38"/>
  <c r="A1" i="44"/>
  <c r="A1" i="45"/>
  <c r="A1" i="43"/>
  <c r="A1" i="35"/>
  <c r="A1" i="37"/>
  <c r="A1" i="39"/>
  <c r="A1" i="42"/>
  <c r="A1" i="36"/>
  <c r="A1" i="34"/>
  <c r="A1" i="41"/>
  <c r="A1" i="32"/>
  <c r="A1" i="31"/>
  <c r="A1" i="33"/>
  <c r="A1" i="28"/>
  <c r="A1" i="30"/>
  <c r="A1" i="25"/>
  <c r="A1" i="29"/>
  <c r="A1" i="27"/>
  <c r="A1" i="26"/>
  <c r="A1" i="23"/>
  <c r="A1" i="22"/>
  <c r="A1" i="24"/>
  <c r="A1" i="21"/>
  <c r="A1" i="20"/>
  <c r="A1" i="19"/>
  <c r="A1" i="18"/>
  <c r="A1" i="17"/>
  <c r="A1" i="16"/>
  <c r="A1" i="15"/>
  <c r="A1" i="12"/>
  <c r="A1" i="14"/>
  <c r="A1" i="13"/>
  <c r="A1" i="11"/>
  <c r="A1" i="10"/>
  <c r="A1" i="9"/>
  <c r="A1" i="6"/>
  <c r="A1" i="8"/>
  <c r="A1" i="7"/>
  <c r="A1" i="5"/>
  <c r="A1" i="4"/>
  <c r="Q136" i="9"/>
  <c r="B58" i="8"/>
  <c r="B62" i="8"/>
  <c r="R62" i="8"/>
  <c r="R58" i="8"/>
  <c r="J62" i="8"/>
  <c r="N58" i="8"/>
  <c r="V58" i="8"/>
  <c r="E42" i="6"/>
  <c r="M42" i="6"/>
  <c r="M43" i="6"/>
  <c r="M44" i="6"/>
  <c r="U44" i="6"/>
  <c r="M45" i="6"/>
  <c r="U45" i="6"/>
  <c r="E46" i="6"/>
  <c r="M46" i="6"/>
  <c r="U46" i="6"/>
  <c r="E47" i="6"/>
  <c r="M47" i="6"/>
  <c r="U47" i="6"/>
  <c r="E48" i="6"/>
  <c r="M48" i="6"/>
  <c r="U48" i="6"/>
  <c r="G136" i="9"/>
  <c r="G58" i="8"/>
  <c r="P58" i="8"/>
  <c r="Y58" i="8"/>
  <c r="D60" i="8"/>
  <c r="N60" i="8"/>
  <c r="W60" i="8"/>
  <c r="H61" i="8"/>
  <c r="Q61" i="8"/>
  <c r="T62" i="8"/>
  <c r="I66" i="8"/>
  <c r="I155" i="4" s="1"/>
  <c r="R66" i="8"/>
  <c r="R155" i="4" s="1"/>
  <c r="C67" i="8"/>
  <c r="C156" i="4" s="1"/>
  <c r="L67" i="8"/>
  <c r="L156" i="4" s="1"/>
  <c r="E145" i="9"/>
  <c r="E136" i="9" s="1"/>
  <c r="E111" i="9"/>
  <c r="M145" i="9"/>
  <c r="M136" i="9" s="1"/>
  <c r="M111" i="9"/>
  <c r="U145" i="9"/>
  <c r="U136" i="9" s="1"/>
  <c r="U111" i="9"/>
  <c r="G111" i="9"/>
  <c r="P111" i="9"/>
  <c r="Y111" i="9"/>
  <c r="L128" i="9"/>
  <c r="W128" i="9"/>
  <c r="D156" i="10"/>
  <c r="L156" i="10"/>
  <c r="T156" i="10"/>
  <c r="V243" i="13"/>
  <c r="H58" i="8"/>
  <c r="Q58" i="8"/>
  <c r="B59" i="8"/>
  <c r="K59" i="8"/>
  <c r="T59" i="8"/>
  <c r="F60" i="8"/>
  <c r="O60" i="8"/>
  <c r="X60" i="8"/>
  <c r="I61" i="8"/>
  <c r="R61" i="8"/>
  <c r="L62" i="8"/>
  <c r="V62" i="8"/>
  <c r="J66" i="8"/>
  <c r="J155" i="4" s="1"/>
  <c r="S66" i="8"/>
  <c r="S155" i="4" s="1"/>
  <c r="D67" i="8"/>
  <c r="D156" i="4" s="1"/>
  <c r="E156" i="9"/>
  <c r="E147" i="9" s="1"/>
  <c r="E128" i="9"/>
  <c r="M156" i="9"/>
  <c r="M147" i="9" s="1"/>
  <c r="M128" i="9"/>
  <c r="U156" i="9"/>
  <c r="U147" i="9" s="1"/>
  <c r="U128" i="9"/>
  <c r="H111" i="9"/>
  <c r="Q111" i="9"/>
  <c r="N128" i="9"/>
  <c r="X128" i="9"/>
  <c r="E156" i="10"/>
  <c r="M156" i="10"/>
  <c r="U156" i="10"/>
  <c r="E62" i="8"/>
  <c r="E58" i="8"/>
  <c r="M62" i="8"/>
  <c r="M58" i="8"/>
  <c r="U62" i="8"/>
  <c r="U58" i="8"/>
  <c r="I58" i="8"/>
  <c r="C59" i="8"/>
  <c r="L59" i="8"/>
  <c r="P60" i="8"/>
  <c r="Y60" i="8"/>
  <c r="J61" i="8"/>
  <c r="S61" i="8"/>
  <c r="D62" i="8"/>
  <c r="N62" i="8"/>
  <c r="W62" i="8"/>
  <c r="B66" i="8"/>
  <c r="B155" i="4" s="1"/>
  <c r="K66" i="8"/>
  <c r="K155" i="4" s="1"/>
  <c r="T66" i="8"/>
  <c r="T155" i="4" s="1"/>
  <c r="X67" i="8"/>
  <c r="X156" i="4" s="1"/>
  <c r="R111" i="9"/>
  <c r="D128" i="9"/>
  <c r="O128" i="9"/>
  <c r="Y128" i="9"/>
  <c r="F156" i="10"/>
  <c r="N156" i="10"/>
  <c r="V156" i="10"/>
  <c r="D132" i="11"/>
  <c r="D147" i="11"/>
  <c r="D129" i="11"/>
  <c r="D130" i="11"/>
  <c r="D126" i="11"/>
  <c r="D125" i="11"/>
  <c r="D123" i="11"/>
  <c r="D122" i="11"/>
  <c r="L130" i="11"/>
  <c r="L132" i="11"/>
  <c r="L147" i="11"/>
  <c r="L129" i="11"/>
  <c r="L126" i="11"/>
  <c r="L125" i="11"/>
  <c r="L123" i="11"/>
  <c r="L122" i="11"/>
  <c r="T156" i="11"/>
  <c r="I17" i="8"/>
  <c r="Q17" i="8"/>
  <c r="Y17" i="8"/>
  <c r="J111" i="9"/>
  <c r="S111" i="9"/>
  <c r="F128" i="9"/>
  <c r="P128" i="9"/>
  <c r="G156" i="10"/>
  <c r="O156" i="10"/>
  <c r="W156" i="10"/>
  <c r="B111" i="9"/>
  <c r="K111" i="9"/>
  <c r="G128" i="9"/>
  <c r="Q128" i="9"/>
  <c r="W145" i="9"/>
  <c r="W136" i="9" s="1"/>
  <c r="H156" i="10"/>
  <c r="P156" i="10"/>
  <c r="X156" i="10"/>
  <c r="F156" i="11"/>
  <c r="C111" i="9"/>
  <c r="V111" i="9"/>
  <c r="H128" i="9"/>
  <c r="B145" i="10"/>
  <c r="I156" i="10"/>
  <c r="Q156" i="10"/>
  <c r="Y156" i="10"/>
  <c r="G156" i="11"/>
  <c r="O156" i="11"/>
  <c r="B156" i="9"/>
  <c r="B147" i="9" s="1"/>
  <c r="B128" i="9"/>
  <c r="J156" i="9"/>
  <c r="J147" i="9" s="1"/>
  <c r="J128" i="9"/>
  <c r="R156" i="9"/>
  <c r="R147" i="9" s="1"/>
  <c r="R128" i="9"/>
  <c r="N111" i="9"/>
  <c r="I128" i="9"/>
  <c r="T128" i="9"/>
  <c r="C145" i="10"/>
  <c r="B156" i="10"/>
  <c r="J156" i="10"/>
  <c r="R156" i="10"/>
  <c r="H156" i="11"/>
  <c r="P156" i="11"/>
  <c r="X156" i="11"/>
  <c r="D128" i="10"/>
  <c r="L128" i="10"/>
  <c r="T128" i="10"/>
  <c r="B156" i="11"/>
  <c r="B128" i="11"/>
  <c r="J156" i="11"/>
  <c r="J128" i="11"/>
  <c r="R156" i="11"/>
  <c r="R128" i="11"/>
  <c r="U126" i="11"/>
  <c r="F128" i="11"/>
  <c r="X128" i="11"/>
  <c r="I129" i="11"/>
  <c r="S129" i="11"/>
  <c r="M130" i="11"/>
  <c r="P132" i="11"/>
  <c r="Y132" i="11"/>
  <c r="E145" i="11"/>
  <c r="N145" i="11"/>
  <c r="W145" i="11"/>
  <c r="H147" i="11"/>
  <c r="Q147" i="11"/>
  <c r="L156" i="11"/>
  <c r="U156" i="11"/>
  <c r="J82" i="12"/>
  <c r="E85" i="12"/>
  <c r="X85" i="12"/>
  <c r="R87" i="12"/>
  <c r="B89" i="12"/>
  <c r="Y92" i="12"/>
  <c r="B97" i="12"/>
  <c r="B158" i="4" s="1"/>
  <c r="O97" i="12"/>
  <c r="O158" i="4" s="1"/>
  <c r="F99" i="12"/>
  <c r="F160" i="4" s="1"/>
  <c r="G100" i="12"/>
  <c r="G161" i="4" s="1"/>
  <c r="W100" i="12"/>
  <c r="W161" i="4" s="1"/>
  <c r="U101" i="12"/>
  <c r="U162" i="4" s="1"/>
  <c r="F251" i="13"/>
  <c r="F243" i="13" s="1"/>
  <c r="M199" i="14"/>
  <c r="E251" i="14"/>
  <c r="M59" i="8"/>
  <c r="U59" i="8"/>
  <c r="E60" i="8"/>
  <c r="M60" i="8"/>
  <c r="U60" i="8"/>
  <c r="E61" i="8"/>
  <c r="M61" i="8"/>
  <c r="U61" i="8"/>
  <c r="E111" i="10"/>
  <c r="M111" i="10"/>
  <c r="U111" i="10"/>
  <c r="E128" i="10"/>
  <c r="M128" i="10"/>
  <c r="U128" i="10"/>
  <c r="F54" i="11"/>
  <c r="N54" i="11"/>
  <c r="N128" i="11" s="1"/>
  <c r="V54" i="11"/>
  <c r="V128" i="11" s="1"/>
  <c r="M111" i="11"/>
  <c r="U111" i="11"/>
  <c r="E122" i="11"/>
  <c r="M122" i="11"/>
  <c r="U122" i="11"/>
  <c r="E123" i="11"/>
  <c r="M123" i="11"/>
  <c r="U123" i="11"/>
  <c r="E125" i="11"/>
  <c r="M125" i="11"/>
  <c r="U125" i="11"/>
  <c r="M126" i="11"/>
  <c r="P128" i="11"/>
  <c r="Y128" i="11"/>
  <c r="K129" i="11"/>
  <c r="H132" i="11"/>
  <c r="Q132" i="11"/>
  <c r="C136" i="11"/>
  <c r="F145" i="11"/>
  <c r="O145" i="11"/>
  <c r="X145" i="11"/>
  <c r="I147" i="11"/>
  <c r="S147" i="11"/>
  <c r="D156" i="11"/>
  <c r="M156" i="11"/>
  <c r="V156" i="11"/>
  <c r="F3" i="12"/>
  <c r="O3" i="12"/>
  <c r="S97" i="12"/>
  <c r="S158" i="4" s="1"/>
  <c r="S85" i="12"/>
  <c r="C86" i="12"/>
  <c r="K86" i="12"/>
  <c r="S98" i="12"/>
  <c r="S159" i="4" s="1"/>
  <c r="S86" i="12"/>
  <c r="C99" i="12"/>
  <c r="C160" i="4" s="1"/>
  <c r="C87" i="12"/>
  <c r="K99" i="12"/>
  <c r="K160" i="4" s="1"/>
  <c r="K87" i="12"/>
  <c r="S99" i="12"/>
  <c r="S160" i="4" s="1"/>
  <c r="S87" i="12"/>
  <c r="C100" i="12"/>
  <c r="C161" i="4" s="1"/>
  <c r="C88" i="12"/>
  <c r="K100" i="12"/>
  <c r="K161" i="4" s="1"/>
  <c r="K88" i="12"/>
  <c r="S100" i="12"/>
  <c r="S161" i="4" s="1"/>
  <c r="S88" i="12"/>
  <c r="C89" i="12"/>
  <c r="K89" i="12"/>
  <c r="S89" i="12"/>
  <c r="F85" i="12"/>
  <c r="Y85" i="12"/>
  <c r="I87" i="12"/>
  <c r="U87" i="12"/>
  <c r="Q88" i="12"/>
  <c r="E89" i="12"/>
  <c r="O89" i="12"/>
  <c r="Y89" i="12"/>
  <c r="G99" i="12"/>
  <c r="G160" i="4" s="1"/>
  <c r="Y100" i="12"/>
  <c r="Y161" i="4" s="1"/>
  <c r="W101" i="12"/>
  <c r="W162" i="4" s="1"/>
  <c r="N251" i="13"/>
  <c r="N243" i="13" s="1"/>
  <c r="U199" i="14"/>
  <c r="N253" i="15"/>
  <c r="N220" i="15"/>
  <c r="N218" i="15"/>
  <c r="N217" i="15"/>
  <c r="N213" i="15"/>
  <c r="N210" i="15"/>
  <c r="N214" i="15"/>
  <c r="N211" i="15"/>
  <c r="N209" i="15"/>
  <c r="H253" i="15"/>
  <c r="H220" i="15"/>
  <c r="H218" i="15"/>
  <c r="H217" i="15"/>
  <c r="H214" i="15"/>
  <c r="H213" i="15"/>
  <c r="H211" i="15"/>
  <c r="H210" i="15"/>
  <c r="H209" i="15"/>
  <c r="P253" i="15"/>
  <c r="P220" i="15"/>
  <c r="P218" i="15"/>
  <c r="P217" i="15"/>
  <c r="P214" i="15"/>
  <c r="P213" i="15"/>
  <c r="P211" i="15"/>
  <c r="P210" i="15"/>
  <c r="P209" i="15"/>
  <c r="X253" i="15"/>
  <c r="X220" i="15"/>
  <c r="X218" i="15"/>
  <c r="X217" i="15"/>
  <c r="X214" i="15"/>
  <c r="X213" i="15"/>
  <c r="X211" i="15"/>
  <c r="X210" i="15"/>
  <c r="X209" i="15"/>
  <c r="F111" i="10"/>
  <c r="N111" i="10"/>
  <c r="V111" i="10"/>
  <c r="F128" i="10"/>
  <c r="N128" i="10"/>
  <c r="V128" i="10"/>
  <c r="G54" i="11"/>
  <c r="O54" i="11"/>
  <c r="W54" i="11"/>
  <c r="V111" i="11"/>
  <c r="H128" i="11"/>
  <c r="Q128" i="11"/>
  <c r="C129" i="11"/>
  <c r="U129" i="11"/>
  <c r="X130" i="11"/>
  <c r="I132" i="11"/>
  <c r="S132" i="11"/>
  <c r="G145" i="11"/>
  <c r="P145" i="11"/>
  <c r="K147" i="11"/>
  <c r="E156" i="11"/>
  <c r="N156" i="11"/>
  <c r="W156" i="11"/>
  <c r="G3" i="12"/>
  <c r="M82" i="12"/>
  <c r="G85" i="12"/>
  <c r="P85" i="12"/>
  <c r="N86" i="12"/>
  <c r="J87" i="12"/>
  <c r="V87" i="12"/>
  <c r="H88" i="12"/>
  <c r="R88" i="12"/>
  <c r="P89" i="12"/>
  <c r="R97" i="12"/>
  <c r="R158" i="4" s="1"/>
  <c r="J100" i="12"/>
  <c r="J161" i="4" s="1"/>
  <c r="T233" i="15"/>
  <c r="T76" i="12"/>
  <c r="T71" i="12"/>
  <c r="T70" i="12" s="1"/>
  <c r="I253" i="15"/>
  <c r="I220" i="15"/>
  <c r="I218" i="15"/>
  <c r="I217" i="15"/>
  <c r="I214" i="15"/>
  <c r="I211" i="15"/>
  <c r="I209" i="15"/>
  <c r="I213" i="15"/>
  <c r="I210" i="15"/>
  <c r="Y253" i="15"/>
  <c r="Y220" i="15"/>
  <c r="Y218" i="15"/>
  <c r="Y217" i="15"/>
  <c r="Y214" i="15"/>
  <c r="Y211" i="15"/>
  <c r="Y209" i="15"/>
  <c r="Y213" i="15"/>
  <c r="Y210" i="15"/>
  <c r="Y79" i="16"/>
  <c r="G111" i="10"/>
  <c r="O111" i="10"/>
  <c r="W111" i="10"/>
  <c r="G128" i="10"/>
  <c r="O128" i="10"/>
  <c r="W128" i="10"/>
  <c r="X126" i="11"/>
  <c r="I128" i="11"/>
  <c r="S128" i="11"/>
  <c r="M129" i="11"/>
  <c r="P130" i="11"/>
  <c r="Y130" i="11"/>
  <c r="K132" i="11"/>
  <c r="H145" i="11"/>
  <c r="C147" i="11"/>
  <c r="U147" i="11"/>
  <c r="H85" i="12"/>
  <c r="O86" i="12"/>
  <c r="M87" i="12"/>
  <c r="W87" i="12"/>
  <c r="U88" i="12"/>
  <c r="G89" i="12"/>
  <c r="Q92" i="12"/>
  <c r="U97" i="12"/>
  <c r="U158" i="4" s="1"/>
  <c r="M100" i="12"/>
  <c r="M161" i="4" s="1"/>
  <c r="D251" i="14"/>
  <c r="L251" i="14"/>
  <c r="T251" i="14"/>
  <c r="B261" i="14"/>
  <c r="J261" i="14"/>
  <c r="R261" i="14"/>
  <c r="B115" i="15"/>
  <c r="B261" i="15"/>
  <c r="J115" i="15"/>
  <c r="J261" i="15"/>
  <c r="R261" i="15"/>
  <c r="R115" i="15"/>
  <c r="H111" i="10"/>
  <c r="P111" i="10"/>
  <c r="X111" i="10"/>
  <c r="H128" i="10"/>
  <c r="P128" i="10"/>
  <c r="X128" i="10"/>
  <c r="H122" i="11"/>
  <c r="P122" i="11"/>
  <c r="X122" i="11"/>
  <c r="H123" i="11"/>
  <c r="P123" i="11"/>
  <c r="X123" i="11"/>
  <c r="H125" i="11"/>
  <c r="P125" i="11"/>
  <c r="X125" i="11"/>
  <c r="H126" i="11"/>
  <c r="P126" i="11"/>
  <c r="Y126" i="11"/>
  <c r="K128" i="11"/>
  <c r="E129" i="11"/>
  <c r="H130" i="11"/>
  <c r="Q130" i="11"/>
  <c r="C132" i="11"/>
  <c r="U132" i="11"/>
  <c r="S145" i="11"/>
  <c r="M147" i="11"/>
  <c r="V100" i="12"/>
  <c r="V161" i="4" s="1"/>
  <c r="F101" i="12"/>
  <c r="F162" i="4" s="1"/>
  <c r="N101" i="12"/>
  <c r="N162" i="4" s="1"/>
  <c r="V101" i="12"/>
  <c r="V162" i="4" s="1"/>
  <c r="X82" i="12"/>
  <c r="I85" i="12"/>
  <c r="B87" i="12"/>
  <c r="N87" i="12"/>
  <c r="X87" i="12"/>
  <c r="V88" i="12"/>
  <c r="H89" i="12"/>
  <c r="R89" i="12"/>
  <c r="V97" i="12"/>
  <c r="V158" i="4" s="1"/>
  <c r="N100" i="12"/>
  <c r="N161" i="4" s="1"/>
  <c r="F241" i="14"/>
  <c r="F181" i="14"/>
  <c r="N241" i="14"/>
  <c r="N181" i="14"/>
  <c r="V241" i="14"/>
  <c r="V181" i="14"/>
  <c r="C261" i="14"/>
  <c r="C216" i="14"/>
  <c r="K261" i="14"/>
  <c r="K216" i="14"/>
  <c r="S261" i="14"/>
  <c r="S216" i="14"/>
  <c r="I128" i="10"/>
  <c r="Q128" i="10"/>
  <c r="Y128" i="10"/>
  <c r="B147" i="11"/>
  <c r="B132" i="11"/>
  <c r="B130" i="11"/>
  <c r="B129" i="11"/>
  <c r="J147" i="11"/>
  <c r="J132" i="11"/>
  <c r="J130" i="11"/>
  <c r="J129" i="11"/>
  <c r="R147" i="11"/>
  <c r="R132" i="11"/>
  <c r="R130" i="11"/>
  <c r="R129" i="11"/>
  <c r="R126" i="11"/>
  <c r="I122" i="11"/>
  <c r="Q122" i="11"/>
  <c r="Y122" i="11"/>
  <c r="I123" i="11"/>
  <c r="Q123" i="11"/>
  <c r="Y123" i="11"/>
  <c r="I125" i="11"/>
  <c r="Q125" i="11"/>
  <c r="Y125" i="11"/>
  <c r="I126" i="11"/>
  <c r="Q126" i="11"/>
  <c r="C128" i="11"/>
  <c r="L128" i="11"/>
  <c r="X129" i="11"/>
  <c r="S130" i="11"/>
  <c r="K145" i="11"/>
  <c r="E147" i="11"/>
  <c r="P82" i="12"/>
  <c r="Y82" i="12"/>
  <c r="J85" i="12"/>
  <c r="E87" i="12"/>
  <c r="O87" i="12"/>
  <c r="W97" i="12"/>
  <c r="W158" i="4" s="1"/>
  <c r="B100" i="12"/>
  <c r="B161" i="4" s="1"/>
  <c r="O100" i="12"/>
  <c r="O161" i="4" s="1"/>
  <c r="M101" i="12"/>
  <c r="M162" i="4" s="1"/>
  <c r="E241" i="13"/>
  <c r="E233" i="13" s="1"/>
  <c r="E181" i="13"/>
  <c r="M241" i="13"/>
  <c r="M233" i="13" s="1"/>
  <c r="M181" i="13"/>
  <c r="U241" i="13"/>
  <c r="U233" i="13" s="1"/>
  <c r="U181" i="13"/>
  <c r="D251" i="13"/>
  <c r="D243" i="13" s="1"/>
  <c r="D199" i="13"/>
  <c r="L251" i="13"/>
  <c r="L243" i="13" s="1"/>
  <c r="L199" i="13"/>
  <c r="T251" i="13"/>
  <c r="T243" i="13" s="1"/>
  <c r="T199" i="13"/>
  <c r="B261" i="13"/>
  <c r="B253" i="13" s="1"/>
  <c r="B216" i="13"/>
  <c r="J261" i="13"/>
  <c r="J253" i="13" s="1"/>
  <c r="J216" i="13"/>
  <c r="R261" i="13"/>
  <c r="R253" i="13" s="1"/>
  <c r="R216" i="13"/>
  <c r="F251" i="14"/>
  <c r="N251" i="14"/>
  <c r="V251" i="14"/>
  <c r="D261" i="14"/>
  <c r="L261" i="14"/>
  <c r="T261" i="14"/>
  <c r="L233" i="15"/>
  <c r="L76" i="12"/>
  <c r="L71" i="12"/>
  <c r="L70" i="12" s="1"/>
  <c r="F253" i="15"/>
  <c r="F220" i="15"/>
  <c r="F218" i="15"/>
  <c r="F217" i="15"/>
  <c r="F214" i="15"/>
  <c r="F211" i="15"/>
  <c r="F209" i="15"/>
  <c r="F213" i="15"/>
  <c r="F210" i="15"/>
  <c r="V253" i="15"/>
  <c r="V220" i="15"/>
  <c r="V218" i="15"/>
  <c r="V217" i="15"/>
  <c r="V214" i="15"/>
  <c r="V211" i="15"/>
  <c r="V209" i="15"/>
  <c r="V213" i="15"/>
  <c r="V210" i="15"/>
  <c r="B111" i="10"/>
  <c r="J111" i="10"/>
  <c r="R111" i="10"/>
  <c r="B128" i="10"/>
  <c r="J128" i="10"/>
  <c r="R128" i="10"/>
  <c r="B105" i="11"/>
  <c r="B106" i="11"/>
  <c r="B107" i="11"/>
  <c r="B108" i="11"/>
  <c r="B109" i="11"/>
  <c r="J111" i="11"/>
  <c r="R111" i="11"/>
  <c r="B112" i="11"/>
  <c r="B113" i="11"/>
  <c r="B115" i="11"/>
  <c r="B122" i="11"/>
  <c r="J122" i="11"/>
  <c r="R122" i="11"/>
  <c r="B123" i="11"/>
  <c r="J123" i="11"/>
  <c r="R123" i="11"/>
  <c r="B125" i="11"/>
  <c r="J125" i="11"/>
  <c r="R125" i="11"/>
  <c r="B126" i="11"/>
  <c r="J126" i="11"/>
  <c r="S126" i="11"/>
  <c r="D128" i="11"/>
  <c r="P129" i="11"/>
  <c r="Y129" i="11"/>
  <c r="K130" i="11"/>
  <c r="C145" i="11"/>
  <c r="X147" i="11"/>
  <c r="L3" i="12"/>
  <c r="H82" i="12"/>
  <c r="Q82" i="12"/>
  <c r="H86" i="12"/>
  <c r="P87" i="12"/>
  <c r="X88" i="12"/>
  <c r="J89" i="12"/>
  <c r="V89" i="12"/>
  <c r="M97" i="12"/>
  <c r="M158" i="4" s="1"/>
  <c r="E100" i="12"/>
  <c r="E161" i="4" s="1"/>
  <c r="C111" i="10"/>
  <c r="K111" i="10"/>
  <c r="S111" i="10"/>
  <c r="B145" i="11"/>
  <c r="T54" i="11"/>
  <c r="C105" i="11"/>
  <c r="C106" i="11"/>
  <c r="C107" i="11"/>
  <c r="C108" i="11"/>
  <c r="C109" i="11"/>
  <c r="C112" i="11"/>
  <c r="C113" i="11"/>
  <c r="C122" i="11"/>
  <c r="K122" i="11"/>
  <c r="S122" i="11"/>
  <c r="C123" i="11"/>
  <c r="K123" i="11"/>
  <c r="S123" i="11"/>
  <c r="C125" i="11"/>
  <c r="K125" i="11"/>
  <c r="C126" i="11"/>
  <c r="D3" i="12"/>
  <c r="I82" i="12"/>
  <c r="C85" i="12"/>
  <c r="Q87" i="12"/>
  <c r="G241" i="13"/>
  <c r="G233" i="13" s="1"/>
  <c r="G181" i="13"/>
  <c r="O241" i="13"/>
  <c r="O233" i="13" s="1"/>
  <c r="O181" i="13"/>
  <c r="W241" i="13"/>
  <c r="W233" i="13" s="1"/>
  <c r="W181" i="13"/>
  <c r="D261" i="13"/>
  <c r="D253" i="13" s="1"/>
  <c r="D216" i="13"/>
  <c r="L261" i="13"/>
  <c r="L253" i="13" s="1"/>
  <c r="L216" i="13"/>
  <c r="T261" i="13"/>
  <c r="T253" i="13" s="1"/>
  <c r="T216" i="13"/>
  <c r="E241" i="15"/>
  <c r="E181" i="15"/>
  <c r="E34" i="15"/>
  <c r="M241" i="15"/>
  <c r="M181" i="15"/>
  <c r="M34" i="15"/>
  <c r="U241" i="15"/>
  <c r="U181" i="15"/>
  <c r="U34" i="15"/>
  <c r="D251" i="15"/>
  <c r="D199" i="15"/>
  <c r="L251" i="15"/>
  <c r="L199" i="15"/>
  <c r="T251" i="15"/>
  <c r="T199" i="15"/>
  <c r="F216" i="15"/>
  <c r="V216" i="15"/>
  <c r="G199" i="13"/>
  <c r="O199" i="13"/>
  <c r="W199" i="13"/>
  <c r="G216" i="13"/>
  <c r="O216" i="13"/>
  <c r="W216" i="13"/>
  <c r="F199" i="14"/>
  <c r="N199" i="14"/>
  <c r="V199" i="14"/>
  <c r="F216" i="14"/>
  <c r="N216" i="14"/>
  <c r="V216" i="14"/>
  <c r="E251" i="15"/>
  <c r="M251" i="15"/>
  <c r="U251" i="15"/>
  <c r="G253" i="15"/>
  <c r="G220" i="15"/>
  <c r="G218" i="15"/>
  <c r="G217" i="15"/>
  <c r="G214" i="15"/>
  <c r="G213" i="15"/>
  <c r="G211" i="15"/>
  <c r="G210" i="15"/>
  <c r="G209" i="15"/>
  <c r="G204" i="15" s="1"/>
  <c r="O253" i="15"/>
  <c r="O220" i="15"/>
  <c r="O218" i="15"/>
  <c r="O217" i="15"/>
  <c r="O214" i="15"/>
  <c r="O213" i="15"/>
  <c r="O211" i="15"/>
  <c r="O210" i="15"/>
  <c r="O209" i="15"/>
  <c r="W253" i="15"/>
  <c r="W220" i="15"/>
  <c r="W218" i="15"/>
  <c r="W217" i="15"/>
  <c r="W214" i="15"/>
  <c r="W213" i="15"/>
  <c r="W211" i="15"/>
  <c r="W210" i="15"/>
  <c r="W209" i="15"/>
  <c r="C261" i="15"/>
  <c r="K261" i="15"/>
  <c r="S261" i="15"/>
  <c r="B241" i="15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F251" i="15"/>
  <c r="N251" i="15"/>
  <c r="V251" i="15"/>
  <c r="D261" i="15"/>
  <c r="D216" i="15"/>
  <c r="L261" i="15"/>
  <c r="L216" i="15"/>
  <c r="T261" i="15"/>
  <c r="T216" i="15"/>
  <c r="F181" i="15"/>
  <c r="N181" i="15"/>
  <c r="V181" i="15"/>
  <c r="I216" i="15"/>
  <c r="Y216" i="15"/>
  <c r="J241" i="15"/>
  <c r="P53" i="16"/>
  <c r="P175" i="17"/>
  <c r="P174" i="17"/>
  <c r="P173" i="17"/>
  <c r="P172" i="17"/>
  <c r="P170" i="17"/>
  <c r="P169" i="17"/>
  <c r="P168" i="17"/>
  <c r="P167" i="17"/>
  <c r="P166" i="17"/>
  <c r="P165" i="17"/>
  <c r="P164" i="17"/>
  <c r="P163" i="17"/>
  <c r="P162" i="17"/>
  <c r="P161" i="17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G34" i="15"/>
  <c r="O34" i="15"/>
  <c r="W34" i="15"/>
  <c r="G251" i="15"/>
  <c r="O251" i="15"/>
  <c r="W251" i="15"/>
  <c r="Q115" i="15"/>
  <c r="Q216" i="15" s="1"/>
  <c r="E261" i="15"/>
  <c r="E216" i="15"/>
  <c r="M261" i="15"/>
  <c r="M216" i="15"/>
  <c r="U261" i="15"/>
  <c r="U216" i="15"/>
  <c r="G181" i="15"/>
  <c r="O181" i="15"/>
  <c r="W181" i="15"/>
  <c r="R241" i="15"/>
  <c r="B181" i="13"/>
  <c r="J181" i="13"/>
  <c r="R181" i="13"/>
  <c r="B199" i="13"/>
  <c r="J199" i="13"/>
  <c r="R199" i="13"/>
  <c r="I181" i="14"/>
  <c r="Q181" i="14"/>
  <c r="Y181" i="14"/>
  <c r="I199" i="14"/>
  <c r="Q199" i="14"/>
  <c r="Y199" i="14"/>
  <c r="I216" i="14"/>
  <c r="Q216" i="14"/>
  <c r="Y216" i="14"/>
  <c r="H251" i="15"/>
  <c r="P251" i="15"/>
  <c r="X251" i="15"/>
  <c r="F261" i="15"/>
  <c r="N261" i="15"/>
  <c r="V261" i="15"/>
  <c r="H181" i="15"/>
  <c r="P181" i="15"/>
  <c r="X181" i="15"/>
  <c r="R199" i="15"/>
  <c r="B251" i="15"/>
  <c r="D85" i="12"/>
  <c r="L85" i="12"/>
  <c r="T85" i="12"/>
  <c r="D86" i="12"/>
  <c r="T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I251" i="15"/>
  <c r="Q251" i="15"/>
  <c r="Y251" i="15"/>
  <c r="C115" i="15"/>
  <c r="K115" i="15"/>
  <c r="S115" i="15"/>
  <c r="G261" i="15"/>
  <c r="G216" i="15"/>
  <c r="O261" i="15"/>
  <c r="O216" i="15"/>
  <c r="W261" i="15"/>
  <c r="W216" i="15"/>
  <c r="I181" i="15"/>
  <c r="Q181" i="15"/>
  <c r="Y181" i="15"/>
  <c r="J199" i="15"/>
  <c r="N216" i="15"/>
  <c r="C199" i="14"/>
  <c r="K199" i="14"/>
  <c r="S199" i="14"/>
  <c r="D253" i="15"/>
  <c r="D220" i="15"/>
  <c r="D218" i="15"/>
  <c r="D217" i="15"/>
  <c r="D214" i="15"/>
  <c r="D213" i="15"/>
  <c r="D211" i="15"/>
  <c r="D210" i="15"/>
  <c r="D209" i="15"/>
  <c r="D204" i="15" s="1"/>
  <c r="L253" i="15"/>
  <c r="L220" i="15"/>
  <c r="L218" i="15"/>
  <c r="L217" i="15"/>
  <c r="L214" i="15"/>
  <c r="L213" i="15"/>
  <c r="L211" i="15"/>
  <c r="L210" i="15"/>
  <c r="L209" i="15"/>
  <c r="T253" i="15"/>
  <c r="T220" i="15"/>
  <c r="T218" i="15"/>
  <c r="T217" i="15"/>
  <c r="T214" i="15"/>
  <c r="T213" i="15"/>
  <c r="T211" i="15"/>
  <c r="T210" i="15"/>
  <c r="T209" i="15"/>
  <c r="H261" i="15"/>
  <c r="H216" i="15"/>
  <c r="P261" i="15"/>
  <c r="P216" i="15"/>
  <c r="X261" i="15"/>
  <c r="X216" i="15"/>
  <c r="U199" i="15"/>
  <c r="B92" i="16"/>
  <c r="J92" i="16"/>
  <c r="R102" i="16"/>
  <c r="R165" i="4" s="1"/>
  <c r="R92" i="16"/>
  <c r="B103" i="16"/>
  <c r="B166" i="4" s="1"/>
  <c r="B93" i="16"/>
  <c r="J103" i="16"/>
  <c r="J166" i="4" s="1"/>
  <c r="J93" i="16"/>
  <c r="R103" i="16"/>
  <c r="R166" i="4" s="1"/>
  <c r="R93" i="16"/>
  <c r="H53" i="16"/>
  <c r="H175" i="17"/>
  <c r="H174" i="17"/>
  <c r="H173" i="17"/>
  <c r="H172" i="17"/>
  <c r="H170" i="17"/>
  <c r="H169" i="17"/>
  <c r="H168" i="17"/>
  <c r="H167" i="17"/>
  <c r="H166" i="17"/>
  <c r="H165" i="17"/>
  <c r="H164" i="17"/>
  <c r="H163" i="17"/>
  <c r="H162" i="17"/>
  <c r="H161" i="17"/>
  <c r="X53" i="16"/>
  <c r="X175" i="17"/>
  <c r="X174" i="17"/>
  <c r="X173" i="17"/>
  <c r="X172" i="17"/>
  <c r="X170" i="17"/>
  <c r="X169" i="17"/>
  <c r="X168" i="17"/>
  <c r="X167" i="17"/>
  <c r="X166" i="17"/>
  <c r="X165" i="17"/>
  <c r="X164" i="17"/>
  <c r="X163" i="17"/>
  <c r="X162" i="17"/>
  <c r="X161" i="17"/>
  <c r="G226" i="17"/>
  <c r="G217" i="17" s="1"/>
  <c r="G5" i="17"/>
  <c r="G171" i="17"/>
  <c r="O226" i="17"/>
  <c r="O217" i="17" s="1"/>
  <c r="O5" i="17"/>
  <c r="O217" i="19" s="1"/>
  <c r="O171" i="17"/>
  <c r="W226" i="17"/>
  <c r="W217" i="17" s="1"/>
  <c r="W5" i="17"/>
  <c r="W171" i="17"/>
  <c r="I235" i="17"/>
  <c r="I229" i="17" s="1"/>
  <c r="I184" i="17"/>
  <c r="Q235" i="17"/>
  <c r="Q229" i="17" s="1"/>
  <c r="Q184" i="17"/>
  <c r="Y235" i="17"/>
  <c r="Y229" i="17" s="1"/>
  <c r="Y184" i="17"/>
  <c r="H237" i="17"/>
  <c r="H229" i="17" s="1"/>
  <c r="H190" i="17"/>
  <c r="P237" i="17"/>
  <c r="P229" i="17" s="1"/>
  <c r="P237" i="19"/>
  <c r="P190" i="17"/>
  <c r="X237" i="17"/>
  <c r="X190" i="17"/>
  <c r="B246" i="17"/>
  <c r="B203" i="17"/>
  <c r="J246" i="17"/>
  <c r="J203" i="17"/>
  <c r="R246" i="17"/>
  <c r="R203" i="17"/>
  <c r="I248" i="17"/>
  <c r="I209" i="17"/>
  <c r="Q248" i="17"/>
  <c r="Q240" i="17" s="1"/>
  <c r="Q209" i="17"/>
  <c r="Y248" i="17"/>
  <c r="Y209" i="17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C251" i="15"/>
  <c r="K251" i="15"/>
  <c r="S251" i="15"/>
  <c r="E253" i="15"/>
  <c r="E220" i="15"/>
  <c r="E218" i="15"/>
  <c r="E217" i="15"/>
  <c r="E214" i="15"/>
  <c r="E213" i="15"/>
  <c r="E211" i="15"/>
  <c r="E210" i="15"/>
  <c r="E209" i="15"/>
  <c r="M253" i="15"/>
  <c r="M220" i="15"/>
  <c r="M218" i="15"/>
  <c r="M217" i="15"/>
  <c r="M214" i="15"/>
  <c r="M213" i="15"/>
  <c r="M211" i="15"/>
  <c r="M210" i="15"/>
  <c r="M209" i="15"/>
  <c r="U253" i="15"/>
  <c r="U220" i="15"/>
  <c r="U218" i="15"/>
  <c r="U217" i="15"/>
  <c r="U214" i="15"/>
  <c r="U213" i="15"/>
  <c r="U211" i="15"/>
  <c r="U210" i="15"/>
  <c r="U209" i="15"/>
  <c r="U204" i="15" s="1"/>
  <c r="I261" i="15"/>
  <c r="Q261" i="15"/>
  <c r="Y261" i="15"/>
  <c r="C181" i="15"/>
  <c r="K181" i="15"/>
  <c r="S181" i="15"/>
  <c r="C199" i="15"/>
  <c r="M199" i="15"/>
  <c r="V199" i="15"/>
  <c r="C71" i="16"/>
  <c r="C90" i="16"/>
  <c r="K71" i="16"/>
  <c r="K90" i="16"/>
  <c r="S71" i="16"/>
  <c r="S90" i="16"/>
  <c r="B90" i="16"/>
  <c r="J90" i="16"/>
  <c r="R90" i="16"/>
  <c r="X226" i="19"/>
  <c r="X226" i="17"/>
  <c r="X217" i="17" s="1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E184" i="17"/>
  <c r="M184" i="17"/>
  <c r="U184" i="17"/>
  <c r="S190" i="17"/>
  <c r="F209" i="17"/>
  <c r="F71" i="16"/>
  <c r="N71" i="16"/>
  <c r="V71" i="16"/>
  <c r="C92" i="16"/>
  <c r="K92" i="16"/>
  <c r="S92" i="16"/>
  <c r="C93" i="16"/>
  <c r="K93" i="16"/>
  <c r="S93" i="16"/>
  <c r="B5" i="17"/>
  <c r="B217" i="18" s="1"/>
  <c r="J5" i="17"/>
  <c r="J217" i="19" s="1"/>
  <c r="R5" i="17"/>
  <c r="R217" i="18" s="1"/>
  <c r="C229" i="17"/>
  <c r="K229" i="17"/>
  <c r="S229" i="17"/>
  <c r="D246" i="17"/>
  <c r="D203" i="17"/>
  <c r="L246" i="17"/>
  <c r="L203" i="17"/>
  <c r="T246" i="17"/>
  <c r="T203" i="17"/>
  <c r="C248" i="17"/>
  <c r="C209" i="17"/>
  <c r="K248" i="17"/>
  <c r="K209" i="17"/>
  <c r="S248" i="17"/>
  <c r="S209" i="17"/>
  <c r="F161" i="17"/>
  <c r="N161" i="17"/>
  <c r="F162" i="17"/>
  <c r="N162" i="17"/>
  <c r="V162" i="17"/>
  <c r="F163" i="17"/>
  <c r="N163" i="17"/>
  <c r="V163" i="17"/>
  <c r="F164" i="17"/>
  <c r="N164" i="17"/>
  <c r="V164" i="17"/>
  <c r="F165" i="17"/>
  <c r="N165" i="17"/>
  <c r="V165" i="17"/>
  <c r="F166" i="17"/>
  <c r="F167" i="17"/>
  <c r="F168" i="17"/>
  <c r="F169" i="17"/>
  <c r="N169" i="17"/>
  <c r="F170" i="17"/>
  <c r="N170" i="17"/>
  <c r="F171" i="17"/>
  <c r="N171" i="17"/>
  <c r="V171" i="17"/>
  <c r="F172" i="17"/>
  <c r="N172" i="17"/>
  <c r="V172" i="17"/>
  <c r="F173" i="17"/>
  <c r="N173" i="17"/>
  <c r="V173" i="17"/>
  <c r="F174" i="17"/>
  <c r="N174" i="17"/>
  <c r="V174" i="17"/>
  <c r="F184" i="17"/>
  <c r="N184" i="17"/>
  <c r="V184" i="17"/>
  <c r="I190" i="17"/>
  <c r="V190" i="17"/>
  <c r="N203" i="17"/>
  <c r="M226" i="18"/>
  <c r="U226" i="18"/>
  <c r="G71" i="16"/>
  <c r="O71" i="16"/>
  <c r="W71" i="16"/>
  <c r="D91" i="16"/>
  <c r="D92" i="16"/>
  <c r="L92" i="16"/>
  <c r="T92" i="16"/>
  <c r="D93" i="16"/>
  <c r="L93" i="16"/>
  <c r="T93" i="16"/>
  <c r="C5" i="17"/>
  <c r="K5" i="17"/>
  <c r="S5" i="17"/>
  <c r="E246" i="17"/>
  <c r="E203" i="17"/>
  <c r="M246" i="17"/>
  <c r="M203" i="17"/>
  <c r="U246" i="17"/>
  <c r="U203" i="17"/>
  <c r="D248" i="17"/>
  <c r="D209" i="17"/>
  <c r="L248" i="17"/>
  <c r="L209" i="17"/>
  <c r="T248" i="17"/>
  <c r="T209" i="17"/>
  <c r="G184" i="17"/>
  <c r="O184" i="17"/>
  <c r="W184" i="17"/>
  <c r="J190" i="17"/>
  <c r="P203" i="17"/>
  <c r="N209" i="17"/>
  <c r="N171" i="18"/>
  <c r="E92" i="16"/>
  <c r="M92" i="16"/>
  <c r="U92" i="16"/>
  <c r="E93" i="16"/>
  <c r="M93" i="16"/>
  <c r="U93" i="16"/>
  <c r="D237" i="17"/>
  <c r="D229" i="17" s="1"/>
  <c r="D190" i="17"/>
  <c r="L237" i="17"/>
  <c r="L229" i="17" s="1"/>
  <c r="L190" i="17"/>
  <c r="T237" i="17"/>
  <c r="T229" i="17" s="1"/>
  <c r="T190" i="17"/>
  <c r="E248" i="17"/>
  <c r="E209" i="17"/>
  <c r="M248" i="17"/>
  <c r="M209" i="17"/>
  <c r="M248" i="18"/>
  <c r="U248" i="17"/>
  <c r="U209" i="17"/>
  <c r="H171" i="17"/>
  <c r="P171" i="17"/>
  <c r="X171" i="17"/>
  <c r="H184" i="17"/>
  <c r="P184" i="17"/>
  <c r="X184" i="17"/>
  <c r="K190" i="17"/>
  <c r="Y190" i="17"/>
  <c r="Q203" i="17"/>
  <c r="F91" i="16"/>
  <c r="F92" i="16"/>
  <c r="N92" i="16"/>
  <c r="V92" i="16"/>
  <c r="F93" i="16"/>
  <c r="N93" i="16"/>
  <c r="V93" i="16"/>
  <c r="E5" i="17"/>
  <c r="E217" i="19" s="1"/>
  <c r="M5" i="17"/>
  <c r="U5" i="17"/>
  <c r="F229" i="17"/>
  <c r="N229" i="17"/>
  <c r="V229" i="17"/>
  <c r="E237" i="17"/>
  <c r="E229" i="17" s="1"/>
  <c r="E190" i="17"/>
  <c r="M237" i="17"/>
  <c r="M229" i="17" s="1"/>
  <c r="M190" i="17"/>
  <c r="U237" i="17"/>
  <c r="U229" i="17" s="1"/>
  <c r="U190" i="17"/>
  <c r="G246" i="17"/>
  <c r="G203" i="17"/>
  <c r="O246" i="17"/>
  <c r="O203" i="17"/>
  <c r="W246" i="17"/>
  <c r="W203" i="17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Q166" i="17"/>
  <c r="Y166" i="17"/>
  <c r="I167" i="17"/>
  <c r="Y167" i="17"/>
  <c r="I168" i="17"/>
  <c r="Y168" i="17"/>
  <c r="I169" i="17"/>
  <c r="Q169" i="17"/>
  <c r="Y169" i="17"/>
  <c r="I170" i="17"/>
  <c r="Q170" i="17"/>
  <c r="Y170" i="17"/>
  <c r="I171" i="17"/>
  <c r="Q171" i="17"/>
  <c r="Y171" i="17"/>
  <c r="I172" i="17"/>
  <c r="Q172" i="17"/>
  <c r="Y172" i="17"/>
  <c r="I173" i="17"/>
  <c r="Q173" i="17"/>
  <c r="Y173" i="17"/>
  <c r="I174" i="17"/>
  <c r="Q174" i="17"/>
  <c r="Y174" i="17"/>
  <c r="N190" i="17"/>
  <c r="V209" i="17"/>
  <c r="G92" i="16"/>
  <c r="O92" i="16"/>
  <c r="W92" i="16"/>
  <c r="G93" i="16"/>
  <c r="O93" i="16"/>
  <c r="W93" i="16"/>
  <c r="G248" i="17"/>
  <c r="G209" i="17"/>
  <c r="O248" i="17"/>
  <c r="O209" i="17"/>
  <c r="W248" i="17"/>
  <c r="W209" i="17"/>
  <c r="B184" i="17"/>
  <c r="J184" i="17"/>
  <c r="R184" i="17"/>
  <c r="B190" i="17"/>
  <c r="F203" i="17"/>
  <c r="V203" i="17"/>
  <c r="M217" i="18"/>
  <c r="H92" i="16"/>
  <c r="P92" i="16"/>
  <c r="X92" i="16"/>
  <c r="H93" i="16"/>
  <c r="P93" i="16"/>
  <c r="X93" i="16"/>
  <c r="X229" i="17"/>
  <c r="G237" i="17"/>
  <c r="G229" i="17" s="1"/>
  <c r="G190" i="17"/>
  <c r="O237" i="17"/>
  <c r="O229" i="17" s="1"/>
  <c r="O190" i="17"/>
  <c r="W237" i="17"/>
  <c r="W229" i="17" s="1"/>
  <c r="W190" i="17"/>
  <c r="I240" i="17"/>
  <c r="Y240" i="17"/>
  <c r="H248" i="17"/>
  <c r="H240" i="17" s="1"/>
  <c r="H209" i="17"/>
  <c r="P248" i="17"/>
  <c r="P240" i="17" s="1"/>
  <c r="P209" i="17"/>
  <c r="X248" i="17"/>
  <c r="X240" i="17" s="1"/>
  <c r="X209" i="17"/>
  <c r="C171" i="17"/>
  <c r="K171" i="17"/>
  <c r="S171" i="17"/>
  <c r="C184" i="17"/>
  <c r="K184" i="17"/>
  <c r="S184" i="17"/>
  <c r="C190" i="17"/>
  <c r="Q190" i="17"/>
  <c r="H203" i="17"/>
  <c r="X203" i="17"/>
  <c r="M246" i="18"/>
  <c r="U246" i="18"/>
  <c r="P217" i="18"/>
  <c r="G223" i="18"/>
  <c r="O223" i="18"/>
  <c r="W223" i="18"/>
  <c r="G226" i="18"/>
  <c r="O226" i="18"/>
  <c r="W226" i="18"/>
  <c r="I235" i="18"/>
  <c r="I184" i="18"/>
  <c r="Q235" i="18"/>
  <c r="Q184" i="18"/>
  <c r="Y235" i="18"/>
  <c r="Y184" i="18"/>
  <c r="H237" i="18"/>
  <c r="H190" i="18"/>
  <c r="P237" i="18"/>
  <c r="P190" i="18"/>
  <c r="X237" i="18"/>
  <c r="X190" i="18"/>
  <c r="B246" i="18"/>
  <c r="B203" i="18"/>
  <c r="J246" i="18"/>
  <c r="J203" i="18"/>
  <c r="R246" i="18"/>
  <c r="R203" i="18"/>
  <c r="I248" i="18"/>
  <c r="I209" i="18"/>
  <c r="Q248" i="18"/>
  <c r="Q209" i="18"/>
  <c r="Y248" i="18"/>
  <c r="Y209" i="18"/>
  <c r="E164" i="18"/>
  <c r="P164" i="18"/>
  <c r="M165" i="18"/>
  <c r="J166" i="18"/>
  <c r="R167" i="18"/>
  <c r="P168" i="18"/>
  <c r="B169" i="18"/>
  <c r="M169" i="18"/>
  <c r="J170" i="18"/>
  <c r="U170" i="18"/>
  <c r="R171" i="18"/>
  <c r="E172" i="18"/>
  <c r="P172" i="18"/>
  <c r="M173" i="18"/>
  <c r="X173" i="18"/>
  <c r="E223" i="18"/>
  <c r="U235" i="18"/>
  <c r="P217" i="19"/>
  <c r="C226" i="19"/>
  <c r="C5" i="19"/>
  <c r="C171" i="19"/>
  <c r="K226" i="19"/>
  <c r="K5" i="19"/>
  <c r="K171" i="19" s="1"/>
  <c r="S226" i="19"/>
  <c r="S5" i="19"/>
  <c r="S171" i="19" s="1"/>
  <c r="I229" i="19"/>
  <c r="I188" i="19"/>
  <c r="I192" i="19"/>
  <c r="I191" i="19"/>
  <c r="I187" i="19"/>
  <c r="I185" i="19"/>
  <c r="I183" i="19"/>
  <c r="Q229" i="19"/>
  <c r="Q188" i="19"/>
  <c r="Q192" i="19"/>
  <c r="Q187" i="19"/>
  <c r="Q185" i="19"/>
  <c r="Q183" i="19"/>
  <c r="Y229" i="19"/>
  <c r="Y191" i="19"/>
  <c r="Y188" i="19"/>
  <c r="Y185" i="19"/>
  <c r="Y183" i="19"/>
  <c r="H237" i="19"/>
  <c r="Y192" i="19"/>
  <c r="I217" i="18"/>
  <c r="H226" i="18"/>
  <c r="P226" i="18"/>
  <c r="X226" i="18"/>
  <c r="B235" i="18"/>
  <c r="B184" i="18"/>
  <c r="J235" i="18"/>
  <c r="J184" i="18"/>
  <c r="R235" i="18"/>
  <c r="R184" i="18"/>
  <c r="I237" i="18"/>
  <c r="I190" i="18"/>
  <c r="Q237" i="18"/>
  <c r="Q190" i="18"/>
  <c r="Y237" i="18"/>
  <c r="Y190" i="18"/>
  <c r="C246" i="18"/>
  <c r="C203" i="18"/>
  <c r="K246" i="18"/>
  <c r="K203" i="18"/>
  <c r="S246" i="18"/>
  <c r="S203" i="18"/>
  <c r="B248" i="18"/>
  <c r="B209" i="18"/>
  <c r="J248" i="18"/>
  <c r="J209" i="18"/>
  <c r="R248" i="18"/>
  <c r="R209" i="18"/>
  <c r="E161" i="18"/>
  <c r="M161" i="18"/>
  <c r="U161" i="18"/>
  <c r="E162" i="18"/>
  <c r="M162" i="18"/>
  <c r="M163" i="18"/>
  <c r="Q164" i="18"/>
  <c r="Y165" i="18"/>
  <c r="I167" i="18"/>
  <c r="Q168" i="18"/>
  <c r="Y169" i="18"/>
  <c r="Q172" i="18"/>
  <c r="Y173" i="18"/>
  <c r="I175" i="18"/>
  <c r="U203" i="18"/>
  <c r="M223" i="18"/>
  <c r="E237" i="18"/>
  <c r="U248" i="18"/>
  <c r="Y190" i="19"/>
  <c r="I226" i="18"/>
  <c r="Q226" i="18"/>
  <c r="Y226" i="18"/>
  <c r="C235" i="18"/>
  <c r="C184" i="18"/>
  <c r="K235" i="18"/>
  <c r="K184" i="18"/>
  <c r="S235" i="18"/>
  <c r="S184" i="18"/>
  <c r="B237" i="18"/>
  <c r="B190" i="18"/>
  <c r="J237" i="18"/>
  <c r="J190" i="18"/>
  <c r="R237" i="18"/>
  <c r="R190" i="18"/>
  <c r="D246" i="18"/>
  <c r="D203" i="18"/>
  <c r="L246" i="18"/>
  <c r="L203" i="18"/>
  <c r="T246" i="18"/>
  <c r="T203" i="18"/>
  <c r="C248" i="18"/>
  <c r="C209" i="18"/>
  <c r="K248" i="18"/>
  <c r="K209" i="18"/>
  <c r="S248" i="18"/>
  <c r="S209" i="18"/>
  <c r="R164" i="18"/>
  <c r="E165" i="18"/>
  <c r="P165" i="18"/>
  <c r="B166" i="18"/>
  <c r="X166" i="18"/>
  <c r="J167" i="18"/>
  <c r="U167" i="18"/>
  <c r="H168" i="18"/>
  <c r="R168" i="18"/>
  <c r="E169" i="18"/>
  <c r="P169" i="18"/>
  <c r="M170" i="18"/>
  <c r="J171" i="18"/>
  <c r="R172" i="18"/>
  <c r="P173" i="18"/>
  <c r="B174" i="18"/>
  <c r="M174" i="18"/>
  <c r="J175" i="18"/>
  <c r="E209" i="18"/>
  <c r="M237" i="18"/>
  <c r="D217" i="19"/>
  <c r="D176" i="19"/>
  <c r="D173" i="19"/>
  <c r="D172" i="19"/>
  <c r="D169" i="19"/>
  <c r="D168" i="19"/>
  <c r="D167" i="19"/>
  <c r="D165" i="19"/>
  <c r="T217" i="19"/>
  <c r="T176" i="19"/>
  <c r="T173" i="19"/>
  <c r="T172" i="19"/>
  <c r="T169" i="19"/>
  <c r="T168" i="19"/>
  <c r="T167" i="19"/>
  <c r="T165" i="19"/>
  <c r="N229" i="19"/>
  <c r="N192" i="19"/>
  <c r="N191" i="19"/>
  <c r="N188" i="19"/>
  <c r="N187" i="19"/>
  <c r="N185" i="19"/>
  <c r="N183" i="19"/>
  <c r="I190" i="19"/>
  <c r="C175" i="18"/>
  <c r="C174" i="18"/>
  <c r="C173" i="18"/>
  <c r="C172" i="18"/>
  <c r="C170" i="18"/>
  <c r="C169" i="18"/>
  <c r="C168" i="18"/>
  <c r="C167" i="18"/>
  <c r="C165" i="18"/>
  <c r="C164" i="18"/>
  <c r="K175" i="18"/>
  <c r="K174" i="18"/>
  <c r="K173" i="18"/>
  <c r="K172" i="18"/>
  <c r="K170" i="18"/>
  <c r="K169" i="18"/>
  <c r="K168" i="18"/>
  <c r="K167" i="18"/>
  <c r="K165" i="18"/>
  <c r="K164" i="18"/>
  <c r="S217" i="18"/>
  <c r="S175" i="18"/>
  <c r="S174" i="18"/>
  <c r="S173" i="18"/>
  <c r="S172" i="18"/>
  <c r="S170" i="18"/>
  <c r="S169" i="18"/>
  <c r="S168" i="18"/>
  <c r="S167" i="18"/>
  <c r="S165" i="18"/>
  <c r="S164" i="18"/>
  <c r="B226" i="18"/>
  <c r="J226" i="18"/>
  <c r="R226" i="18"/>
  <c r="D235" i="18"/>
  <c r="D184" i="18"/>
  <c r="L235" i="18"/>
  <c r="L184" i="18"/>
  <c r="T235" i="18"/>
  <c r="T184" i="18"/>
  <c r="C237" i="18"/>
  <c r="C190" i="18"/>
  <c r="K237" i="18"/>
  <c r="K190" i="18"/>
  <c r="S237" i="18"/>
  <c r="S190" i="18"/>
  <c r="D248" i="18"/>
  <c r="D209" i="18"/>
  <c r="L248" i="18"/>
  <c r="L209" i="18"/>
  <c r="T248" i="18"/>
  <c r="T209" i="18"/>
  <c r="I164" i="18"/>
  <c r="Q165" i="18"/>
  <c r="N166" i="18"/>
  <c r="Y166" i="18"/>
  <c r="I168" i="18"/>
  <c r="Q169" i="18"/>
  <c r="I172" i="18"/>
  <c r="Q173" i="18"/>
  <c r="E226" i="18"/>
  <c r="U237" i="18"/>
  <c r="F217" i="19"/>
  <c r="F176" i="19"/>
  <c r="F173" i="19"/>
  <c r="F172" i="19"/>
  <c r="F169" i="19"/>
  <c r="F168" i="19"/>
  <c r="F167" i="19"/>
  <c r="F165" i="19"/>
  <c r="N217" i="19"/>
  <c r="N176" i="19"/>
  <c r="N173" i="19"/>
  <c r="N172" i="19"/>
  <c r="N169" i="19"/>
  <c r="N168" i="19"/>
  <c r="N167" i="19"/>
  <c r="N165" i="19"/>
  <c r="V217" i="19"/>
  <c r="V176" i="19"/>
  <c r="V173" i="19"/>
  <c r="V172" i="19"/>
  <c r="V169" i="19"/>
  <c r="V168" i="19"/>
  <c r="V167" i="19"/>
  <c r="V165" i="19"/>
  <c r="D61" i="19"/>
  <c r="D184" i="19" s="1"/>
  <c r="L61" i="19"/>
  <c r="L190" i="19" s="1"/>
  <c r="T61" i="19"/>
  <c r="T184" i="19" s="1"/>
  <c r="D5" i="18"/>
  <c r="L5" i="18"/>
  <c r="L171" i="18" s="1"/>
  <c r="T5" i="18"/>
  <c r="T166" i="18" s="1"/>
  <c r="C223" i="18"/>
  <c r="C166" i="18"/>
  <c r="K223" i="18"/>
  <c r="K166" i="18"/>
  <c r="S223" i="18"/>
  <c r="S166" i="18"/>
  <c r="C226" i="18"/>
  <c r="C171" i="18"/>
  <c r="K226" i="18"/>
  <c r="K171" i="18"/>
  <c r="S226" i="18"/>
  <c r="S171" i="18"/>
  <c r="D237" i="18"/>
  <c r="D190" i="18"/>
  <c r="L237" i="18"/>
  <c r="L190" i="18"/>
  <c r="T237" i="18"/>
  <c r="T190" i="18"/>
  <c r="F246" i="18"/>
  <c r="F203" i="18"/>
  <c r="N246" i="18"/>
  <c r="N203" i="18"/>
  <c r="V246" i="18"/>
  <c r="V203" i="18"/>
  <c r="H161" i="18"/>
  <c r="P161" i="18"/>
  <c r="X161" i="18"/>
  <c r="H162" i="18"/>
  <c r="P162" i="18"/>
  <c r="X162" i="18"/>
  <c r="H163" i="18"/>
  <c r="P163" i="18"/>
  <c r="X163" i="18"/>
  <c r="J164" i="18"/>
  <c r="R165" i="18"/>
  <c r="P166" i="18"/>
  <c r="B167" i="18"/>
  <c r="M167" i="18"/>
  <c r="J168" i="18"/>
  <c r="U168" i="18"/>
  <c r="R169" i="18"/>
  <c r="E170" i="18"/>
  <c r="P170" i="18"/>
  <c r="B171" i="18"/>
  <c r="M171" i="18"/>
  <c r="X171" i="18"/>
  <c r="J172" i="18"/>
  <c r="U172" i="18"/>
  <c r="H173" i="18"/>
  <c r="R173" i="18"/>
  <c r="E174" i="18"/>
  <c r="P174" i="18"/>
  <c r="B175" i="18"/>
  <c r="M175" i="18"/>
  <c r="X175" i="18"/>
  <c r="E246" i="18"/>
  <c r="H217" i="19"/>
  <c r="X217" i="19"/>
  <c r="G217" i="19"/>
  <c r="G176" i="19"/>
  <c r="G173" i="19"/>
  <c r="G172" i="19"/>
  <c r="G169" i="19"/>
  <c r="G168" i="19"/>
  <c r="G167" i="19"/>
  <c r="G165" i="19"/>
  <c r="O176" i="19"/>
  <c r="O173" i="19"/>
  <c r="O172" i="19"/>
  <c r="O169" i="19"/>
  <c r="O168" i="19"/>
  <c r="O167" i="19"/>
  <c r="O165" i="19"/>
  <c r="W217" i="19"/>
  <c r="W176" i="19"/>
  <c r="W173" i="19"/>
  <c r="W172" i="19"/>
  <c r="W169" i="19"/>
  <c r="W168" i="19"/>
  <c r="W167" i="19"/>
  <c r="W165" i="19"/>
  <c r="E235" i="19"/>
  <c r="E61" i="19"/>
  <c r="E184" i="19"/>
  <c r="M235" i="19"/>
  <c r="M61" i="19"/>
  <c r="M184" i="19"/>
  <c r="U235" i="19"/>
  <c r="U61" i="19"/>
  <c r="U184" i="19" s="1"/>
  <c r="D237" i="19"/>
  <c r="L237" i="19"/>
  <c r="T237" i="19"/>
  <c r="F246" i="19"/>
  <c r="F203" i="19"/>
  <c r="N246" i="19"/>
  <c r="N203" i="19"/>
  <c r="V246" i="19"/>
  <c r="V203" i="19"/>
  <c r="E248" i="19"/>
  <c r="E209" i="19"/>
  <c r="M248" i="19"/>
  <c r="M209" i="19"/>
  <c r="U248" i="19"/>
  <c r="U209" i="19"/>
  <c r="D226" i="18"/>
  <c r="L226" i="18"/>
  <c r="T226" i="18"/>
  <c r="F235" i="18"/>
  <c r="N235" i="18"/>
  <c r="V235" i="18"/>
  <c r="G246" i="18"/>
  <c r="G203" i="18"/>
  <c r="O246" i="18"/>
  <c r="O203" i="18"/>
  <c r="W246" i="18"/>
  <c r="W203" i="18"/>
  <c r="F248" i="18"/>
  <c r="F209" i="18"/>
  <c r="N248" i="18"/>
  <c r="N209" i="18"/>
  <c r="V248" i="18"/>
  <c r="V209" i="18"/>
  <c r="I161" i="18"/>
  <c r="Q161" i="18"/>
  <c r="I162" i="18"/>
  <c r="Q162" i="18"/>
  <c r="Y162" i="18"/>
  <c r="I163" i="18"/>
  <c r="Q163" i="18"/>
  <c r="Y163" i="18"/>
  <c r="I165" i="18"/>
  <c r="Q166" i="18"/>
  <c r="Y167" i="18"/>
  <c r="I169" i="18"/>
  <c r="Q170" i="18"/>
  <c r="D171" i="18"/>
  <c r="Y171" i="18"/>
  <c r="I173" i="18"/>
  <c r="Q174" i="18"/>
  <c r="Y175" i="18"/>
  <c r="Y217" i="19"/>
  <c r="H226" i="19"/>
  <c r="P226" i="19"/>
  <c r="Q191" i="19"/>
  <c r="F5" i="18"/>
  <c r="N5" i="18"/>
  <c r="V5" i="18"/>
  <c r="V171" i="18" s="1"/>
  <c r="G235" i="18"/>
  <c r="G184" i="18"/>
  <c r="O235" i="18"/>
  <c r="O184" i="18"/>
  <c r="W235" i="18"/>
  <c r="W184" i="18"/>
  <c r="F237" i="18"/>
  <c r="F190" i="18"/>
  <c r="N237" i="18"/>
  <c r="N190" i="18"/>
  <c r="V237" i="18"/>
  <c r="V190" i="18"/>
  <c r="H246" i="18"/>
  <c r="H203" i="18"/>
  <c r="P246" i="18"/>
  <c r="P203" i="18"/>
  <c r="X246" i="18"/>
  <c r="X203" i="18"/>
  <c r="G248" i="18"/>
  <c r="G209" i="18"/>
  <c r="O248" i="18"/>
  <c r="O209" i="18"/>
  <c r="W248" i="18"/>
  <c r="W209" i="18"/>
  <c r="J161" i="18"/>
  <c r="R161" i="18"/>
  <c r="B162" i="18"/>
  <c r="J162" i="18"/>
  <c r="R162" i="18"/>
  <c r="B163" i="18"/>
  <c r="J163" i="18"/>
  <c r="R163" i="18"/>
  <c r="B164" i="18"/>
  <c r="M164" i="18"/>
  <c r="X164" i="18"/>
  <c r="J165" i="18"/>
  <c r="U165" i="18"/>
  <c r="H166" i="18"/>
  <c r="R166" i="18"/>
  <c r="E167" i="18"/>
  <c r="P167" i="18"/>
  <c r="B168" i="18"/>
  <c r="M168" i="18"/>
  <c r="X168" i="18"/>
  <c r="J169" i="18"/>
  <c r="U169" i="18"/>
  <c r="H170" i="18"/>
  <c r="R170" i="18"/>
  <c r="P171" i="18"/>
  <c r="M172" i="18"/>
  <c r="J173" i="18"/>
  <c r="R174" i="18"/>
  <c r="P175" i="18"/>
  <c r="E184" i="18"/>
  <c r="L217" i="19"/>
  <c r="L176" i="19"/>
  <c r="L173" i="19"/>
  <c r="L172" i="19"/>
  <c r="L169" i="19"/>
  <c r="L168" i="19"/>
  <c r="L167" i="19"/>
  <c r="L165" i="19"/>
  <c r="L160" i="19" s="1"/>
  <c r="F229" i="19"/>
  <c r="F192" i="19"/>
  <c r="F191" i="19"/>
  <c r="F188" i="19"/>
  <c r="F187" i="19"/>
  <c r="F185" i="19"/>
  <c r="F183" i="19"/>
  <c r="V229" i="19"/>
  <c r="V192" i="19"/>
  <c r="V191" i="19"/>
  <c r="V188" i="19"/>
  <c r="V185" i="19"/>
  <c r="V183" i="19"/>
  <c r="V187" i="19"/>
  <c r="P246" i="19"/>
  <c r="X246" i="19"/>
  <c r="G5" i="18"/>
  <c r="O5" i="18"/>
  <c r="O166" i="18" s="1"/>
  <c r="W5" i="18"/>
  <c r="W171" i="18" s="1"/>
  <c r="F226" i="18"/>
  <c r="N226" i="18"/>
  <c r="V226" i="18"/>
  <c r="H235" i="18"/>
  <c r="H184" i="18"/>
  <c r="P235" i="18"/>
  <c r="P184" i="18"/>
  <c r="X235" i="18"/>
  <c r="X184" i="18"/>
  <c r="G237" i="18"/>
  <c r="G190" i="18"/>
  <c r="O237" i="18"/>
  <c r="O190" i="18"/>
  <c r="W237" i="18"/>
  <c r="W190" i="18"/>
  <c r="I246" i="18"/>
  <c r="I203" i="18"/>
  <c r="Q246" i="18"/>
  <c r="Q203" i="18"/>
  <c r="Y246" i="18"/>
  <c r="Y203" i="18"/>
  <c r="H248" i="18"/>
  <c r="H209" i="18"/>
  <c r="P248" i="18"/>
  <c r="P209" i="18"/>
  <c r="X248" i="18"/>
  <c r="X209" i="18"/>
  <c r="C161" i="18"/>
  <c r="K161" i="18"/>
  <c r="S161" i="18"/>
  <c r="C162" i="18"/>
  <c r="K162" i="18"/>
  <c r="S162" i="18"/>
  <c r="C163" i="18"/>
  <c r="K163" i="18"/>
  <c r="S163" i="18"/>
  <c r="Y164" i="18"/>
  <c r="I166" i="18"/>
  <c r="Q167" i="18"/>
  <c r="Y168" i="18"/>
  <c r="I170" i="18"/>
  <c r="Q171" i="18"/>
  <c r="Y172" i="18"/>
  <c r="I174" i="18"/>
  <c r="Q175" i="18"/>
  <c r="F184" i="18"/>
  <c r="B217" i="19"/>
  <c r="B176" i="19"/>
  <c r="B173" i="19"/>
  <c r="B172" i="19"/>
  <c r="B169" i="19"/>
  <c r="B168" i="19"/>
  <c r="B167" i="19"/>
  <c r="B165" i="19"/>
  <c r="J176" i="19"/>
  <c r="J173" i="19"/>
  <c r="J172" i="19"/>
  <c r="J169" i="19"/>
  <c r="J168" i="19"/>
  <c r="J167" i="19"/>
  <c r="J165" i="19"/>
  <c r="R176" i="19"/>
  <c r="R173" i="19"/>
  <c r="R172" i="19"/>
  <c r="R169" i="19"/>
  <c r="R168" i="19"/>
  <c r="R167" i="19"/>
  <c r="R165" i="19"/>
  <c r="H235" i="19"/>
  <c r="P235" i="19"/>
  <c r="X235" i="19"/>
  <c r="P248" i="19"/>
  <c r="X248" i="19"/>
  <c r="Y187" i="19"/>
  <c r="F165" i="21"/>
  <c r="N165" i="21"/>
  <c r="V165" i="21"/>
  <c r="F205" i="21"/>
  <c r="D226" i="19"/>
  <c r="L226" i="19"/>
  <c r="T226" i="19"/>
  <c r="F235" i="19"/>
  <c r="N235" i="19"/>
  <c r="V235" i="19"/>
  <c r="E237" i="19"/>
  <c r="M237" i="19"/>
  <c r="U237" i="19"/>
  <c r="G246" i="19"/>
  <c r="O246" i="19"/>
  <c r="W246" i="19"/>
  <c r="F248" i="19"/>
  <c r="F209" i="19"/>
  <c r="N248" i="19"/>
  <c r="N209" i="19"/>
  <c r="V248" i="19"/>
  <c r="V209" i="19"/>
  <c r="I165" i="19"/>
  <c r="Q165" i="19"/>
  <c r="Y165" i="19"/>
  <c r="I167" i="19"/>
  <c r="Q167" i="19"/>
  <c r="Y167" i="19"/>
  <c r="Q168" i="19"/>
  <c r="Y168" i="19"/>
  <c r="Q169" i="19"/>
  <c r="Y169" i="19"/>
  <c r="Q172" i="19"/>
  <c r="Y172" i="19"/>
  <c r="Q173" i="19"/>
  <c r="Y173" i="19"/>
  <c r="I176" i="19"/>
  <c r="Q176" i="19"/>
  <c r="Y176" i="19"/>
  <c r="I184" i="19"/>
  <c r="Q184" i="19"/>
  <c r="Y184" i="19"/>
  <c r="C188" i="19"/>
  <c r="U190" i="19"/>
  <c r="S191" i="19"/>
  <c r="X203" i="19"/>
  <c r="X237" i="19"/>
  <c r="E143" i="25"/>
  <c r="E136" i="25" s="1"/>
  <c r="E105" i="25"/>
  <c r="M143" i="25"/>
  <c r="M136" i="25" s="1"/>
  <c r="M105" i="25"/>
  <c r="U143" i="25"/>
  <c r="U136" i="25" s="1"/>
  <c r="U105" i="25"/>
  <c r="H152" i="25"/>
  <c r="H116" i="25"/>
  <c r="P152" i="25"/>
  <c r="P116" i="25"/>
  <c r="X152" i="25"/>
  <c r="X116" i="25"/>
  <c r="E153" i="25"/>
  <c r="E146" i="25" s="1"/>
  <c r="E119" i="25"/>
  <c r="M153" i="25"/>
  <c r="M146" i="25" s="1"/>
  <c r="M119" i="25"/>
  <c r="M153" i="27"/>
  <c r="U153" i="25"/>
  <c r="U146" i="25" s="1"/>
  <c r="U119" i="25"/>
  <c r="B154" i="25"/>
  <c r="B146" i="25" s="1"/>
  <c r="B122" i="25"/>
  <c r="E226" i="19"/>
  <c r="M226" i="19"/>
  <c r="U226" i="19"/>
  <c r="H61" i="19"/>
  <c r="P61" i="19"/>
  <c r="P190" i="19" s="1"/>
  <c r="X61" i="19"/>
  <c r="X190" i="19" s="1"/>
  <c r="G235" i="19"/>
  <c r="O235" i="19"/>
  <c r="W235" i="19"/>
  <c r="F237" i="19"/>
  <c r="F190" i="19"/>
  <c r="N237" i="19"/>
  <c r="N190" i="19"/>
  <c r="V237" i="19"/>
  <c r="V190" i="19"/>
  <c r="G248" i="19"/>
  <c r="O248" i="19"/>
  <c r="W248" i="19"/>
  <c r="B171" i="19"/>
  <c r="J171" i="19"/>
  <c r="R171" i="19"/>
  <c r="B183" i="19"/>
  <c r="J183" i="19"/>
  <c r="R183" i="19"/>
  <c r="B185" i="19"/>
  <c r="J185" i="19"/>
  <c r="S187" i="19"/>
  <c r="O188" i="19"/>
  <c r="G192" i="19"/>
  <c r="O203" i="19"/>
  <c r="W209" i="19"/>
  <c r="H246" i="19"/>
  <c r="P69" i="20"/>
  <c r="B205" i="21"/>
  <c r="J205" i="21"/>
  <c r="R205" i="21"/>
  <c r="E192" i="22"/>
  <c r="E141" i="22"/>
  <c r="E132" i="22" s="1"/>
  <c r="M192" i="22"/>
  <c r="M141" i="22"/>
  <c r="M132" i="22" s="1"/>
  <c r="U192" i="22"/>
  <c r="U141" i="22"/>
  <c r="U132" i="22" s="1"/>
  <c r="H201" i="22"/>
  <c r="H153" i="22"/>
  <c r="P201" i="22"/>
  <c r="P153" i="22"/>
  <c r="X201" i="22"/>
  <c r="X153" i="22"/>
  <c r="H202" i="22"/>
  <c r="H157" i="22"/>
  <c r="P202" i="22"/>
  <c r="P157" i="22"/>
  <c r="X202" i="22"/>
  <c r="X157" i="22"/>
  <c r="H203" i="22"/>
  <c r="H160" i="22"/>
  <c r="P203" i="22"/>
  <c r="P160" i="22"/>
  <c r="X203" i="22"/>
  <c r="X160" i="22"/>
  <c r="I211" i="22"/>
  <c r="I171" i="22"/>
  <c r="Q211" i="22"/>
  <c r="Q171" i="22"/>
  <c r="Y211" i="22"/>
  <c r="Y171" i="22"/>
  <c r="C213" i="22"/>
  <c r="C175" i="22"/>
  <c r="K213" i="22"/>
  <c r="K175" i="22"/>
  <c r="S213" i="22"/>
  <c r="S175" i="22"/>
  <c r="F226" i="19"/>
  <c r="N226" i="19"/>
  <c r="V226" i="19"/>
  <c r="G237" i="19"/>
  <c r="O237" i="19"/>
  <c r="W237" i="19"/>
  <c r="I246" i="19"/>
  <c r="Q246" i="19"/>
  <c r="Y246" i="19"/>
  <c r="C183" i="19"/>
  <c r="K183" i="19"/>
  <c r="S183" i="19"/>
  <c r="C185" i="19"/>
  <c r="K185" i="19"/>
  <c r="S185" i="19"/>
  <c r="C187" i="19"/>
  <c r="K187" i="19"/>
  <c r="M190" i="19"/>
  <c r="K191" i="19"/>
  <c r="S192" i="19"/>
  <c r="P203" i="19"/>
  <c r="X209" i="19"/>
  <c r="U217" i="19"/>
  <c r="G192" i="21"/>
  <c r="G183" i="21" s="1"/>
  <c r="G141" i="21"/>
  <c r="G132" i="21" s="1"/>
  <c r="O192" i="21"/>
  <c r="O183" i="21" s="1"/>
  <c r="O141" i="21"/>
  <c r="O132" i="21" s="1"/>
  <c r="W192" i="21"/>
  <c r="W183" i="21" s="1"/>
  <c r="W141" i="21"/>
  <c r="W132" i="21" s="1"/>
  <c r="B201" i="21"/>
  <c r="B153" i="21"/>
  <c r="J201" i="21"/>
  <c r="J153" i="21"/>
  <c r="R201" i="21"/>
  <c r="R153" i="21"/>
  <c r="B202" i="21"/>
  <c r="B157" i="21"/>
  <c r="J202" i="21"/>
  <c r="J157" i="21"/>
  <c r="R202" i="21"/>
  <c r="R157" i="21"/>
  <c r="B203" i="21"/>
  <c r="B160" i="21"/>
  <c r="J203" i="21"/>
  <c r="J160" i="21"/>
  <c r="R203" i="21"/>
  <c r="R160" i="21"/>
  <c r="C211" i="21"/>
  <c r="C205" i="21" s="1"/>
  <c r="C171" i="21"/>
  <c r="K211" i="21"/>
  <c r="K205" i="21" s="1"/>
  <c r="K171" i="21"/>
  <c r="S211" i="21"/>
  <c r="S205" i="21" s="1"/>
  <c r="S171" i="21"/>
  <c r="E213" i="21"/>
  <c r="E205" i="21" s="1"/>
  <c r="E175" i="21"/>
  <c r="M213" i="21"/>
  <c r="M205" i="21" s="1"/>
  <c r="M175" i="21"/>
  <c r="U213" i="21"/>
  <c r="U205" i="21" s="1"/>
  <c r="U175" i="21"/>
  <c r="G226" i="19"/>
  <c r="O226" i="19"/>
  <c r="W226" i="19"/>
  <c r="B229" i="19"/>
  <c r="B192" i="19"/>
  <c r="B191" i="19"/>
  <c r="B188" i="19"/>
  <c r="J229" i="19"/>
  <c r="J192" i="19"/>
  <c r="J191" i="19"/>
  <c r="J188" i="19"/>
  <c r="R229" i="19"/>
  <c r="R192" i="19"/>
  <c r="R191" i="19"/>
  <c r="R188" i="19"/>
  <c r="R187" i="19"/>
  <c r="I235" i="19"/>
  <c r="Q235" i="19"/>
  <c r="Y235" i="19"/>
  <c r="B246" i="19"/>
  <c r="B203" i="19"/>
  <c r="J246" i="19"/>
  <c r="J203" i="19"/>
  <c r="R246" i="19"/>
  <c r="R203" i="19"/>
  <c r="I248" i="19"/>
  <c r="Q248" i="19"/>
  <c r="Y248" i="19"/>
  <c r="D171" i="19"/>
  <c r="L171" i="19"/>
  <c r="T171" i="19"/>
  <c r="G188" i="19"/>
  <c r="O190" i="19"/>
  <c r="W191" i="19"/>
  <c r="G203" i="19"/>
  <c r="Q203" i="19"/>
  <c r="O209" i="19"/>
  <c r="Y209" i="19"/>
  <c r="D205" i="21"/>
  <c r="L205" i="21"/>
  <c r="T205" i="21"/>
  <c r="G192" i="22"/>
  <c r="O192" i="22"/>
  <c r="W192" i="22"/>
  <c r="B201" i="22"/>
  <c r="J201" i="22"/>
  <c r="R201" i="22"/>
  <c r="B202" i="22"/>
  <c r="J203" i="22"/>
  <c r="J194" i="23"/>
  <c r="B235" i="19"/>
  <c r="J235" i="19"/>
  <c r="R235" i="19"/>
  <c r="I237" i="19"/>
  <c r="Q237" i="19"/>
  <c r="Y237" i="19"/>
  <c r="C246" i="19"/>
  <c r="K246" i="19"/>
  <c r="S246" i="19"/>
  <c r="B248" i="19"/>
  <c r="B209" i="19"/>
  <c r="J248" i="19"/>
  <c r="J209" i="19"/>
  <c r="R248" i="19"/>
  <c r="R209" i="19"/>
  <c r="E165" i="19"/>
  <c r="M165" i="19"/>
  <c r="U165" i="19"/>
  <c r="E167" i="19"/>
  <c r="M167" i="19"/>
  <c r="U167" i="19"/>
  <c r="E168" i="19"/>
  <c r="M168" i="19"/>
  <c r="U168" i="19"/>
  <c r="E169" i="19"/>
  <c r="M169" i="19"/>
  <c r="U169" i="19"/>
  <c r="E171" i="19"/>
  <c r="M171" i="19"/>
  <c r="U171" i="19"/>
  <c r="E172" i="19"/>
  <c r="M172" i="19"/>
  <c r="U172" i="19"/>
  <c r="E173" i="19"/>
  <c r="M173" i="19"/>
  <c r="U173" i="19"/>
  <c r="E176" i="19"/>
  <c r="S188" i="19"/>
  <c r="E190" i="19"/>
  <c r="C191" i="19"/>
  <c r="K192" i="19"/>
  <c r="S203" i="19"/>
  <c r="P209" i="19"/>
  <c r="H248" i="19"/>
  <c r="G99" i="23"/>
  <c r="G171" i="23" s="1"/>
  <c r="G211" i="23"/>
  <c r="G205" i="23" s="1"/>
  <c r="O99" i="23"/>
  <c r="O211" i="23"/>
  <c r="O205" i="23" s="1"/>
  <c r="W99" i="23"/>
  <c r="W171" i="23" s="1"/>
  <c r="W211" i="23"/>
  <c r="W205" i="23" s="1"/>
  <c r="I213" i="23"/>
  <c r="I205" i="23" s="1"/>
  <c r="Q213" i="23"/>
  <c r="Q205" i="23" s="1"/>
  <c r="Y213" i="23"/>
  <c r="Y205" i="23" s="1"/>
  <c r="B205" i="23"/>
  <c r="J205" i="23"/>
  <c r="R205" i="23"/>
  <c r="I226" i="19"/>
  <c r="Q226" i="19"/>
  <c r="Y226" i="19"/>
  <c r="C235" i="19"/>
  <c r="K235" i="19"/>
  <c r="S235" i="19"/>
  <c r="B237" i="19"/>
  <c r="B190" i="19"/>
  <c r="J237" i="19"/>
  <c r="J190" i="19"/>
  <c r="R237" i="19"/>
  <c r="R190" i="19"/>
  <c r="D246" i="19"/>
  <c r="L246" i="19"/>
  <c r="T246" i="19"/>
  <c r="C248" i="19"/>
  <c r="K248" i="19"/>
  <c r="S248" i="19"/>
  <c r="F171" i="19"/>
  <c r="N171" i="19"/>
  <c r="V171" i="19"/>
  <c r="F184" i="19"/>
  <c r="N184" i="19"/>
  <c r="V184" i="19"/>
  <c r="W187" i="19"/>
  <c r="G190" i="19"/>
  <c r="Q190" i="19"/>
  <c r="O191" i="19"/>
  <c r="W192" i="19"/>
  <c r="I203" i="19"/>
  <c r="T203" i="19"/>
  <c r="G209" i="19"/>
  <c r="Q209" i="19"/>
  <c r="B226" i="19"/>
  <c r="J226" i="19"/>
  <c r="R226" i="19"/>
  <c r="D235" i="19"/>
  <c r="L235" i="19"/>
  <c r="T235" i="19"/>
  <c r="C237" i="19"/>
  <c r="K237" i="19"/>
  <c r="S237" i="19"/>
  <c r="E246" i="19"/>
  <c r="M246" i="19"/>
  <c r="U246" i="19"/>
  <c r="D248" i="19"/>
  <c r="L248" i="19"/>
  <c r="T248" i="19"/>
  <c r="G171" i="19"/>
  <c r="O171" i="19"/>
  <c r="W171" i="19"/>
  <c r="G183" i="19"/>
  <c r="O183" i="19"/>
  <c r="W183" i="19"/>
  <c r="G184" i="19"/>
  <c r="O184" i="19"/>
  <c r="W184" i="19"/>
  <c r="G185" i="19"/>
  <c r="O185" i="19"/>
  <c r="W185" i="19"/>
  <c r="G187" i="19"/>
  <c r="O187" i="19"/>
  <c r="K188" i="19"/>
  <c r="H190" i="19"/>
  <c r="S190" i="19"/>
  <c r="C192" i="19"/>
  <c r="K203" i="19"/>
  <c r="U203" i="19"/>
  <c r="S209" i="19"/>
  <c r="I69" i="20"/>
  <c r="Q69" i="20"/>
  <c r="Y69" i="20"/>
  <c r="I70" i="20"/>
  <c r="Q70" i="20"/>
  <c r="Y70" i="20"/>
  <c r="I71" i="20"/>
  <c r="Q71" i="20"/>
  <c r="Y71" i="20"/>
  <c r="G153" i="21"/>
  <c r="O153" i="21"/>
  <c r="W153" i="21"/>
  <c r="G157" i="21"/>
  <c r="O157" i="21"/>
  <c r="W157" i="21"/>
  <c r="G160" i="21"/>
  <c r="O160" i="21"/>
  <c r="W160" i="21"/>
  <c r="G171" i="21"/>
  <c r="O171" i="21"/>
  <c r="W171" i="21"/>
  <c r="G175" i="21"/>
  <c r="O175" i="21"/>
  <c r="W175" i="21"/>
  <c r="B211" i="22"/>
  <c r="J211" i="22"/>
  <c r="R211" i="22"/>
  <c r="E153" i="22"/>
  <c r="M153" i="22"/>
  <c r="U153" i="22"/>
  <c r="E157" i="22"/>
  <c r="M157" i="22"/>
  <c r="U157" i="22"/>
  <c r="E160" i="22"/>
  <c r="M160" i="22"/>
  <c r="U160" i="22"/>
  <c r="O202" i="22"/>
  <c r="B203" i="22"/>
  <c r="W203" i="22"/>
  <c r="H179" i="23"/>
  <c r="H176" i="23"/>
  <c r="H172" i="23"/>
  <c r="H170" i="23"/>
  <c r="H165" i="23" s="1"/>
  <c r="X179" i="23"/>
  <c r="X176" i="23"/>
  <c r="X172" i="23"/>
  <c r="X170" i="23"/>
  <c r="C105" i="27"/>
  <c r="C143" i="27"/>
  <c r="S143" i="27"/>
  <c r="S105" i="27"/>
  <c r="F152" i="27"/>
  <c r="F116" i="27"/>
  <c r="N152" i="27"/>
  <c r="N116" i="27"/>
  <c r="V152" i="27"/>
  <c r="V116" i="27"/>
  <c r="C119" i="27"/>
  <c r="C153" i="27"/>
  <c r="K153" i="27"/>
  <c r="K119" i="27"/>
  <c r="S153" i="27"/>
  <c r="S119" i="27"/>
  <c r="H154" i="27"/>
  <c r="H122" i="27"/>
  <c r="P154" i="27"/>
  <c r="P122" i="27"/>
  <c r="X154" i="27"/>
  <c r="X122" i="27"/>
  <c r="B69" i="20"/>
  <c r="J69" i="20"/>
  <c r="R69" i="20"/>
  <c r="B70" i="20"/>
  <c r="J70" i="20"/>
  <c r="R70" i="20"/>
  <c r="B71" i="20"/>
  <c r="J71" i="20"/>
  <c r="R71" i="20"/>
  <c r="H141" i="21"/>
  <c r="H132" i="21" s="1"/>
  <c r="P141" i="21"/>
  <c r="P132" i="21" s="1"/>
  <c r="X141" i="21"/>
  <c r="X132" i="21" s="1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C211" i="22"/>
  <c r="K211" i="22"/>
  <c r="S211" i="22"/>
  <c r="E213" i="22"/>
  <c r="M213" i="22"/>
  <c r="U213" i="22"/>
  <c r="F141" i="22"/>
  <c r="F132" i="22" s="1"/>
  <c r="N141" i="22"/>
  <c r="N132" i="22" s="1"/>
  <c r="V141" i="22"/>
  <c r="V132" i="22" s="1"/>
  <c r="F153" i="22"/>
  <c r="N153" i="22"/>
  <c r="V153" i="22"/>
  <c r="F157" i="22"/>
  <c r="V157" i="22"/>
  <c r="F160" i="22"/>
  <c r="N160" i="22"/>
  <c r="F171" i="22"/>
  <c r="N171" i="22"/>
  <c r="Q202" i="22"/>
  <c r="Y203" i="22"/>
  <c r="H163" i="23"/>
  <c r="H161" i="23"/>
  <c r="H158" i="23"/>
  <c r="H155" i="23"/>
  <c r="H154" i="23"/>
  <c r="H151" i="23"/>
  <c r="H146" i="23" s="1"/>
  <c r="D163" i="23"/>
  <c r="D161" i="23"/>
  <c r="D158" i="23"/>
  <c r="D155" i="23"/>
  <c r="D154" i="23"/>
  <c r="D151" i="23"/>
  <c r="L163" i="23"/>
  <c r="L161" i="23"/>
  <c r="L158" i="23"/>
  <c r="L155" i="23"/>
  <c r="L154" i="23"/>
  <c r="L151" i="23"/>
  <c r="T163" i="23"/>
  <c r="T161" i="23"/>
  <c r="T158" i="23"/>
  <c r="T155" i="23"/>
  <c r="T154" i="23"/>
  <c r="T151" i="23"/>
  <c r="C179" i="23"/>
  <c r="C176" i="23"/>
  <c r="C172" i="23"/>
  <c r="C170" i="23"/>
  <c r="K179" i="23"/>
  <c r="K176" i="23"/>
  <c r="K172" i="23"/>
  <c r="K170" i="23"/>
  <c r="S179" i="23"/>
  <c r="S176" i="23"/>
  <c r="S172" i="23"/>
  <c r="S170" i="23"/>
  <c r="B69" i="24"/>
  <c r="R75" i="24"/>
  <c r="R172" i="4" s="1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75" i="21"/>
  <c r="Q175" i="21"/>
  <c r="Y175" i="21"/>
  <c r="K202" i="22"/>
  <c r="S202" i="22"/>
  <c r="C203" i="22"/>
  <c r="K203" i="22"/>
  <c r="S203" i="22"/>
  <c r="F213" i="22"/>
  <c r="N213" i="22"/>
  <c r="V213" i="22"/>
  <c r="G141" i="22"/>
  <c r="G132" i="22" s="1"/>
  <c r="O141" i="22"/>
  <c r="O132" i="22" s="1"/>
  <c r="W141" i="22"/>
  <c r="W132" i="22" s="1"/>
  <c r="G153" i="22"/>
  <c r="O153" i="22"/>
  <c r="W153" i="22"/>
  <c r="G157" i="22"/>
  <c r="W157" i="22"/>
  <c r="G160" i="22"/>
  <c r="O160" i="22"/>
  <c r="R202" i="22"/>
  <c r="J69" i="24"/>
  <c r="B76" i="24"/>
  <c r="B173" i="4" s="1"/>
  <c r="D69" i="20"/>
  <c r="L69" i="20"/>
  <c r="T69" i="20"/>
  <c r="D70" i="20"/>
  <c r="L70" i="20"/>
  <c r="T70" i="20"/>
  <c r="D71" i="20"/>
  <c r="L71" i="20"/>
  <c r="T71" i="20"/>
  <c r="B141" i="21"/>
  <c r="B132" i="21" s="1"/>
  <c r="J141" i="21"/>
  <c r="J132" i="21" s="1"/>
  <c r="R141" i="21"/>
  <c r="R132" i="21" s="1"/>
  <c r="B171" i="21"/>
  <c r="J171" i="21"/>
  <c r="R171" i="21"/>
  <c r="B175" i="21"/>
  <c r="J175" i="21"/>
  <c r="R175" i="21"/>
  <c r="E211" i="22"/>
  <c r="M211" i="22"/>
  <c r="U211" i="22"/>
  <c r="G213" i="22"/>
  <c r="O213" i="22"/>
  <c r="W213" i="22"/>
  <c r="H141" i="22"/>
  <c r="H132" i="22" s="1"/>
  <c r="P141" i="22"/>
  <c r="P132" i="22" s="1"/>
  <c r="X141" i="22"/>
  <c r="X132" i="22" s="1"/>
  <c r="I202" i="22"/>
  <c r="Q203" i="22"/>
  <c r="X163" i="23"/>
  <c r="X161" i="23"/>
  <c r="X158" i="23"/>
  <c r="X155" i="23"/>
  <c r="X154" i="23"/>
  <c r="X151" i="23"/>
  <c r="F48" i="23"/>
  <c r="F160" i="23" s="1"/>
  <c r="F201" i="23"/>
  <c r="F153" i="23"/>
  <c r="N48" i="23"/>
  <c r="N157" i="23" s="1"/>
  <c r="N201" i="23"/>
  <c r="N153" i="23"/>
  <c r="V48" i="23"/>
  <c r="V157" i="23" s="1"/>
  <c r="V201" i="23"/>
  <c r="V194" i="23" s="1"/>
  <c r="V153" i="23"/>
  <c r="F202" i="23"/>
  <c r="F157" i="23"/>
  <c r="N202" i="23"/>
  <c r="V202" i="23"/>
  <c r="F203" i="23"/>
  <c r="N203" i="23"/>
  <c r="V203" i="23"/>
  <c r="R69" i="24"/>
  <c r="I146" i="25"/>
  <c r="E143" i="26"/>
  <c r="M143" i="26"/>
  <c r="U143" i="26"/>
  <c r="H152" i="26"/>
  <c r="P152" i="26"/>
  <c r="X152" i="26"/>
  <c r="E153" i="26"/>
  <c r="M153" i="26"/>
  <c r="U153" i="26"/>
  <c r="B154" i="26"/>
  <c r="E69" i="20"/>
  <c r="M69" i="20"/>
  <c r="U69" i="20"/>
  <c r="E70" i="20"/>
  <c r="M70" i="20"/>
  <c r="U70" i="20"/>
  <c r="E71" i="20"/>
  <c r="M71" i="20"/>
  <c r="U71" i="20"/>
  <c r="C141" i="21"/>
  <c r="C132" i="21" s="1"/>
  <c r="K141" i="21"/>
  <c r="K132" i="21" s="1"/>
  <c r="S141" i="21"/>
  <c r="S132" i="21" s="1"/>
  <c r="C153" i="21"/>
  <c r="K153" i="21"/>
  <c r="S153" i="21"/>
  <c r="C157" i="21"/>
  <c r="K157" i="21"/>
  <c r="S157" i="21"/>
  <c r="C160" i="21"/>
  <c r="K160" i="21"/>
  <c r="S160" i="21"/>
  <c r="C175" i="21"/>
  <c r="K175" i="21"/>
  <c r="S175" i="21"/>
  <c r="H213" i="22"/>
  <c r="P213" i="22"/>
  <c r="X213" i="22"/>
  <c r="I141" i="22"/>
  <c r="I132" i="22" s="1"/>
  <c r="Q141" i="22"/>
  <c r="Q132" i="22" s="1"/>
  <c r="Y141" i="22"/>
  <c r="Y132" i="22" s="1"/>
  <c r="I153" i="22"/>
  <c r="Q153" i="22"/>
  <c r="Y153" i="22"/>
  <c r="I160" i="22"/>
  <c r="J202" i="22"/>
  <c r="R203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92" i="23"/>
  <c r="C183" i="23" s="1"/>
  <c r="C141" i="23"/>
  <c r="K192" i="23"/>
  <c r="K183" i="23" s="1"/>
  <c r="K141" i="23"/>
  <c r="S192" i="23"/>
  <c r="S183" i="23" s="1"/>
  <c r="S141" i="23"/>
  <c r="G163" i="23"/>
  <c r="G161" i="23"/>
  <c r="G158" i="23"/>
  <c r="G155" i="23"/>
  <c r="G154" i="23"/>
  <c r="G151" i="23"/>
  <c r="W163" i="23"/>
  <c r="W161" i="23"/>
  <c r="W158" i="23"/>
  <c r="W155" i="23"/>
  <c r="W154" i="23"/>
  <c r="W151" i="23"/>
  <c r="P179" i="23"/>
  <c r="P176" i="23"/>
  <c r="P172" i="23"/>
  <c r="P170" i="23"/>
  <c r="P165" i="23" s="1"/>
  <c r="D179" i="23"/>
  <c r="D176" i="23"/>
  <c r="D172" i="23"/>
  <c r="D170" i="23"/>
  <c r="L179" i="23"/>
  <c r="L176" i="23"/>
  <c r="L172" i="23"/>
  <c r="L170" i="23"/>
  <c r="L165" i="23" s="1"/>
  <c r="T179" i="23"/>
  <c r="T176" i="23"/>
  <c r="T172" i="23"/>
  <c r="T170" i="23"/>
  <c r="F69" i="20"/>
  <c r="N69" i="20"/>
  <c r="V69" i="20"/>
  <c r="F70" i="20"/>
  <c r="N70" i="20"/>
  <c r="V70" i="20"/>
  <c r="F71" i="20"/>
  <c r="N71" i="20"/>
  <c r="V71" i="20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G211" i="22"/>
  <c r="O211" i="22"/>
  <c r="W211" i="22"/>
  <c r="I213" i="22"/>
  <c r="Q213" i="22"/>
  <c r="Y213" i="22"/>
  <c r="B141" i="22"/>
  <c r="B132" i="22" s="1"/>
  <c r="J141" i="22"/>
  <c r="J132" i="22" s="1"/>
  <c r="R141" i="22"/>
  <c r="R132" i="22" s="1"/>
  <c r="B153" i="22"/>
  <c r="J153" i="22"/>
  <c r="R153" i="22"/>
  <c r="B157" i="22"/>
  <c r="J160" i="22"/>
  <c r="B171" i="22"/>
  <c r="J171" i="22"/>
  <c r="R171" i="22"/>
  <c r="E205" i="23"/>
  <c r="M205" i="23"/>
  <c r="U205" i="23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H211" i="22"/>
  <c r="P211" i="22"/>
  <c r="X211" i="22"/>
  <c r="B213" i="22"/>
  <c r="J213" i="22"/>
  <c r="R213" i="22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P163" i="23"/>
  <c r="P161" i="23"/>
  <c r="P158" i="23"/>
  <c r="P155" i="23"/>
  <c r="P154" i="23"/>
  <c r="P151" i="23"/>
  <c r="F205" i="23"/>
  <c r="N205" i="23"/>
  <c r="V205" i="23"/>
  <c r="I99" i="23"/>
  <c r="Q99" i="23"/>
  <c r="Q171" i="23" s="1"/>
  <c r="Y99" i="23"/>
  <c r="Y175" i="23" s="1"/>
  <c r="C151" i="23"/>
  <c r="K151" i="23"/>
  <c r="S151" i="23"/>
  <c r="C153" i="23"/>
  <c r="K153" i="23"/>
  <c r="S153" i="23"/>
  <c r="C154" i="23"/>
  <c r="K154" i="23"/>
  <c r="S154" i="23"/>
  <c r="K155" i="23"/>
  <c r="S155" i="23"/>
  <c r="K157" i="23"/>
  <c r="S157" i="23"/>
  <c r="C158" i="23"/>
  <c r="K158" i="23"/>
  <c r="S158" i="23"/>
  <c r="C160" i="23"/>
  <c r="K160" i="23"/>
  <c r="S160" i="23"/>
  <c r="C161" i="23"/>
  <c r="K161" i="23"/>
  <c r="S161" i="23"/>
  <c r="C171" i="23"/>
  <c r="K171" i="23"/>
  <c r="S171" i="23"/>
  <c r="C175" i="23"/>
  <c r="K175" i="23"/>
  <c r="S175" i="23"/>
  <c r="C213" i="23"/>
  <c r="C205" i="23" s="1"/>
  <c r="K213" i="23"/>
  <c r="K205" i="23" s="1"/>
  <c r="S213" i="23"/>
  <c r="S205" i="23" s="1"/>
  <c r="C67" i="24"/>
  <c r="K67" i="24"/>
  <c r="S67" i="24"/>
  <c r="C68" i="24"/>
  <c r="K68" i="24"/>
  <c r="S68" i="24"/>
  <c r="K69" i="24"/>
  <c r="S69" i="24"/>
  <c r="N77" i="24"/>
  <c r="N174" i="4" s="1"/>
  <c r="F143" i="25"/>
  <c r="F136" i="25" s="1"/>
  <c r="F105" i="25"/>
  <c r="N143" i="25"/>
  <c r="N136" i="25" s="1"/>
  <c r="N105" i="25"/>
  <c r="V143" i="25"/>
  <c r="V136" i="25" s="1"/>
  <c r="V105" i="25"/>
  <c r="F153" i="25"/>
  <c r="F119" i="25"/>
  <c r="N153" i="25"/>
  <c r="N119" i="25"/>
  <c r="V153" i="25"/>
  <c r="V119" i="25"/>
  <c r="C154" i="25"/>
  <c r="C122" i="25"/>
  <c r="K154" i="25"/>
  <c r="K122" i="25"/>
  <c r="S154" i="25"/>
  <c r="S122" i="25"/>
  <c r="Q116" i="25"/>
  <c r="I152" i="26"/>
  <c r="I116" i="26"/>
  <c r="Q152" i="26"/>
  <c r="Q116" i="26"/>
  <c r="Y152" i="26"/>
  <c r="Y116" i="26"/>
  <c r="C154" i="26"/>
  <c r="C122" i="26"/>
  <c r="K154" i="26"/>
  <c r="K122" i="26"/>
  <c r="S154" i="26"/>
  <c r="S122" i="26"/>
  <c r="F143" i="26"/>
  <c r="V153" i="26"/>
  <c r="D143" i="27"/>
  <c r="L143" i="27"/>
  <c r="T143" i="27"/>
  <c r="G152" i="27"/>
  <c r="O152" i="27"/>
  <c r="W152" i="27"/>
  <c r="D153" i="27"/>
  <c r="L153" i="27"/>
  <c r="T153" i="27"/>
  <c r="I154" i="27"/>
  <c r="D137" i="23"/>
  <c r="L137" i="23"/>
  <c r="L132" i="23" s="1"/>
  <c r="T137" i="23"/>
  <c r="D139" i="23"/>
  <c r="L139" i="23"/>
  <c r="T139" i="23"/>
  <c r="D140" i="23"/>
  <c r="L140" i="23"/>
  <c r="D141" i="23"/>
  <c r="L141" i="23"/>
  <c r="T141" i="23"/>
  <c r="D143" i="23"/>
  <c r="L143" i="23"/>
  <c r="T143" i="23"/>
  <c r="D153" i="23"/>
  <c r="L153" i="23"/>
  <c r="T153" i="23"/>
  <c r="D157" i="23"/>
  <c r="L157" i="23"/>
  <c r="T157" i="23"/>
  <c r="D160" i="23"/>
  <c r="L160" i="23"/>
  <c r="T160" i="23"/>
  <c r="D171" i="23"/>
  <c r="L171" i="23"/>
  <c r="T171" i="23"/>
  <c r="D175" i="23"/>
  <c r="L175" i="23"/>
  <c r="T175" i="23"/>
  <c r="D201" i="23"/>
  <c r="D194" i="23" s="1"/>
  <c r="L201" i="23"/>
  <c r="L194" i="23" s="1"/>
  <c r="T201" i="23"/>
  <c r="T194" i="23" s="1"/>
  <c r="D211" i="23"/>
  <c r="D205" i="23" s="1"/>
  <c r="L211" i="23"/>
  <c r="L205" i="23" s="1"/>
  <c r="T211" i="23"/>
  <c r="T205" i="23" s="1"/>
  <c r="D67" i="24"/>
  <c r="L67" i="24"/>
  <c r="T67" i="24"/>
  <c r="D68" i="24"/>
  <c r="L68" i="24"/>
  <c r="T68" i="24"/>
  <c r="T69" i="24"/>
  <c r="E77" i="24"/>
  <c r="E174" i="4" s="1"/>
  <c r="O77" i="24"/>
  <c r="O174" i="4" s="1"/>
  <c r="Y77" i="24"/>
  <c r="Y174" i="4" s="1"/>
  <c r="J146" i="25"/>
  <c r="R146" i="25"/>
  <c r="Y116" i="25"/>
  <c r="Y154" i="25"/>
  <c r="Y146" i="25" s="1"/>
  <c r="N143" i="26"/>
  <c r="E143" i="27"/>
  <c r="M143" i="27"/>
  <c r="U143" i="27"/>
  <c r="H152" i="27"/>
  <c r="P152" i="27"/>
  <c r="X152" i="27"/>
  <c r="E153" i="27"/>
  <c r="U153" i="27"/>
  <c r="H84" i="30"/>
  <c r="E137" i="23"/>
  <c r="M137" i="23"/>
  <c r="U137" i="23"/>
  <c r="E139" i="23"/>
  <c r="M139" i="23"/>
  <c r="U139" i="23"/>
  <c r="E140" i="23"/>
  <c r="M140" i="23"/>
  <c r="U140" i="23"/>
  <c r="E141" i="23"/>
  <c r="M141" i="23"/>
  <c r="U141" i="23"/>
  <c r="E143" i="23"/>
  <c r="M143" i="23"/>
  <c r="U143" i="23"/>
  <c r="E151" i="23"/>
  <c r="M151" i="23"/>
  <c r="U151" i="23"/>
  <c r="E153" i="23"/>
  <c r="M153" i="23"/>
  <c r="U153" i="23"/>
  <c r="E154" i="23"/>
  <c r="M154" i="23"/>
  <c r="U154" i="23"/>
  <c r="E155" i="23"/>
  <c r="M155" i="23"/>
  <c r="U155" i="23"/>
  <c r="M157" i="23"/>
  <c r="U157" i="23"/>
  <c r="M158" i="23"/>
  <c r="U158" i="23"/>
  <c r="M160" i="23"/>
  <c r="U160" i="23"/>
  <c r="E161" i="23"/>
  <c r="M161" i="23"/>
  <c r="U161" i="23"/>
  <c r="E170" i="23"/>
  <c r="M170" i="23"/>
  <c r="U170" i="23"/>
  <c r="E171" i="23"/>
  <c r="M171" i="23"/>
  <c r="U171" i="23"/>
  <c r="E172" i="23"/>
  <c r="M172" i="23"/>
  <c r="U172" i="23"/>
  <c r="E175" i="23"/>
  <c r="M175" i="23"/>
  <c r="U175" i="23"/>
  <c r="E176" i="23"/>
  <c r="M176" i="23"/>
  <c r="U176" i="23"/>
  <c r="E67" i="24"/>
  <c r="M67" i="24"/>
  <c r="U67" i="24"/>
  <c r="E68" i="24"/>
  <c r="M68" i="24"/>
  <c r="U68" i="24"/>
  <c r="M69" i="24"/>
  <c r="U69" i="24"/>
  <c r="F77" i="24"/>
  <c r="F174" i="4" s="1"/>
  <c r="P77" i="24"/>
  <c r="P174" i="4" s="1"/>
  <c r="H143" i="25"/>
  <c r="H136" i="25" s="1"/>
  <c r="H105" i="25"/>
  <c r="P143" i="25"/>
  <c r="P136" i="25" s="1"/>
  <c r="P105" i="25"/>
  <c r="X143" i="25"/>
  <c r="X136" i="25" s="1"/>
  <c r="X105" i="25"/>
  <c r="C152" i="25"/>
  <c r="C116" i="25"/>
  <c r="K152" i="25"/>
  <c r="K116" i="25"/>
  <c r="S152" i="25"/>
  <c r="S116" i="25"/>
  <c r="H153" i="25"/>
  <c r="H119" i="25"/>
  <c r="P153" i="25"/>
  <c r="P119" i="25"/>
  <c r="I119" i="25"/>
  <c r="H143" i="26"/>
  <c r="P143" i="26"/>
  <c r="X143" i="26"/>
  <c r="C152" i="26"/>
  <c r="K152" i="26"/>
  <c r="S152" i="26"/>
  <c r="H153" i="26"/>
  <c r="P153" i="26"/>
  <c r="F119" i="26"/>
  <c r="V143" i="26"/>
  <c r="F143" i="27"/>
  <c r="N143" i="27"/>
  <c r="V143" i="27"/>
  <c r="I152" i="27"/>
  <c r="Q152" i="27"/>
  <c r="Y152" i="27"/>
  <c r="F153" i="27"/>
  <c r="V153" i="27"/>
  <c r="C154" i="27"/>
  <c r="K154" i="27"/>
  <c r="S154" i="27"/>
  <c r="F137" i="23"/>
  <c r="N137" i="23"/>
  <c r="V137" i="23"/>
  <c r="F139" i="23"/>
  <c r="N139" i="23"/>
  <c r="V139" i="23"/>
  <c r="F140" i="23"/>
  <c r="N140" i="23"/>
  <c r="N141" i="23"/>
  <c r="F143" i="23"/>
  <c r="N143" i="23"/>
  <c r="V143" i="23"/>
  <c r="F170" i="23"/>
  <c r="N170" i="23"/>
  <c r="V170" i="23"/>
  <c r="F171" i="23"/>
  <c r="N171" i="23"/>
  <c r="V171" i="23"/>
  <c r="F172" i="23"/>
  <c r="N172" i="23"/>
  <c r="V172" i="23"/>
  <c r="F175" i="23"/>
  <c r="N175" i="23"/>
  <c r="V175" i="23"/>
  <c r="F176" i="23"/>
  <c r="N176" i="23"/>
  <c r="V176" i="23"/>
  <c r="F67" i="24"/>
  <c r="N67" i="24"/>
  <c r="V67" i="24"/>
  <c r="F68" i="24"/>
  <c r="N68" i="24"/>
  <c r="V68" i="24"/>
  <c r="V69" i="24"/>
  <c r="G77" i="24"/>
  <c r="G174" i="4" s="1"/>
  <c r="Q77" i="24"/>
  <c r="Q174" i="4" s="1"/>
  <c r="D152" i="25"/>
  <c r="D116" i="25"/>
  <c r="L152" i="25"/>
  <c r="L116" i="25"/>
  <c r="T152" i="25"/>
  <c r="T116" i="25"/>
  <c r="F154" i="25"/>
  <c r="F122" i="25"/>
  <c r="N154" i="25"/>
  <c r="N122" i="25"/>
  <c r="V154" i="25"/>
  <c r="V122" i="25"/>
  <c r="Q119" i="25"/>
  <c r="I143" i="25"/>
  <c r="I136" i="25" s="1"/>
  <c r="I143" i="26"/>
  <c r="Q143" i="26"/>
  <c r="Y143" i="26"/>
  <c r="D152" i="26"/>
  <c r="L152" i="26"/>
  <c r="T152" i="26"/>
  <c r="I153" i="26"/>
  <c r="Q153" i="26"/>
  <c r="Y153" i="26"/>
  <c r="V154" i="26"/>
  <c r="G137" i="23"/>
  <c r="O139" i="23"/>
  <c r="G140" i="23"/>
  <c r="O140" i="23"/>
  <c r="G141" i="23"/>
  <c r="O141" i="23"/>
  <c r="W141" i="23"/>
  <c r="G143" i="23"/>
  <c r="O143" i="23"/>
  <c r="W143" i="23"/>
  <c r="G153" i="23"/>
  <c r="O153" i="23"/>
  <c r="W153" i="23"/>
  <c r="G157" i="23"/>
  <c r="O157" i="23"/>
  <c r="W157" i="23"/>
  <c r="G160" i="23"/>
  <c r="O160" i="23"/>
  <c r="W160" i="23"/>
  <c r="G175" i="23"/>
  <c r="O175" i="23"/>
  <c r="W175" i="23"/>
  <c r="G201" i="23"/>
  <c r="G194" i="23" s="1"/>
  <c r="O201" i="23"/>
  <c r="O194" i="23" s="1"/>
  <c r="W201" i="23"/>
  <c r="W194" i="23" s="1"/>
  <c r="G67" i="24"/>
  <c r="O67" i="24"/>
  <c r="W67" i="24"/>
  <c r="G68" i="24"/>
  <c r="O68" i="24"/>
  <c r="W68" i="24"/>
  <c r="H77" i="24"/>
  <c r="H174" i="4" s="1"/>
  <c r="Y119" i="25"/>
  <c r="Q143" i="25"/>
  <c r="Q136" i="25" s="1"/>
  <c r="H143" i="27"/>
  <c r="P143" i="27"/>
  <c r="X143" i="27"/>
  <c r="H137" i="23"/>
  <c r="P137" i="23"/>
  <c r="X137" i="23"/>
  <c r="H139" i="23"/>
  <c r="P139" i="23"/>
  <c r="X139" i="23"/>
  <c r="H140" i="23"/>
  <c r="P140" i="23"/>
  <c r="X140" i="23"/>
  <c r="H141" i="23"/>
  <c r="H143" i="23"/>
  <c r="H153" i="23"/>
  <c r="P153" i="23"/>
  <c r="X153" i="23"/>
  <c r="H157" i="23"/>
  <c r="P157" i="23"/>
  <c r="X157" i="23"/>
  <c r="H160" i="23"/>
  <c r="P160" i="23"/>
  <c r="X160" i="23"/>
  <c r="H171" i="23"/>
  <c r="P171" i="23"/>
  <c r="X171" i="23"/>
  <c r="H175" i="23"/>
  <c r="P175" i="23"/>
  <c r="X175" i="23"/>
  <c r="H67" i="24"/>
  <c r="P67" i="24"/>
  <c r="X67" i="24"/>
  <c r="H68" i="24"/>
  <c r="P68" i="24"/>
  <c r="X68" i="24"/>
  <c r="I77" i="24"/>
  <c r="I174" i="4" s="1"/>
  <c r="C143" i="25"/>
  <c r="C136" i="25" s="1"/>
  <c r="C105" i="25"/>
  <c r="K143" i="25"/>
  <c r="K136" i="25" s="1"/>
  <c r="K105" i="25"/>
  <c r="S143" i="25"/>
  <c r="S136" i="25" s="1"/>
  <c r="S105" i="25"/>
  <c r="F152" i="25"/>
  <c r="F146" i="25" s="1"/>
  <c r="F116" i="25"/>
  <c r="N152" i="25"/>
  <c r="N116" i="25"/>
  <c r="V152" i="25"/>
  <c r="V146" i="25" s="1"/>
  <c r="V116" i="25"/>
  <c r="C153" i="25"/>
  <c r="C119" i="25"/>
  <c r="K153" i="25"/>
  <c r="K119" i="25"/>
  <c r="S153" i="25"/>
  <c r="S119" i="25"/>
  <c r="H154" i="25"/>
  <c r="H122" i="25"/>
  <c r="P154" i="25"/>
  <c r="P122" i="25"/>
  <c r="X154" i="25"/>
  <c r="X122" i="25"/>
  <c r="Y143" i="25"/>
  <c r="Y136" i="25" s="1"/>
  <c r="C143" i="26"/>
  <c r="K143" i="26"/>
  <c r="S143" i="26"/>
  <c r="C153" i="26"/>
  <c r="K153" i="26"/>
  <c r="S153" i="26"/>
  <c r="H154" i="26"/>
  <c r="P154" i="26"/>
  <c r="X154" i="26"/>
  <c r="V152" i="26"/>
  <c r="I143" i="27"/>
  <c r="Q143" i="27"/>
  <c r="Y143" i="27"/>
  <c r="D152" i="27"/>
  <c r="L152" i="27"/>
  <c r="T152" i="27"/>
  <c r="F154" i="27"/>
  <c r="V154" i="27"/>
  <c r="C152" i="27"/>
  <c r="I137" i="23"/>
  <c r="Q137" i="23"/>
  <c r="Y137" i="23"/>
  <c r="I139" i="23"/>
  <c r="Q139" i="23"/>
  <c r="Y139" i="23"/>
  <c r="I140" i="23"/>
  <c r="Q140" i="23"/>
  <c r="Y140" i="23"/>
  <c r="I141" i="23"/>
  <c r="Q141" i="23"/>
  <c r="Y141" i="23"/>
  <c r="I143" i="23"/>
  <c r="Q143" i="23"/>
  <c r="Y143" i="23"/>
  <c r="I151" i="23"/>
  <c r="Q151" i="23"/>
  <c r="Y151" i="23"/>
  <c r="I153" i="23"/>
  <c r="Q153" i="23"/>
  <c r="Y153" i="23"/>
  <c r="I154" i="23"/>
  <c r="Q154" i="23"/>
  <c r="Y154" i="23"/>
  <c r="I155" i="23"/>
  <c r="Q155" i="23"/>
  <c r="Y155" i="23"/>
  <c r="I157" i="23"/>
  <c r="Q157" i="23"/>
  <c r="Y157" i="23"/>
  <c r="I158" i="23"/>
  <c r="Q158" i="23"/>
  <c r="Y158" i="23"/>
  <c r="I160" i="23"/>
  <c r="Q160" i="23"/>
  <c r="Y160" i="23"/>
  <c r="I161" i="23"/>
  <c r="Q161" i="23"/>
  <c r="Y161" i="23"/>
  <c r="I171" i="23"/>
  <c r="I67" i="24"/>
  <c r="Q67" i="24"/>
  <c r="Y67" i="24"/>
  <c r="I68" i="24"/>
  <c r="Q68" i="24"/>
  <c r="Y68" i="24"/>
  <c r="D143" i="25"/>
  <c r="D136" i="25" s="1"/>
  <c r="D105" i="25"/>
  <c r="L143" i="25"/>
  <c r="L136" i="25" s="1"/>
  <c r="L105" i="25"/>
  <c r="T143" i="25"/>
  <c r="T136" i="25" s="1"/>
  <c r="T105" i="25"/>
  <c r="G152" i="25"/>
  <c r="G146" i="25" s="1"/>
  <c r="G116" i="25"/>
  <c r="O152" i="25"/>
  <c r="O146" i="25" s="1"/>
  <c r="O116" i="25"/>
  <c r="W152" i="25"/>
  <c r="W146" i="25" s="1"/>
  <c r="W116" i="25"/>
  <c r="D153" i="25"/>
  <c r="D119" i="25"/>
  <c r="L153" i="25"/>
  <c r="L119" i="25"/>
  <c r="T153" i="25"/>
  <c r="T119" i="25"/>
  <c r="D143" i="26"/>
  <c r="L143" i="26"/>
  <c r="T143" i="26"/>
  <c r="G152" i="26"/>
  <c r="O152" i="26"/>
  <c r="W152" i="26"/>
  <c r="D153" i="26"/>
  <c r="L153" i="26"/>
  <c r="T153" i="26"/>
  <c r="I154" i="26"/>
  <c r="Q154" i="26"/>
  <c r="Y154" i="26"/>
  <c r="K152" i="27"/>
  <c r="B105" i="25"/>
  <c r="J105" i="25"/>
  <c r="R105" i="25"/>
  <c r="B116" i="25"/>
  <c r="J116" i="25"/>
  <c r="R116" i="25"/>
  <c r="B119" i="25"/>
  <c r="J119" i="25"/>
  <c r="R119" i="25"/>
  <c r="J122" i="25"/>
  <c r="R122" i="25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D105" i="27"/>
  <c r="L105" i="27"/>
  <c r="T105" i="27"/>
  <c r="D116" i="27"/>
  <c r="L116" i="27"/>
  <c r="T116" i="27"/>
  <c r="D119" i="27"/>
  <c r="L119" i="27"/>
  <c r="T119" i="27"/>
  <c r="N153" i="27"/>
  <c r="Y153" i="27"/>
  <c r="N154" i="27"/>
  <c r="D113" i="29"/>
  <c r="L113" i="29"/>
  <c r="T113" i="29"/>
  <c r="X94" i="30"/>
  <c r="U105" i="30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B154" i="27"/>
  <c r="J154" i="27"/>
  <c r="R154" i="27"/>
  <c r="E105" i="27"/>
  <c r="M105" i="27"/>
  <c r="U105" i="27"/>
  <c r="E116" i="27"/>
  <c r="M116" i="27"/>
  <c r="U116" i="27"/>
  <c r="E119" i="27"/>
  <c r="U119" i="27"/>
  <c r="E122" i="27"/>
  <c r="U122" i="27"/>
  <c r="O153" i="27"/>
  <c r="O154" i="27"/>
  <c r="G119" i="30"/>
  <c r="G90" i="30"/>
  <c r="O90" i="30"/>
  <c r="O119" i="30"/>
  <c r="W90" i="30"/>
  <c r="W119" i="30"/>
  <c r="G99" i="30"/>
  <c r="G122" i="30"/>
  <c r="O99" i="30"/>
  <c r="O122" i="30"/>
  <c r="W122" i="30"/>
  <c r="W99" i="30"/>
  <c r="E105" i="30"/>
  <c r="E123" i="30"/>
  <c r="M123" i="30"/>
  <c r="M105" i="30"/>
  <c r="D122" i="25"/>
  <c r="L122" i="25"/>
  <c r="T122" i="25"/>
  <c r="I105" i="26"/>
  <c r="Q105" i="26"/>
  <c r="Y105" i="26"/>
  <c r="I119" i="26"/>
  <c r="Q119" i="26"/>
  <c r="Y119" i="26"/>
  <c r="I122" i="26"/>
  <c r="Q122" i="26"/>
  <c r="Y122" i="26"/>
  <c r="F105" i="27"/>
  <c r="N105" i="27"/>
  <c r="V105" i="27"/>
  <c r="F119" i="27"/>
  <c r="V119" i="27"/>
  <c r="F122" i="27"/>
  <c r="V122" i="27"/>
  <c r="Q153" i="27"/>
  <c r="Q154" i="27"/>
  <c r="I120" i="29"/>
  <c r="I113" i="29" s="1"/>
  <c r="I120" i="30"/>
  <c r="Q120" i="30"/>
  <c r="Y120" i="30"/>
  <c r="V123" i="30"/>
  <c r="C119" i="31"/>
  <c r="C90" i="31"/>
  <c r="K119" i="31"/>
  <c r="K90" i="31"/>
  <c r="S119" i="31"/>
  <c r="S90" i="31"/>
  <c r="D120" i="31"/>
  <c r="D94" i="31"/>
  <c r="L120" i="31"/>
  <c r="L94" i="31"/>
  <c r="T120" i="31"/>
  <c r="T94" i="31"/>
  <c r="C122" i="31"/>
  <c r="C99" i="31"/>
  <c r="K122" i="31"/>
  <c r="K99" i="31"/>
  <c r="S122" i="31"/>
  <c r="S99" i="31"/>
  <c r="I123" i="31"/>
  <c r="I105" i="31"/>
  <c r="Q123" i="31"/>
  <c r="Q105" i="31"/>
  <c r="Y123" i="31"/>
  <c r="Y105" i="31"/>
  <c r="E116" i="25"/>
  <c r="M116" i="25"/>
  <c r="U116" i="25"/>
  <c r="E122" i="25"/>
  <c r="M122" i="25"/>
  <c r="U122" i="25"/>
  <c r="B105" i="26"/>
  <c r="J105" i="26"/>
  <c r="R105" i="26"/>
  <c r="B116" i="26"/>
  <c r="J116" i="26"/>
  <c r="R116" i="26"/>
  <c r="B119" i="26"/>
  <c r="J119" i="26"/>
  <c r="R119" i="26"/>
  <c r="B122" i="26"/>
  <c r="J122" i="26"/>
  <c r="R122" i="26"/>
  <c r="D154" i="27"/>
  <c r="L154" i="27"/>
  <c r="T154" i="27"/>
  <c r="G105" i="27"/>
  <c r="O105" i="27"/>
  <c r="W105" i="27"/>
  <c r="G116" i="27"/>
  <c r="O116" i="27"/>
  <c r="W116" i="27"/>
  <c r="G119" i="27"/>
  <c r="G122" i="27"/>
  <c r="W122" i="27"/>
  <c r="G113" i="29"/>
  <c r="O113" i="29"/>
  <c r="W113" i="29"/>
  <c r="Q120" i="29"/>
  <c r="Q113" i="29" s="1"/>
  <c r="C105" i="26"/>
  <c r="K105" i="26"/>
  <c r="S105" i="26"/>
  <c r="C116" i="26"/>
  <c r="K116" i="26"/>
  <c r="S116" i="26"/>
  <c r="C119" i="26"/>
  <c r="K119" i="26"/>
  <c r="S119" i="26"/>
  <c r="H153" i="27"/>
  <c r="P153" i="27"/>
  <c r="X153" i="27"/>
  <c r="H105" i="27"/>
  <c r="P105" i="27"/>
  <c r="X105" i="27"/>
  <c r="H116" i="27"/>
  <c r="P116" i="27"/>
  <c r="X116" i="27"/>
  <c r="H119" i="27"/>
  <c r="P119" i="27"/>
  <c r="X119" i="27"/>
  <c r="I153" i="27"/>
  <c r="H119" i="29"/>
  <c r="H90" i="29"/>
  <c r="P119" i="29"/>
  <c r="P90" i="29"/>
  <c r="X119" i="29"/>
  <c r="X90" i="29"/>
  <c r="H122" i="29"/>
  <c r="H99" i="29"/>
  <c r="P122" i="29"/>
  <c r="P99" i="29"/>
  <c r="X122" i="29"/>
  <c r="X99" i="29"/>
  <c r="F123" i="29"/>
  <c r="F105" i="29"/>
  <c r="N123" i="29"/>
  <c r="N105" i="29"/>
  <c r="V123" i="29"/>
  <c r="V105" i="29"/>
  <c r="Y120" i="29"/>
  <c r="Y113" i="29" s="1"/>
  <c r="G105" i="25"/>
  <c r="O105" i="25"/>
  <c r="W105" i="25"/>
  <c r="G119" i="25"/>
  <c r="O119" i="25"/>
  <c r="W119" i="25"/>
  <c r="G122" i="25"/>
  <c r="O122" i="25"/>
  <c r="W122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05" i="27"/>
  <c r="Q105" i="27"/>
  <c r="Y105" i="27"/>
  <c r="I116" i="27"/>
  <c r="Q116" i="27"/>
  <c r="Y116" i="27"/>
  <c r="I122" i="27"/>
  <c r="X119" i="2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J153" i="27"/>
  <c r="R153" i="27"/>
  <c r="B105" i="27"/>
  <c r="J105" i="27"/>
  <c r="R105" i="27"/>
  <c r="B116" i="27"/>
  <c r="J116" i="27"/>
  <c r="R116" i="27"/>
  <c r="B119" i="27"/>
  <c r="J119" i="27"/>
  <c r="R119" i="27"/>
  <c r="B122" i="27"/>
  <c r="J122" i="27"/>
  <c r="R122" i="27"/>
  <c r="H94" i="30"/>
  <c r="E84" i="31"/>
  <c r="M84" i="31"/>
  <c r="U84" i="31"/>
  <c r="B90" i="29"/>
  <c r="J90" i="29"/>
  <c r="R90" i="29"/>
  <c r="B94" i="29"/>
  <c r="J94" i="29"/>
  <c r="R94" i="29"/>
  <c r="B99" i="29"/>
  <c r="J99" i="29"/>
  <c r="R99" i="29"/>
  <c r="B105" i="29"/>
  <c r="J105" i="29"/>
  <c r="R105" i="29"/>
  <c r="H119" i="30"/>
  <c r="P119" i="30"/>
  <c r="X119" i="30"/>
  <c r="H122" i="30"/>
  <c r="P122" i="30"/>
  <c r="X122" i="30"/>
  <c r="Q90" i="30"/>
  <c r="Y90" i="30"/>
  <c r="I94" i="30"/>
  <c r="Q94" i="30"/>
  <c r="Y94" i="30"/>
  <c r="I99" i="30"/>
  <c r="Q99" i="30"/>
  <c r="K105" i="30"/>
  <c r="V105" i="30"/>
  <c r="K119" i="30"/>
  <c r="M120" i="30"/>
  <c r="N122" i="30"/>
  <c r="C123" i="30"/>
  <c r="O123" i="30"/>
  <c r="D119" i="31"/>
  <c r="D90" i="31"/>
  <c r="L119" i="31"/>
  <c r="L90" i="31"/>
  <c r="T119" i="31"/>
  <c r="T90" i="31"/>
  <c r="D122" i="31"/>
  <c r="D99" i="31"/>
  <c r="L122" i="31"/>
  <c r="L99" i="31"/>
  <c r="T122" i="31"/>
  <c r="T99" i="31"/>
  <c r="B123" i="31"/>
  <c r="B105" i="31"/>
  <c r="J123" i="31"/>
  <c r="J105" i="31"/>
  <c r="R123" i="31"/>
  <c r="R105" i="31"/>
  <c r="M94" i="31"/>
  <c r="M99" i="31"/>
  <c r="U119" i="31"/>
  <c r="M123" i="31"/>
  <c r="I78" i="34"/>
  <c r="I57" i="34"/>
  <c r="Q78" i="34"/>
  <c r="Q57" i="34"/>
  <c r="Y78" i="34"/>
  <c r="Y57" i="34"/>
  <c r="C79" i="34"/>
  <c r="C60" i="34"/>
  <c r="K79" i="34"/>
  <c r="K60" i="34"/>
  <c r="S79" i="34"/>
  <c r="S60" i="34"/>
  <c r="I80" i="34"/>
  <c r="I63" i="34"/>
  <c r="Q80" i="34"/>
  <c r="Q63" i="34"/>
  <c r="Y80" i="34"/>
  <c r="Y63" i="34"/>
  <c r="C94" i="29"/>
  <c r="K94" i="29"/>
  <c r="S94" i="29"/>
  <c r="C99" i="29"/>
  <c r="K99" i="29"/>
  <c r="S99" i="29"/>
  <c r="C105" i="29"/>
  <c r="K105" i="29"/>
  <c r="S105" i="29"/>
  <c r="B120" i="30"/>
  <c r="J120" i="30"/>
  <c r="R120" i="30"/>
  <c r="B94" i="30"/>
  <c r="J94" i="30"/>
  <c r="R94" i="30"/>
  <c r="W105" i="30"/>
  <c r="M119" i="30"/>
  <c r="N120" i="30"/>
  <c r="C122" i="30"/>
  <c r="S123" i="30"/>
  <c r="F120" i="31"/>
  <c r="N120" i="31"/>
  <c r="V120" i="31"/>
  <c r="C123" i="31"/>
  <c r="C105" i="31"/>
  <c r="K123" i="31"/>
  <c r="K105" i="31"/>
  <c r="S123" i="31"/>
  <c r="S105" i="31"/>
  <c r="N94" i="31"/>
  <c r="E120" i="31"/>
  <c r="U123" i="31"/>
  <c r="D90" i="29"/>
  <c r="L90" i="29"/>
  <c r="T90" i="29"/>
  <c r="D94" i="29"/>
  <c r="L94" i="29"/>
  <c r="T94" i="29"/>
  <c r="D99" i="29"/>
  <c r="L99" i="29"/>
  <c r="T99" i="29"/>
  <c r="D105" i="29"/>
  <c r="L105" i="29"/>
  <c r="T105" i="29"/>
  <c r="B119" i="30"/>
  <c r="J119" i="30"/>
  <c r="R119" i="30"/>
  <c r="B122" i="30"/>
  <c r="J122" i="30"/>
  <c r="R122" i="30"/>
  <c r="H123" i="30"/>
  <c r="H105" i="30"/>
  <c r="P123" i="30"/>
  <c r="P105" i="30"/>
  <c r="X123" i="30"/>
  <c r="X105" i="30"/>
  <c r="C90" i="30"/>
  <c r="S90" i="30"/>
  <c r="C94" i="30"/>
  <c r="S94" i="30"/>
  <c r="K99" i="30"/>
  <c r="S99" i="30"/>
  <c r="N119" i="30"/>
  <c r="O120" i="30"/>
  <c r="E122" i="30"/>
  <c r="F123" i="30"/>
  <c r="G120" i="31"/>
  <c r="O120" i="31"/>
  <c r="W120" i="31"/>
  <c r="D123" i="31"/>
  <c r="L123" i="31"/>
  <c r="T123" i="31"/>
  <c r="U94" i="31"/>
  <c r="E90" i="29"/>
  <c r="M90" i="29"/>
  <c r="U90" i="29"/>
  <c r="E94" i="29"/>
  <c r="M94" i="29"/>
  <c r="U94" i="29"/>
  <c r="E99" i="29"/>
  <c r="M99" i="29"/>
  <c r="U99" i="29"/>
  <c r="E105" i="29"/>
  <c r="M105" i="29"/>
  <c r="U105" i="29"/>
  <c r="D120" i="30"/>
  <c r="L120" i="30"/>
  <c r="T120" i="30"/>
  <c r="Q123" i="30"/>
  <c r="Y123" i="30"/>
  <c r="D94" i="30"/>
  <c r="L94" i="30"/>
  <c r="T94" i="30"/>
  <c r="E120" i="30"/>
  <c r="F122" i="30"/>
  <c r="G123" i="30"/>
  <c r="G119" i="31"/>
  <c r="O119" i="31"/>
  <c r="W119" i="31"/>
  <c r="H120" i="31"/>
  <c r="P120" i="31"/>
  <c r="X120" i="31"/>
  <c r="G122" i="31"/>
  <c r="O122" i="31"/>
  <c r="W122" i="31"/>
  <c r="V94" i="31"/>
  <c r="U99" i="31"/>
  <c r="F90" i="29"/>
  <c r="N90" i="29"/>
  <c r="V90" i="29"/>
  <c r="F94" i="29"/>
  <c r="N94" i="29"/>
  <c r="V94" i="29"/>
  <c r="F99" i="29"/>
  <c r="N99" i="29"/>
  <c r="V99" i="29"/>
  <c r="F119" i="29"/>
  <c r="N119" i="29"/>
  <c r="V119" i="29"/>
  <c r="F122" i="29"/>
  <c r="N122" i="29"/>
  <c r="V122" i="29"/>
  <c r="D119" i="30"/>
  <c r="L119" i="30"/>
  <c r="T119" i="30"/>
  <c r="D122" i="30"/>
  <c r="L122" i="30"/>
  <c r="T122" i="30"/>
  <c r="B123" i="30"/>
  <c r="J123" i="30"/>
  <c r="R123" i="30"/>
  <c r="E90" i="30"/>
  <c r="U90" i="30"/>
  <c r="U94" i="30"/>
  <c r="U99" i="30"/>
  <c r="Q105" i="30"/>
  <c r="F120" i="30"/>
  <c r="I123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E122" i="31"/>
  <c r="G90" i="29"/>
  <c r="O90" i="29"/>
  <c r="W90" i="29"/>
  <c r="G94" i="29"/>
  <c r="O94" i="29"/>
  <c r="W94" i="29"/>
  <c r="G99" i="29"/>
  <c r="O99" i="29"/>
  <c r="W99" i="29"/>
  <c r="G105" i="29"/>
  <c r="O105" i="29"/>
  <c r="W105" i="29"/>
  <c r="F90" i="30"/>
  <c r="V94" i="30"/>
  <c r="V99" i="30"/>
  <c r="R105" i="30"/>
  <c r="G120" i="30"/>
  <c r="I119" i="31"/>
  <c r="I90" i="31"/>
  <c r="Q119" i="31"/>
  <c r="Q90" i="31"/>
  <c r="Y119" i="31"/>
  <c r="Y90" i="31"/>
  <c r="B120" i="31"/>
  <c r="B94" i="31"/>
  <c r="J120" i="31"/>
  <c r="J94" i="31"/>
  <c r="R120" i="31"/>
  <c r="R94" i="31"/>
  <c r="I122" i="31"/>
  <c r="I99" i="31"/>
  <c r="Q122" i="31"/>
  <c r="Q99" i="31"/>
  <c r="Y122" i="31"/>
  <c r="Y99" i="31"/>
  <c r="G123" i="31"/>
  <c r="G105" i="31"/>
  <c r="O123" i="31"/>
  <c r="O105" i="31"/>
  <c r="W123" i="31"/>
  <c r="W105" i="31"/>
  <c r="H94" i="29"/>
  <c r="P94" i="29"/>
  <c r="X94" i="29"/>
  <c r="H105" i="29"/>
  <c r="P105" i="29"/>
  <c r="X105" i="29"/>
  <c r="D123" i="30"/>
  <c r="D105" i="30"/>
  <c r="L123" i="30"/>
  <c r="L105" i="30"/>
  <c r="T123" i="30"/>
  <c r="T105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E90" i="31"/>
  <c r="H78" i="35"/>
  <c r="H78" i="33"/>
  <c r="H57" i="33"/>
  <c r="P78" i="35"/>
  <c r="P78" i="33"/>
  <c r="P57" i="33"/>
  <c r="X78" i="35"/>
  <c r="X57" i="33"/>
  <c r="X78" i="33"/>
  <c r="B60" i="33"/>
  <c r="B79" i="33"/>
  <c r="B72" i="33" s="1"/>
  <c r="J60" i="33"/>
  <c r="J79" i="33"/>
  <c r="R79" i="33"/>
  <c r="R72" i="33" s="1"/>
  <c r="R60" i="33"/>
  <c r="H80" i="33"/>
  <c r="H63" i="33"/>
  <c r="H80" i="35"/>
  <c r="P80" i="35"/>
  <c r="P63" i="33"/>
  <c r="X80" i="33"/>
  <c r="X80" i="35"/>
  <c r="X63" i="33"/>
  <c r="P80" i="33"/>
  <c r="G60" i="33"/>
  <c r="O60" i="33"/>
  <c r="W60" i="33"/>
  <c r="B78" i="34"/>
  <c r="B57" i="34"/>
  <c r="J78" i="34"/>
  <c r="J57" i="34"/>
  <c r="R78" i="34"/>
  <c r="R57" i="34"/>
  <c r="B80" i="34"/>
  <c r="B63" i="34"/>
  <c r="J80" i="34"/>
  <c r="J63" i="34"/>
  <c r="R80" i="34"/>
  <c r="R63" i="34"/>
  <c r="L79" i="34"/>
  <c r="D78" i="35"/>
  <c r="L78" i="35"/>
  <c r="T78" i="35"/>
  <c r="F79" i="35"/>
  <c r="N79" i="35"/>
  <c r="V79" i="35"/>
  <c r="D80" i="35"/>
  <c r="L80" i="35"/>
  <c r="T80" i="35"/>
  <c r="C78" i="37"/>
  <c r="C57" i="37"/>
  <c r="K78" i="37"/>
  <c r="K57" i="37"/>
  <c r="S78" i="37"/>
  <c r="S57" i="37"/>
  <c r="E79" i="37"/>
  <c r="E60" i="37"/>
  <c r="M60" i="37"/>
  <c r="M79" i="39"/>
  <c r="M79" i="37"/>
  <c r="M72" i="37" s="1"/>
  <c r="U79" i="37"/>
  <c r="U79" i="39"/>
  <c r="U60" i="37"/>
  <c r="C80" i="37"/>
  <c r="C63" i="37"/>
  <c r="K80" i="37"/>
  <c r="K63" i="37"/>
  <c r="S80" i="37"/>
  <c r="S63" i="37"/>
  <c r="G90" i="31"/>
  <c r="O90" i="31"/>
  <c r="W90" i="31"/>
  <c r="G94" i="31"/>
  <c r="O94" i="31"/>
  <c r="W94" i="31"/>
  <c r="G99" i="31"/>
  <c r="O99" i="31"/>
  <c r="W99" i="31"/>
  <c r="H60" i="33"/>
  <c r="P60" i="33"/>
  <c r="X60" i="33"/>
  <c r="Y78" i="33"/>
  <c r="Y72" i="33" s="1"/>
  <c r="K79" i="33"/>
  <c r="K72" i="33" s="1"/>
  <c r="C78" i="34"/>
  <c r="K78" i="34"/>
  <c r="S78" i="34"/>
  <c r="E79" i="34"/>
  <c r="M79" i="34"/>
  <c r="U79" i="34"/>
  <c r="C80" i="34"/>
  <c r="K80" i="34"/>
  <c r="S80" i="34"/>
  <c r="T79" i="34"/>
  <c r="E78" i="35"/>
  <c r="M78" i="35"/>
  <c r="U78" i="35"/>
  <c r="G79" i="35"/>
  <c r="O79" i="35"/>
  <c r="W79" i="35"/>
  <c r="E80" i="35"/>
  <c r="M80" i="35"/>
  <c r="U80" i="35"/>
  <c r="H90" i="31"/>
  <c r="P90" i="31"/>
  <c r="X90" i="31"/>
  <c r="H94" i="31"/>
  <c r="P94" i="31"/>
  <c r="X94" i="31"/>
  <c r="H99" i="31"/>
  <c r="P99" i="31"/>
  <c r="X99" i="31"/>
  <c r="H105" i="31"/>
  <c r="P105" i="31"/>
  <c r="X105" i="31"/>
  <c r="I57" i="33"/>
  <c r="Q57" i="33"/>
  <c r="I60" i="33"/>
  <c r="Q60" i="33"/>
  <c r="Y60" i="33"/>
  <c r="I63" i="33"/>
  <c r="Q63" i="33"/>
  <c r="Y63" i="33"/>
  <c r="L79" i="33"/>
  <c r="L72" i="33" s="1"/>
  <c r="J80" i="33"/>
  <c r="T80" i="33"/>
  <c r="T72" i="33" s="1"/>
  <c r="F79" i="34"/>
  <c r="F60" i="34"/>
  <c r="N79" i="34"/>
  <c r="N60" i="34"/>
  <c r="V79" i="34"/>
  <c r="V60" i="34"/>
  <c r="F78" i="35"/>
  <c r="N78" i="35"/>
  <c r="V78" i="35"/>
  <c r="F80" i="35"/>
  <c r="N80" i="35"/>
  <c r="V80" i="35"/>
  <c r="I94" i="31"/>
  <c r="Q94" i="31"/>
  <c r="Y94" i="31"/>
  <c r="B57" i="33"/>
  <c r="J57" i="33"/>
  <c r="R57" i="33"/>
  <c r="C79" i="33"/>
  <c r="C72" i="33" s="1"/>
  <c r="E78" i="34"/>
  <c r="M78" i="34"/>
  <c r="U78" i="34"/>
  <c r="G79" i="34"/>
  <c r="O79" i="34"/>
  <c r="W79" i="34"/>
  <c r="E80" i="34"/>
  <c r="M80" i="34"/>
  <c r="U80" i="34"/>
  <c r="G78" i="35"/>
  <c r="O78" i="35"/>
  <c r="W78" i="35"/>
  <c r="I79" i="35"/>
  <c r="Q79" i="35"/>
  <c r="Y79" i="35"/>
  <c r="G80" i="35"/>
  <c r="O80" i="35"/>
  <c r="W80" i="35"/>
  <c r="L80" i="33"/>
  <c r="F78" i="34"/>
  <c r="F57" i="34"/>
  <c r="N78" i="34"/>
  <c r="N57" i="34"/>
  <c r="V78" i="34"/>
  <c r="V57" i="34"/>
  <c r="H79" i="34"/>
  <c r="H60" i="34"/>
  <c r="P79" i="34"/>
  <c r="P60" i="34"/>
  <c r="X79" i="34"/>
  <c r="X60" i="34"/>
  <c r="F80" i="34"/>
  <c r="F63" i="34"/>
  <c r="N80" i="34"/>
  <c r="N63" i="34"/>
  <c r="V80" i="34"/>
  <c r="V63" i="34"/>
  <c r="D78" i="34"/>
  <c r="T80" i="34"/>
  <c r="B79" i="35"/>
  <c r="J79" i="35"/>
  <c r="R79" i="35"/>
  <c r="C90" i="41"/>
  <c r="C81" i="41" s="1"/>
  <c r="C72" i="41"/>
  <c r="K90" i="41"/>
  <c r="K81" i="41" s="1"/>
  <c r="K72" i="41"/>
  <c r="S90" i="41"/>
  <c r="S81" i="41" s="1"/>
  <c r="S72" i="41"/>
  <c r="Q81" i="41"/>
  <c r="C94" i="31"/>
  <c r="K94" i="31"/>
  <c r="S94" i="31"/>
  <c r="D57" i="33"/>
  <c r="L57" i="33"/>
  <c r="T57" i="33"/>
  <c r="D63" i="33"/>
  <c r="P79" i="33"/>
  <c r="G78" i="34"/>
  <c r="O78" i="34"/>
  <c r="W78" i="34"/>
  <c r="I79" i="34"/>
  <c r="Q79" i="34"/>
  <c r="Y79" i="34"/>
  <c r="G80" i="34"/>
  <c r="O80" i="34"/>
  <c r="W80" i="34"/>
  <c r="I78" i="35"/>
  <c r="Q78" i="35"/>
  <c r="Y78" i="35"/>
  <c r="C79" i="35"/>
  <c r="K79" i="35"/>
  <c r="S79" i="35"/>
  <c r="I80" i="35"/>
  <c r="Q80" i="35"/>
  <c r="Y80" i="35"/>
  <c r="D78" i="38"/>
  <c r="D57" i="38"/>
  <c r="L78" i="38"/>
  <c r="L57" i="38"/>
  <c r="T78" i="38"/>
  <c r="T57" i="38"/>
  <c r="F79" i="38"/>
  <c r="F60" i="38"/>
  <c r="N79" i="38"/>
  <c r="N60" i="38"/>
  <c r="V79" i="38"/>
  <c r="V60" i="38"/>
  <c r="D80" i="38"/>
  <c r="D63" i="38"/>
  <c r="L80" i="38"/>
  <c r="L63" i="38"/>
  <c r="T80" i="38"/>
  <c r="T63" i="38"/>
  <c r="E79" i="39"/>
  <c r="E57" i="33"/>
  <c r="M57" i="33"/>
  <c r="U57" i="33"/>
  <c r="E63" i="33"/>
  <c r="M63" i="33"/>
  <c r="U63" i="33"/>
  <c r="H78" i="34"/>
  <c r="H57" i="34"/>
  <c r="P78" i="34"/>
  <c r="P57" i="34"/>
  <c r="X78" i="34"/>
  <c r="X57" i="34"/>
  <c r="B79" i="34"/>
  <c r="B60" i="34"/>
  <c r="J79" i="34"/>
  <c r="J60" i="34"/>
  <c r="R79" i="34"/>
  <c r="R60" i="34"/>
  <c r="H80" i="34"/>
  <c r="H63" i="34"/>
  <c r="P80" i="34"/>
  <c r="P63" i="34"/>
  <c r="X80" i="34"/>
  <c r="X63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B80" i="35"/>
  <c r="B63" i="35"/>
  <c r="J80" i="35"/>
  <c r="J63" i="35"/>
  <c r="R80" i="35"/>
  <c r="R63" i="35"/>
  <c r="C57" i="34"/>
  <c r="K57" i="34"/>
  <c r="S57" i="34"/>
  <c r="C63" i="34"/>
  <c r="K63" i="34"/>
  <c r="S63" i="34"/>
  <c r="G57" i="35"/>
  <c r="O57" i="35"/>
  <c r="W57" i="35"/>
  <c r="G60" i="35"/>
  <c r="O60" i="35"/>
  <c r="W60" i="35"/>
  <c r="G63" i="35"/>
  <c r="O63" i="35"/>
  <c r="W63" i="35"/>
  <c r="H57" i="37"/>
  <c r="P57" i="37"/>
  <c r="X57" i="37"/>
  <c r="H60" i="37"/>
  <c r="P60" i="37"/>
  <c r="X60" i="37"/>
  <c r="H63" i="37"/>
  <c r="P63" i="37"/>
  <c r="X63" i="37"/>
  <c r="C78" i="38"/>
  <c r="C57" i="38"/>
  <c r="K78" i="38"/>
  <c r="K57" i="38"/>
  <c r="S78" i="38"/>
  <c r="S57" i="38"/>
  <c r="E79" i="38"/>
  <c r="E60" i="38"/>
  <c r="M79" i="38"/>
  <c r="M60" i="38"/>
  <c r="U79" i="38"/>
  <c r="U60" i="38"/>
  <c r="C80" i="38"/>
  <c r="C63" i="38"/>
  <c r="K80" i="38"/>
  <c r="K63" i="38"/>
  <c r="S80" i="38"/>
  <c r="S63" i="38"/>
  <c r="I60" i="38"/>
  <c r="Y78" i="38"/>
  <c r="I80" i="38"/>
  <c r="C78" i="39"/>
  <c r="K78" i="39"/>
  <c r="S78" i="39"/>
  <c r="C80" i="39"/>
  <c r="K80" i="39"/>
  <c r="S80" i="39"/>
  <c r="V78" i="39"/>
  <c r="F80" i="39"/>
  <c r="C90" i="43"/>
  <c r="K90" i="43"/>
  <c r="S90" i="43"/>
  <c r="E57" i="34"/>
  <c r="M57" i="34"/>
  <c r="U57" i="34"/>
  <c r="E60" i="34"/>
  <c r="M60" i="34"/>
  <c r="U60" i="34"/>
  <c r="E63" i="34"/>
  <c r="M63" i="34"/>
  <c r="U63" i="34"/>
  <c r="I57" i="35"/>
  <c r="Q57" i="35"/>
  <c r="Y57" i="35"/>
  <c r="I60" i="35"/>
  <c r="Q60" i="35"/>
  <c r="Y60" i="35"/>
  <c r="I63" i="35"/>
  <c r="Q63" i="35"/>
  <c r="Y63" i="35"/>
  <c r="B57" i="37"/>
  <c r="J57" i="37"/>
  <c r="R57" i="37"/>
  <c r="B60" i="37"/>
  <c r="J60" i="37"/>
  <c r="R60" i="37"/>
  <c r="B63" i="37"/>
  <c r="J63" i="37"/>
  <c r="R63" i="37"/>
  <c r="E78" i="37"/>
  <c r="U78" i="37"/>
  <c r="E80" i="37"/>
  <c r="U80" i="37"/>
  <c r="E78" i="38"/>
  <c r="M78" i="38"/>
  <c r="U78" i="38"/>
  <c r="G79" i="38"/>
  <c r="O79" i="38"/>
  <c r="W79" i="38"/>
  <c r="E80" i="38"/>
  <c r="M80" i="38"/>
  <c r="U80" i="38"/>
  <c r="Q60" i="38"/>
  <c r="G79" i="39"/>
  <c r="O79" i="39"/>
  <c r="W79" i="39"/>
  <c r="F79" i="39"/>
  <c r="N80" i="39"/>
  <c r="D90" i="41"/>
  <c r="D81" i="41" s="1"/>
  <c r="D72" i="41"/>
  <c r="L90" i="41"/>
  <c r="L81" i="41" s="1"/>
  <c r="L72" i="41"/>
  <c r="T90" i="41"/>
  <c r="T81" i="41" s="1"/>
  <c r="T72" i="41"/>
  <c r="B60" i="35"/>
  <c r="J60" i="35"/>
  <c r="R60" i="35"/>
  <c r="C60" i="37"/>
  <c r="K60" i="37"/>
  <c r="S60" i="37"/>
  <c r="F78" i="37"/>
  <c r="V78" i="37"/>
  <c r="N79" i="37"/>
  <c r="N72" i="37" s="1"/>
  <c r="F80" i="37"/>
  <c r="V80" i="37"/>
  <c r="F78" i="38"/>
  <c r="F57" i="38"/>
  <c r="N78" i="38"/>
  <c r="N57" i="38"/>
  <c r="V78" i="38"/>
  <c r="V57" i="38"/>
  <c r="H79" i="38"/>
  <c r="H60" i="38"/>
  <c r="P79" i="38"/>
  <c r="P60" i="38"/>
  <c r="X79" i="38"/>
  <c r="F80" i="38"/>
  <c r="N80" i="38"/>
  <c r="V80" i="38"/>
  <c r="B78" i="38"/>
  <c r="J79" i="38"/>
  <c r="R80" i="38"/>
  <c r="H79" i="39"/>
  <c r="P79" i="39"/>
  <c r="X79" i="39"/>
  <c r="E78" i="39"/>
  <c r="U80" i="39"/>
  <c r="B90" i="42"/>
  <c r="B72" i="42"/>
  <c r="J90" i="42"/>
  <c r="J72" i="42"/>
  <c r="R90" i="42"/>
  <c r="R72" i="42"/>
  <c r="G78" i="38"/>
  <c r="G57" i="38"/>
  <c r="O78" i="38"/>
  <c r="O57" i="38"/>
  <c r="W78" i="38"/>
  <c r="W57" i="38"/>
  <c r="G80" i="38"/>
  <c r="O80" i="38"/>
  <c r="W80" i="38"/>
  <c r="Y60" i="38"/>
  <c r="I78" i="38"/>
  <c r="Y80" i="38"/>
  <c r="G78" i="39"/>
  <c r="G57" i="39"/>
  <c r="O78" i="39"/>
  <c r="O57" i="39"/>
  <c r="W78" i="39"/>
  <c r="W57" i="39"/>
  <c r="I79" i="39"/>
  <c r="I60" i="39"/>
  <c r="Q79" i="39"/>
  <c r="Q60" i="39"/>
  <c r="Y79" i="39"/>
  <c r="Y60" i="39"/>
  <c r="G80" i="39"/>
  <c r="G63" i="39"/>
  <c r="O80" i="39"/>
  <c r="O63" i="39"/>
  <c r="W80" i="39"/>
  <c r="W63" i="39"/>
  <c r="F78" i="39"/>
  <c r="N79" i="39"/>
  <c r="V80" i="39"/>
  <c r="C90" i="42"/>
  <c r="C72" i="42"/>
  <c r="K90" i="42"/>
  <c r="K72" i="42"/>
  <c r="S90" i="42"/>
  <c r="S72" i="42"/>
  <c r="D57" i="35"/>
  <c r="L57" i="35"/>
  <c r="T57" i="35"/>
  <c r="D63" i="35"/>
  <c r="L63" i="35"/>
  <c r="T63" i="35"/>
  <c r="M57" i="37"/>
  <c r="U57" i="37"/>
  <c r="E63" i="37"/>
  <c r="M63" i="37"/>
  <c r="H78" i="38"/>
  <c r="P78" i="38"/>
  <c r="X78" i="38"/>
  <c r="H80" i="38"/>
  <c r="P80" i="38"/>
  <c r="X80" i="38"/>
  <c r="J78" i="38"/>
  <c r="R79" i="38"/>
  <c r="H78" i="39"/>
  <c r="H57" i="39"/>
  <c r="P78" i="39"/>
  <c r="P57" i="39"/>
  <c r="X78" i="39"/>
  <c r="X57" i="39"/>
  <c r="B79" i="39"/>
  <c r="B60" i="39"/>
  <c r="J79" i="39"/>
  <c r="J60" i="39"/>
  <c r="R79" i="39"/>
  <c r="R60" i="39"/>
  <c r="H80" i="39"/>
  <c r="H63" i="39"/>
  <c r="P80" i="39"/>
  <c r="P63" i="39"/>
  <c r="X80" i="39"/>
  <c r="X63" i="39"/>
  <c r="M78" i="39"/>
  <c r="D90" i="42"/>
  <c r="L90" i="42"/>
  <c r="T90" i="42"/>
  <c r="I60" i="34"/>
  <c r="Q60" i="34"/>
  <c r="Y60" i="34"/>
  <c r="E57" i="35"/>
  <c r="M57" i="35"/>
  <c r="U57" i="35"/>
  <c r="E60" i="35"/>
  <c r="M60" i="35"/>
  <c r="U60" i="35"/>
  <c r="E63" i="35"/>
  <c r="M63" i="35"/>
  <c r="U63" i="35"/>
  <c r="N57" i="37"/>
  <c r="F60" i="37"/>
  <c r="V60" i="37"/>
  <c r="N63" i="37"/>
  <c r="C79" i="38"/>
  <c r="K79" i="38"/>
  <c r="S79" i="38"/>
  <c r="I78" i="39"/>
  <c r="Q78" i="39"/>
  <c r="Y78" i="39"/>
  <c r="C79" i="39"/>
  <c r="K79" i="39"/>
  <c r="S79" i="39"/>
  <c r="I80" i="39"/>
  <c r="Q80" i="39"/>
  <c r="Y80" i="39"/>
  <c r="N78" i="39"/>
  <c r="V79" i="39"/>
  <c r="I90" i="43"/>
  <c r="I72" i="43"/>
  <c r="Q90" i="43"/>
  <c r="Q72" i="43"/>
  <c r="Y90" i="43"/>
  <c r="Y72" i="43"/>
  <c r="F57" i="35"/>
  <c r="N57" i="35"/>
  <c r="V57" i="35"/>
  <c r="F60" i="35"/>
  <c r="N60" i="35"/>
  <c r="V60" i="35"/>
  <c r="F63" i="35"/>
  <c r="N63" i="35"/>
  <c r="V63" i="35"/>
  <c r="G57" i="37"/>
  <c r="O57" i="37"/>
  <c r="W57" i="37"/>
  <c r="G60" i="37"/>
  <c r="O60" i="37"/>
  <c r="W60" i="37"/>
  <c r="G63" i="37"/>
  <c r="O63" i="37"/>
  <c r="W63" i="37"/>
  <c r="D79" i="38"/>
  <c r="L79" i="38"/>
  <c r="T79" i="38"/>
  <c r="R78" i="38"/>
  <c r="B80" i="38"/>
  <c r="B78" i="39"/>
  <c r="J78" i="39"/>
  <c r="R78" i="39"/>
  <c r="D79" i="39"/>
  <c r="L79" i="39"/>
  <c r="T79" i="39"/>
  <c r="B80" i="39"/>
  <c r="J80" i="39"/>
  <c r="R80" i="39"/>
  <c r="H57" i="38"/>
  <c r="P57" i="38"/>
  <c r="X57" i="38"/>
  <c r="X60" i="38"/>
  <c r="H63" i="38"/>
  <c r="P63" i="38"/>
  <c r="X63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B77" i="45"/>
  <c r="B69" i="45" s="1"/>
  <c r="B60" i="45"/>
  <c r="J77" i="45"/>
  <c r="J69" i="45" s="1"/>
  <c r="J60" i="45"/>
  <c r="R77" i="45"/>
  <c r="R69" i="45" s="1"/>
  <c r="R60" i="45"/>
  <c r="I77" i="46"/>
  <c r="Q77" i="46"/>
  <c r="Y77" i="46"/>
  <c r="C60" i="38"/>
  <c r="K60" i="38"/>
  <c r="S60" i="38"/>
  <c r="G60" i="39"/>
  <c r="O60" i="39"/>
  <c r="W60" i="39"/>
  <c r="E77" i="45"/>
  <c r="E69" i="45" s="1"/>
  <c r="E60" i="45"/>
  <c r="M77" i="45"/>
  <c r="M69" i="45" s="1"/>
  <c r="M60" i="45"/>
  <c r="U77" i="45"/>
  <c r="U69" i="45" s="1"/>
  <c r="U60" i="45"/>
  <c r="F77" i="47"/>
  <c r="N77" i="47"/>
  <c r="V77" i="47"/>
  <c r="D60" i="38"/>
  <c r="L60" i="38"/>
  <c r="T60" i="38"/>
  <c r="H60" i="39"/>
  <c r="P60" i="39"/>
  <c r="X60" i="39"/>
  <c r="B72" i="43"/>
  <c r="J72" i="43"/>
  <c r="R72" i="43"/>
  <c r="F77" i="45"/>
  <c r="F69" i="45" s="1"/>
  <c r="F60" i="45"/>
  <c r="N77" i="45"/>
  <c r="N69" i="45" s="1"/>
  <c r="N60" i="45"/>
  <c r="V77" i="45"/>
  <c r="V69" i="45" s="1"/>
  <c r="V60" i="45"/>
  <c r="E77" i="46"/>
  <c r="M77" i="46"/>
  <c r="U77" i="46"/>
  <c r="G77" i="47"/>
  <c r="O77" i="47"/>
  <c r="W77" i="47"/>
  <c r="E57" i="38"/>
  <c r="M57" i="38"/>
  <c r="U57" i="38"/>
  <c r="E63" i="38"/>
  <c r="M63" i="38"/>
  <c r="U63" i="38"/>
  <c r="I57" i="39"/>
  <c r="Q57" i="39"/>
  <c r="Y57" i="39"/>
  <c r="I63" i="39"/>
  <c r="Q63" i="39"/>
  <c r="Y63" i="39"/>
  <c r="E72" i="41"/>
  <c r="M72" i="41"/>
  <c r="U72" i="41"/>
  <c r="D72" i="42"/>
  <c r="L72" i="42"/>
  <c r="T72" i="42"/>
  <c r="C72" i="43"/>
  <c r="K72" i="43"/>
  <c r="S72" i="43"/>
  <c r="G77" i="45"/>
  <c r="G69" i="45" s="1"/>
  <c r="G60" i="45"/>
  <c r="O77" i="45"/>
  <c r="O69" i="45" s="1"/>
  <c r="O60" i="45"/>
  <c r="W77" i="45"/>
  <c r="W69" i="45" s="1"/>
  <c r="W60" i="45"/>
  <c r="F77" i="46"/>
  <c r="N77" i="46"/>
  <c r="V77" i="46"/>
  <c r="H77" i="47"/>
  <c r="P77" i="47"/>
  <c r="X77" i="47"/>
  <c r="F63" i="38"/>
  <c r="N63" i="38"/>
  <c r="V63" i="38"/>
  <c r="B57" i="39"/>
  <c r="J57" i="39"/>
  <c r="R57" i="39"/>
  <c r="B63" i="39"/>
  <c r="J63" i="39"/>
  <c r="R63" i="39"/>
  <c r="F72" i="41"/>
  <c r="N72" i="41"/>
  <c r="V72" i="41"/>
  <c r="E72" i="42"/>
  <c r="M72" i="42"/>
  <c r="U72" i="42"/>
  <c r="D72" i="43"/>
  <c r="L72" i="43"/>
  <c r="T72" i="43"/>
  <c r="H77" i="45"/>
  <c r="H69" i="45" s="1"/>
  <c r="H60" i="45"/>
  <c r="P77" i="45"/>
  <c r="P69" i="45" s="1"/>
  <c r="P60" i="45"/>
  <c r="X77" i="45"/>
  <c r="X69" i="45" s="1"/>
  <c r="X60" i="45"/>
  <c r="G77" i="46"/>
  <c r="O77" i="46"/>
  <c r="W77" i="46"/>
  <c r="I77" i="47"/>
  <c r="Q77" i="47"/>
  <c r="Y77" i="47"/>
  <c r="G60" i="38"/>
  <c r="O60" i="38"/>
  <c r="W60" i="38"/>
  <c r="G63" i="38"/>
  <c r="O63" i="38"/>
  <c r="W63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I77" i="45"/>
  <c r="I69" i="45" s="1"/>
  <c r="I60" i="45"/>
  <c r="Q77" i="45"/>
  <c r="Q69" i="45" s="1"/>
  <c r="Q60" i="45"/>
  <c r="Y77" i="45"/>
  <c r="Y69" i="45" s="1"/>
  <c r="Y60" i="45"/>
  <c r="H77" i="46"/>
  <c r="P77" i="46"/>
  <c r="X77" i="46"/>
  <c r="B77" i="47"/>
  <c r="J77" i="47"/>
  <c r="R77" i="47"/>
  <c r="C60" i="45"/>
  <c r="K60" i="45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V72" i="37" l="1"/>
  <c r="F72" i="37"/>
  <c r="S72" i="37"/>
  <c r="C72" i="37"/>
  <c r="J72" i="33"/>
  <c r="H72" i="33"/>
  <c r="X113" i="29"/>
  <c r="F113" i="29"/>
  <c r="L74" i="24"/>
  <c r="L171" i="4" s="1"/>
  <c r="U74" i="24"/>
  <c r="U171" i="4" s="1"/>
  <c r="U69" i="4"/>
  <c r="U142" i="4" s="1"/>
  <c r="Q74" i="24"/>
  <c r="Q171" i="4" s="1"/>
  <c r="Q69" i="4"/>
  <c r="Q142" i="4" s="1"/>
  <c r="E74" i="24"/>
  <c r="E171" i="4" s="1"/>
  <c r="E69" i="4"/>
  <c r="E142" i="4" s="1"/>
  <c r="D146" i="25"/>
  <c r="D74" i="24"/>
  <c r="D171" i="4" s="1"/>
  <c r="D69" i="4"/>
  <c r="D142" i="4" s="1"/>
  <c r="Y74" i="24"/>
  <c r="Y171" i="4" s="1"/>
  <c r="Y69" i="4"/>
  <c r="Y142" i="4" s="1"/>
  <c r="T74" i="24"/>
  <c r="T171" i="4" s="1"/>
  <c r="T69" i="4"/>
  <c r="T142" i="4" s="1"/>
  <c r="P74" i="24"/>
  <c r="P171" i="4" s="1"/>
  <c r="P69" i="4"/>
  <c r="P142" i="4" s="1"/>
  <c r="X74" i="24"/>
  <c r="X171" i="4" s="1"/>
  <c r="X69" i="4"/>
  <c r="X142" i="4" s="1"/>
  <c r="O74" i="24"/>
  <c r="O171" i="4" s="1"/>
  <c r="O69" i="4"/>
  <c r="O142" i="4" s="1"/>
  <c r="S74" i="24"/>
  <c r="S171" i="4" s="1"/>
  <c r="S69" i="4"/>
  <c r="S142" i="4" s="1"/>
  <c r="W74" i="24"/>
  <c r="W171" i="4" s="1"/>
  <c r="W69" i="4"/>
  <c r="W142" i="4" s="1"/>
  <c r="M74" i="24"/>
  <c r="M171" i="4" s="1"/>
  <c r="M69" i="4"/>
  <c r="M142" i="4" s="1"/>
  <c r="R74" i="24"/>
  <c r="R171" i="4" s="1"/>
  <c r="R69" i="4"/>
  <c r="R142" i="4" s="1"/>
  <c r="V74" i="24"/>
  <c r="V171" i="4" s="1"/>
  <c r="V69" i="4"/>
  <c r="V142" i="4" s="1"/>
  <c r="H146" i="25"/>
  <c r="F74" i="24"/>
  <c r="F171" i="4" s="1"/>
  <c r="F69" i="4"/>
  <c r="F142" i="4" s="1"/>
  <c r="E163" i="23"/>
  <c r="E61" i="20"/>
  <c r="X144" i="23"/>
  <c r="X57" i="20"/>
  <c r="X56" i="20" s="1"/>
  <c r="X60" i="20"/>
  <c r="C163" i="23"/>
  <c r="C61" i="20"/>
  <c r="W144" i="23"/>
  <c r="W60" i="20"/>
  <c r="P144" i="23"/>
  <c r="P57" i="20"/>
  <c r="P56" i="20" s="1"/>
  <c r="P60" i="20"/>
  <c r="V179" i="23"/>
  <c r="V165" i="23" s="1"/>
  <c r="V62" i="20"/>
  <c r="G144" i="23"/>
  <c r="G60" i="20"/>
  <c r="F132" i="23"/>
  <c r="V144" i="23"/>
  <c r="V132" i="23" s="1"/>
  <c r="V60" i="20"/>
  <c r="M59" i="20"/>
  <c r="M115" i="4"/>
  <c r="N79" i="20"/>
  <c r="N170" i="4" s="1"/>
  <c r="U144" i="23"/>
  <c r="U132" i="23" s="1"/>
  <c r="U57" i="20"/>
  <c r="U56" i="20" s="1"/>
  <c r="U60" i="20"/>
  <c r="D61" i="20"/>
  <c r="D57" i="20"/>
  <c r="D56" i="20" s="1"/>
  <c r="R165" i="23"/>
  <c r="O144" i="23"/>
  <c r="O60" i="20"/>
  <c r="F144" i="23"/>
  <c r="F60" i="20"/>
  <c r="T144" i="23"/>
  <c r="T57" i="20"/>
  <c r="T56" i="20" s="1"/>
  <c r="T60" i="20"/>
  <c r="E57" i="20"/>
  <c r="E56" i="20" s="1"/>
  <c r="S77" i="20"/>
  <c r="S168" i="4" s="1"/>
  <c r="J144" i="23"/>
  <c r="J143" i="23"/>
  <c r="J140" i="23"/>
  <c r="J57" i="20"/>
  <c r="J56" i="20" s="1"/>
  <c r="J137" i="23"/>
  <c r="J139" i="23"/>
  <c r="J60" i="20"/>
  <c r="J59" i="20"/>
  <c r="J112" i="4" s="1"/>
  <c r="J114" i="4"/>
  <c r="F179" i="23"/>
  <c r="F165" i="23" s="1"/>
  <c r="F62" i="20"/>
  <c r="J141" i="23"/>
  <c r="E59" i="20"/>
  <c r="E112" i="4" s="1"/>
  <c r="E113" i="4"/>
  <c r="V160" i="23"/>
  <c r="L59" i="20"/>
  <c r="L114" i="4"/>
  <c r="N165" i="23"/>
  <c r="E179" i="23"/>
  <c r="E62" i="20"/>
  <c r="L57" i="20"/>
  <c r="L56" i="20" s="1"/>
  <c r="N144" i="23"/>
  <c r="N60" i="20"/>
  <c r="W140" i="23"/>
  <c r="W132" i="23" s="1"/>
  <c r="E160" i="23"/>
  <c r="N160" i="23"/>
  <c r="I163" i="23"/>
  <c r="I146" i="23" s="1"/>
  <c r="I61" i="20"/>
  <c r="I144" i="23"/>
  <c r="I132" i="23" s="1"/>
  <c r="I60" i="20"/>
  <c r="O151" i="23"/>
  <c r="O146" i="23" s="1"/>
  <c r="S59" i="20"/>
  <c r="R144" i="23"/>
  <c r="R57" i="20"/>
  <c r="R56" i="20" s="1"/>
  <c r="R143" i="23"/>
  <c r="R140" i="23"/>
  <c r="R137" i="23"/>
  <c r="R132" i="23" s="1"/>
  <c r="R139" i="23"/>
  <c r="R60" i="20"/>
  <c r="X143" i="23"/>
  <c r="C157" i="23"/>
  <c r="O154" i="23"/>
  <c r="L78" i="20"/>
  <c r="L169" i="4" s="1"/>
  <c r="D59" i="20"/>
  <c r="D112" i="4" s="1"/>
  <c r="D113" i="4"/>
  <c r="T78" i="20"/>
  <c r="T169" i="4" s="1"/>
  <c r="Q146" i="23"/>
  <c r="P143" i="23"/>
  <c r="W139" i="23"/>
  <c r="E158" i="23"/>
  <c r="O155" i="23"/>
  <c r="X78" i="20"/>
  <c r="X169" i="4" s="1"/>
  <c r="M79" i="20"/>
  <c r="M170" i="4" s="1"/>
  <c r="V141" i="23"/>
  <c r="M132" i="23"/>
  <c r="O158" i="23"/>
  <c r="B62" i="20"/>
  <c r="B172" i="23"/>
  <c r="B176" i="23"/>
  <c r="B170" i="23"/>
  <c r="B179" i="23"/>
  <c r="X141" i="23"/>
  <c r="X132" i="23" s="1"/>
  <c r="G139" i="23"/>
  <c r="G132" i="23" s="1"/>
  <c r="T140" i="23"/>
  <c r="T132" i="23" s="1"/>
  <c r="C155" i="23"/>
  <c r="O161" i="23"/>
  <c r="O78" i="20"/>
  <c r="O169" i="4" s="1"/>
  <c r="E77" i="20"/>
  <c r="E168" i="4" s="1"/>
  <c r="Q144" i="23"/>
  <c r="Q132" i="23" s="1"/>
  <c r="Q60" i="20"/>
  <c r="Y171" i="23"/>
  <c r="P141" i="23"/>
  <c r="P132" i="23" s="1"/>
  <c r="W137" i="23"/>
  <c r="F141" i="23"/>
  <c r="E157" i="23"/>
  <c r="O163" i="23"/>
  <c r="Y144" i="23"/>
  <c r="Y60" i="20"/>
  <c r="C57" i="20"/>
  <c r="C56" i="20" s="1"/>
  <c r="Y163" i="23"/>
  <c r="Y61" i="20"/>
  <c r="O137" i="23"/>
  <c r="O132" i="23" s="1"/>
  <c r="V140" i="23"/>
  <c r="G146" i="23"/>
  <c r="H144" i="23"/>
  <c r="H132" i="23" s="1"/>
  <c r="H57" i="20"/>
  <c r="H56" i="20" s="1"/>
  <c r="H60" i="20"/>
  <c r="C65" i="4"/>
  <c r="C138" i="4" s="1"/>
  <c r="R194" i="21"/>
  <c r="R65" i="4"/>
  <c r="R138" i="4" s="1"/>
  <c r="E76" i="20"/>
  <c r="E167" i="4" s="1"/>
  <c r="E65" i="4"/>
  <c r="E138" i="4" s="1"/>
  <c r="B65" i="4"/>
  <c r="B138" i="4" s="1"/>
  <c r="K76" i="20"/>
  <c r="K167" i="4" s="1"/>
  <c r="K65" i="4"/>
  <c r="K138" i="4" s="1"/>
  <c r="P65" i="4"/>
  <c r="P138" i="4" s="1"/>
  <c r="D65" i="4"/>
  <c r="D138" i="4" s="1"/>
  <c r="J65" i="4"/>
  <c r="J138" i="4" s="1"/>
  <c r="I77" i="16"/>
  <c r="I76" i="16" s="1"/>
  <c r="I80" i="16"/>
  <c r="P160" i="19"/>
  <c r="K229" i="19"/>
  <c r="K81" i="16"/>
  <c r="Q160" i="19"/>
  <c r="J187" i="19"/>
  <c r="J81" i="16"/>
  <c r="R79" i="16"/>
  <c r="R108" i="4" s="1"/>
  <c r="R109" i="4"/>
  <c r="K184" i="19"/>
  <c r="J184" i="19"/>
  <c r="X55" i="7"/>
  <c r="K178" i="19"/>
  <c r="C178" i="19"/>
  <c r="K190" i="19"/>
  <c r="J77" i="16"/>
  <c r="J76" i="16" s="1"/>
  <c r="L184" i="19"/>
  <c r="C229" i="19"/>
  <c r="C81" i="16"/>
  <c r="G79" i="16"/>
  <c r="G108" i="4" s="1"/>
  <c r="G110" i="4"/>
  <c r="I173" i="19"/>
  <c r="I160" i="19" s="1"/>
  <c r="Y178" i="19"/>
  <c r="B187" i="19"/>
  <c r="B81" i="16"/>
  <c r="B77" i="16"/>
  <c r="B76" i="16" s="1"/>
  <c r="C184" i="19"/>
  <c r="B184" i="19"/>
  <c r="I172" i="19"/>
  <c r="I217" i="19"/>
  <c r="G102" i="16"/>
  <c r="G165" i="4" s="1"/>
  <c r="I171" i="19"/>
  <c r="I169" i="19"/>
  <c r="Q77" i="16"/>
  <c r="Q76" i="16" s="1"/>
  <c r="Q80" i="16"/>
  <c r="C190" i="19"/>
  <c r="I168" i="19"/>
  <c r="X169" i="18"/>
  <c r="X174" i="18"/>
  <c r="E168" i="18"/>
  <c r="X167" i="18"/>
  <c r="E173" i="18"/>
  <c r="U173" i="18"/>
  <c r="V166" i="18"/>
  <c r="H167" i="18"/>
  <c r="H172" i="18"/>
  <c r="U166" i="18"/>
  <c r="X172" i="18"/>
  <c r="B161" i="18"/>
  <c r="U171" i="18"/>
  <c r="U163" i="18"/>
  <c r="X165" i="18"/>
  <c r="B172" i="18"/>
  <c r="H165" i="18"/>
  <c r="X170" i="18"/>
  <c r="U164" i="18"/>
  <c r="B165" i="18"/>
  <c r="U162" i="18"/>
  <c r="U160" i="18" s="1"/>
  <c r="Y95" i="16"/>
  <c r="V175" i="17"/>
  <c r="V53" i="16"/>
  <c r="T169" i="17"/>
  <c r="T168" i="17"/>
  <c r="T167" i="17"/>
  <c r="T53" i="16"/>
  <c r="T166" i="17"/>
  <c r="T175" i="17"/>
  <c r="T165" i="17"/>
  <c r="T174" i="17"/>
  <c r="T164" i="17"/>
  <c r="T173" i="17"/>
  <c r="T163" i="17"/>
  <c r="T172" i="17"/>
  <c r="T162" i="17"/>
  <c r="T171" i="17"/>
  <c r="T161" i="17"/>
  <c r="T170" i="17"/>
  <c r="Q175" i="17"/>
  <c r="Q53" i="16"/>
  <c r="H171" i="18"/>
  <c r="R171" i="17"/>
  <c r="X95" i="16"/>
  <c r="J171" i="17"/>
  <c r="V161" i="17"/>
  <c r="V160" i="17" s="1"/>
  <c r="B171" i="17"/>
  <c r="V170" i="17"/>
  <c r="E175" i="18"/>
  <c r="E97" i="16"/>
  <c r="E95" i="16" s="1"/>
  <c r="N175" i="17"/>
  <c r="N53" i="16"/>
  <c r="E166" i="18"/>
  <c r="E160" i="18" s="1"/>
  <c r="R217" i="19"/>
  <c r="V169" i="17"/>
  <c r="W240" i="17"/>
  <c r="B173" i="18"/>
  <c r="B97" i="16"/>
  <c r="B95" i="16" s="1"/>
  <c r="L169" i="17"/>
  <c r="L168" i="17"/>
  <c r="L167" i="17"/>
  <c r="L166" i="17"/>
  <c r="L53" i="16"/>
  <c r="L175" i="17"/>
  <c r="L165" i="17"/>
  <c r="L174" i="17"/>
  <c r="L164" i="17"/>
  <c r="L173" i="17"/>
  <c r="L163" i="17"/>
  <c r="L172" i="17"/>
  <c r="L162" i="17"/>
  <c r="L161" i="17"/>
  <c r="L170" i="17"/>
  <c r="Y217" i="18"/>
  <c r="V168" i="17"/>
  <c r="Q217" i="18"/>
  <c r="N168" i="17"/>
  <c r="S160" i="18"/>
  <c r="Y161" i="18"/>
  <c r="Y160" i="18" s="1"/>
  <c r="Y174" i="18"/>
  <c r="Q168" i="17"/>
  <c r="E171" i="18"/>
  <c r="K160" i="18"/>
  <c r="H164" i="18"/>
  <c r="X217" i="18"/>
  <c r="V167" i="17"/>
  <c r="I175" i="17"/>
  <c r="I53" i="16"/>
  <c r="L171" i="17"/>
  <c r="N167" i="17"/>
  <c r="Y170" i="18"/>
  <c r="H217" i="18"/>
  <c r="Q167" i="17"/>
  <c r="Y175" i="17"/>
  <c r="Y53" i="16"/>
  <c r="H174" i="18"/>
  <c r="H169" i="18"/>
  <c r="U175" i="18"/>
  <c r="Q217" i="19"/>
  <c r="H175" i="18"/>
  <c r="V166" i="17"/>
  <c r="U174" i="18"/>
  <c r="N166" i="17"/>
  <c r="N160" i="17" s="1"/>
  <c r="D240" i="17"/>
  <c r="O240" i="17"/>
  <c r="B240" i="17"/>
  <c r="C240" i="17"/>
  <c r="M240" i="17"/>
  <c r="X53" i="7"/>
  <c r="E240" i="17"/>
  <c r="W55" i="7"/>
  <c r="F100" i="16"/>
  <c r="F163" i="4" s="1"/>
  <c r="F61" i="4"/>
  <c r="F134" i="4" s="1"/>
  <c r="K233" i="15"/>
  <c r="K76" i="12"/>
  <c r="J233" i="15"/>
  <c r="J76" i="12"/>
  <c r="F204" i="15"/>
  <c r="H233" i="15"/>
  <c r="H76" i="12"/>
  <c r="H71" i="12"/>
  <c r="H70" i="12" s="1"/>
  <c r="Y204" i="15"/>
  <c r="F233" i="15"/>
  <c r="F71" i="12"/>
  <c r="F70" i="12" s="1"/>
  <c r="F76" i="12"/>
  <c r="N204" i="15"/>
  <c r="C233" i="15"/>
  <c r="C76" i="12"/>
  <c r="D71" i="12"/>
  <c r="D70" i="12" s="1"/>
  <c r="B233" i="15"/>
  <c r="B76" i="12"/>
  <c r="D76" i="12"/>
  <c r="P73" i="12"/>
  <c r="P102" i="4" s="1"/>
  <c r="P204" i="15"/>
  <c r="B86" i="12"/>
  <c r="E63" i="12"/>
  <c r="E55" i="4" s="1"/>
  <c r="E130" i="4" s="1"/>
  <c r="O63" i="12"/>
  <c r="O55" i="4" s="1"/>
  <c r="O57" i="4"/>
  <c r="O132" i="4" s="1"/>
  <c r="E57" i="4"/>
  <c r="E132" i="4" s="1"/>
  <c r="D63" i="12"/>
  <c r="D55" i="4" s="1"/>
  <c r="M86" i="12"/>
  <c r="B57" i="4"/>
  <c r="B132" i="4" s="1"/>
  <c r="M63" i="12"/>
  <c r="M55" i="4" s="1"/>
  <c r="M130" i="4" s="1"/>
  <c r="G52" i="7"/>
  <c r="G53" i="7"/>
  <c r="K55" i="7"/>
  <c r="K53" i="7"/>
  <c r="T55" i="7"/>
  <c r="T53" i="7"/>
  <c r="X98" i="12"/>
  <c r="X159" i="4" s="1"/>
  <c r="X57" i="4"/>
  <c r="X132" i="4" s="1"/>
  <c r="X63" i="12"/>
  <c r="B5" i="4"/>
  <c r="B3" i="4"/>
  <c r="B128" i="4" s="1"/>
  <c r="F86" i="12"/>
  <c r="F57" i="4"/>
  <c r="F132" i="4" s="1"/>
  <c r="U86" i="12"/>
  <c r="U63" i="12"/>
  <c r="U55" i="4" s="1"/>
  <c r="U130" i="4" s="1"/>
  <c r="U57" i="4"/>
  <c r="U132" i="4" s="1"/>
  <c r="P86" i="12"/>
  <c r="P63" i="12"/>
  <c r="P57" i="4"/>
  <c r="P132" i="4" s="1"/>
  <c r="J57" i="4"/>
  <c r="J132" i="4" s="1"/>
  <c r="B130" i="4"/>
  <c r="W57" i="4"/>
  <c r="W132" i="4" s="1"/>
  <c r="W63" i="12"/>
  <c r="W55" i="4" s="1"/>
  <c r="W130" i="4" s="1"/>
  <c r="I86" i="12"/>
  <c r="I63" i="12"/>
  <c r="I55" i="4" s="1"/>
  <c r="I130" i="4" s="1"/>
  <c r="I57" i="4"/>
  <c r="I132" i="4" s="1"/>
  <c r="X86" i="12"/>
  <c r="J86" i="12"/>
  <c r="S3" i="4"/>
  <c r="S128" i="4" s="1"/>
  <c r="S5" i="4"/>
  <c r="Y57" i="4"/>
  <c r="Y132" i="4" s="1"/>
  <c r="Y63" i="12"/>
  <c r="Y55" i="4" s="1"/>
  <c r="Y130" i="4" s="1"/>
  <c r="T3" i="4"/>
  <c r="T128" i="4" s="1"/>
  <c r="R86" i="12"/>
  <c r="R63" i="12"/>
  <c r="R55" i="4" s="1"/>
  <c r="R130" i="4" s="1"/>
  <c r="R57" i="4"/>
  <c r="R132" i="4" s="1"/>
  <c r="N98" i="12"/>
  <c r="N159" i="4" s="1"/>
  <c r="N57" i="4"/>
  <c r="N132" i="4" s="1"/>
  <c r="V98" i="12"/>
  <c r="V159" i="4" s="1"/>
  <c r="V57" i="4"/>
  <c r="V132" i="4" s="1"/>
  <c r="V63" i="12"/>
  <c r="J63" i="12"/>
  <c r="J55" i="4" s="1"/>
  <c r="J130" i="4" s="1"/>
  <c r="F63" i="12"/>
  <c r="H57" i="4"/>
  <c r="H132" i="4" s="1"/>
  <c r="N63" i="12"/>
  <c r="N55" i="4" s="1"/>
  <c r="N130" i="4" s="1"/>
  <c r="L86" i="12"/>
  <c r="P98" i="12"/>
  <c r="P159" i="4" s="1"/>
  <c r="N73" i="12"/>
  <c r="N96" i="12" s="1"/>
  <c r="N157" i="4" s="1"/>
  <c r="G86" i="12"/>
  <c r="G57" i="4"/>
  <c r="G132" i="4" s="1"/>
  <c r="G63" i="12"/>
  <c r="G55" i="4" s="1"/>
  <c r="S132" i="4"/>
  <c r="S130" i="4"/>
  <c r="T63" i="12"/>
  <c r="T55" i="4" s="1"/>
  <c r="T130" i="4" s="1"/>
  <c r="T57" i="4"/>
  <c r="T132" i="4" s="1"/>
  <c r="M136" i="11"/>
  <c r="M52" i="8"/>
  <c r="M51" i="8" s="1"/>
  <c r="M55" i="8"/>
  <c r="S54" i="8"/>
  <c r="S99" i="4" s="1"/>
  <c r="S100" i="4"/>
  <c r="E52" i="7"/>
  <c r="Y136" i="11"/>
  <c r="Y52" i="8"/>
  <c r="Y51" i="8" s="1"/>
  <c r="Y55" i="8"/>
  <c r="R117" i="11"/>
  <c r="E132" i="11"/>
  <c r="E56" i="8"/>
  <c r="E52" i="8"/>
  <c r="E51" i="8" s="1"/>
  <c r="B101" i="4"/>
  <c r="B67" i="8"/>
  <c r="B156" i="4" s="1"/>
  <c r="E54" i="7"/>
  <c r="U54" i="8"/>
  <c r="U99" i="4" s="1"/>
  <c r="W136" i="11"/>
  <c r="W55" i="8"/>
  <c r="W100" i="4" s="1"/>
  <c r="E55" i="7"/>
  <c r="K54" i="8"/>
  <c r="K99" i="4" s="1"/>
  <c r="K101" i="4"/>
  <c r="R136" i="11"/>
  <c r="R52" i="8"/>
  <c r="R51" i="8" s="1"/>
  <c r="R55" i="8"/>
  <c r="X117" i="11"/>
  <c r="J54" i="8"/>
  <c r="J99" i="4" s="1"/>
  <c r="J101" i="4"/>
  <c r="E130" i="11"/>
  <c r="Q136" i="11"/>
  <c r="Q55" i="8"/>
  <c r="Q52" i="8"/>
  <c r="Q51" i="8" s="1"/>
  <c r="K67" i="8"/>
  <c r="K156" i="4" s="1"/>
  <c r="I54" i="8"/>
  <c r="I99" i="4" s="1"/>
  <c r="I101" i="4"/>
  <c r="D65" i="8"/>
  <c r="D154" i="4" s="1"/>
  <c r="C65" i="8"/>
  <c r="C154" i="4" s="1"/>
  <c r="P136" i="11"/>
  <c r="P52" i="8"/>
  <c r="P51" i="8" s="1"/>
  <c r="P55" i="8"/>
  <c r="B65" i="8"/>
  <c r="B154" i="4" s="1"/>
  <c r="Q67" i="8"/>
  <c r="Q156" i="4" s="1"/>
  <c r="M132" i="11"/>
  <c r="M117" i="11" s="1"/>
  <c r="M56" i="8"/>
  <c r="O136" i="11"/>
  <c r="O55" i="8"/>
  <c r="O100" i="4" s="1"/>
  <c r="E126" i="11"/>
  <c r="H54" i="8"/>
  <c r="H99" i="4" s="1"/>
  <c r="D52" i="4"/>
  <c r="O53" i="7"/>
  <c r="O54" i="7"/>
  <c r="O52" i="7"/>
  <c r="O55" i="7"/>
  <c r="Q59" i="8"/>
  <c r="Q52" i="4"/>
  <c r="J52" i="4"/>
  <c r="J129" i="4" s="1"/>
  <c r="I59" i="8"/>
  <c r="I52" i="4"/>
  <c r="T129" i="4"/>
  <c r="H59" i="8"/>
  <c r="H52" i="4"/>
  <c r="H129" i="4" s="1"/>
  <c r="D129" i="4"/>
  <c r="Y59" i="8"/>
  <c r="Y52" i="4"/>
  <c r="J59" i="8"/>
  <c r="P59" i="8"/>
  <c r="P52" i="4"/>
  <c r="P129" i="4" s="1"/>
  <c r="G59" i="8"/>
  <c r="G52" i="4"/>
  <c r="G129" i="4" s="1"/>
  <c r="O59" i="8"/>
  <c r="O52" i="4"/>
  <c r="O129" i="4" s="1"/>
  <c r="S65" i="8"/>
  <c r="S154" i="4" s="1"/>
  <c r="S52" i="4"/>
  <c r="S129" i="4" s="1"/>
  <c r="R53" i="7"/>
  <c r="N59" i="8"/>
  <c r="N52" i="4"/>
  <c r="F59" i="8"/>
  <c r="F52" i="4"/>
  <c r="W59" i="8"/>
  <c r="W52" i="4"/>
  <c r="W129" i="4" s="1"/>
  <c r="X52" i="7"/>
  <c r="R52" i="4"/>
  <c r="R129" i="4" s="1"/>
  <c r="M52" i="4"/>
  <c r="M129" i="4" s="1"/>
  <c r="E52" i="4"/>
  <c r="E129" i="4" s="1"/>
  <c r="U55" i="7"/>
  <c r="V129" i="4"/>
  <c r="L65" i="8"/>
  <c r="L154" i="4" s="1"/>
  <c r="L52" i="4"/>
  <c r="V59" i="8"/>
  <c r="R52" i="7"/>
  <c r="K52" i="4"/>
  <c r="K129" i="4" s="1"/>
  <c r="X65" i="8"/>
  <c r="X154" i="4" s="1"/>
  <c r="U65" i="8"/>
  <c r="U154" i="4" s="1"/>
  <c r="U52" i="4"/>
  <c r="U129" i="4" s="1"/>
  <c r="M55" i="7"/>
  <c r="T54" i="7"/>
  <c r="D53" i="7"/>
  <c r="D55" i="7"/>
  <c r="V52" i="7"/>
  <c r="N53" i="7"/>
  <c r="I54" i="7"/>
  <c r="F53" i="7"/>
  <c r="Y53" i="7"/>
  <c r="G55" i="7"/>
  <c r="Q53" i="7"/>
  <c r="C53" i="7"/>
  <c r="I53" i="7"/>
  <c r="F52" i="7"/>
  <c r="Y52" i="7"/>
  <c r="Q52" i="7"/>
  <c r="I52" i="7"/>
  <c r="D52" i="7"/>
  <c r="U54" i="7"/>
  <c r="Y47" i="5"/>
  <c r="Y44" i="5"/>
  <c r="I48" i="5"/>
  <c r="I42" i="5"/>
  <c r="I44" i="5"/>
  <c r="I43" i="5"/>
  <c r="I45" i="5"/>
  <c r="I47" i="5"/>
  <c r="I46" i="5"/>
  <c r="P48" i="5"/>
  <c r="P47" i="5"/>
  <c r="E42" i="5"/>
  <c r="E43" i="5"/>
  <c r="E44" i="5"/>
  <c r="E45" i="5"/>
  <c r="E46" i="5"/>
  <c r="E47" i="5"/>
  <c r="K48" i="5"/>
  <c r="F41" i="6"/>
  <c r="S41" i="6"/>
  <c r="D44" i="5"/>
  <c r="D42" i="5"/>
  <c r="D45" i="5"/>
  <c r="T47" i="6"/>
  <c r="P55" i="7"/>
  <c r="B41" i="6"/>
  <c r="G47" i="6"/>
  <c r="V55" i="7"/>
  <c r="G44" i="6"/>
  <c r="G45" i="6"/>
  <c r="X43" i="6"/>
  <c r="R41" i="6"/>
  <c r="T46" i="6"/>
  <c r="O41" i="6"/>
  <c r="G42" i="6"/>
  <c r="G41" i="6" s="1"/>
  <c r="C43" i="6"/>
  <c r="C41" i="6" s="1"/>
  <c r="C44" i="6"/>
  <c r="L46" i="6"/>
  <c r="C47" i="6"/>
  <c r="W42" i="6"/>
  <c r="M53" i="7"/>
  <c r="S47" i="6"/>
  <c r="X44" i="6"/>
  <c r="B27" i="5"/>
  <c r="B5" i="5" s="1"/>
  <c r="B45" i="5" s="1"/>
  <c r="P42" i="6"/>
  <c r="T27" i="5"/>
  <c r="T5" i="5" s="1"/>
  <c r="K47" i="6"/>
  <c r="J53" i="7"/>
  <c r="N48" i="6"/>
  <c r="M54" i="7"/>
  <c r="F27" i="5"/>
  <c r="X46" i="6"/>
  <c r="N46" i="6"/>
  <c r="H27" i="5"/>
  <c r="H5" i="5" s="1"/>
  <c r="H44" i="5" s="1"/>
  <c r="V27" i="5"/>
  <c r="P53" i="7"/>
  <c r="N27" i="5"/>
  <c r="H55" i="7"/>
  <c r="L53" i="7"/>
  <c r="S27" i="5"/>
  <c r="S5" i="5" s="1"/>
  <c r="W46" i="6"/>
  <c r="L48" i="6"/>
  <c r="W52" i="7"/>
  <c r="C48" i="6"/>
  <c r="L55" i="7"/>
  <c r="R27" i="5"/>
  <c r="S52" i="7"/>
  <c r="J55" i="7"/>
  <c r="N55" i="7"/>
  <c r="R55" i="7"/>
  <c r="H54" i="7"/>
  <c r="R47" i="6"/>
  <c r="Y48" i="6"/>
  <c r="S46" i="6"/>
  <c r="H53" i="7"/>
  <c r="X48" i="6"/>
  <c r="C52" i="7"/>
  <c r="Y44" i="6"/>
  <c r="U27" i="5"/>
  <c r="Q46" i="6"/>
  <c r="Q41" i="6" s="1"/>
  <c r="N47" i="6"/>
  <c r="P47" i="6"/>
  <c r="L52" i="7"/>
  <c r="W27" i="5"/>
  <c r="W5" i="5" s="1"/>
  <c r="U53" i="7"/>
  <c r="L44" i="6"/>
  <c r="T42" i="6"/>
  <c r="E45" i="6"/>
  <c r="Q5" i="5"/>
  <c r="K44" i="6"/>
  <c r="K41" i="6" s="1"/>
  <c r="L47" i="6"/>
  <c r="J45" i="6"/>
  <c r="V41" i="6"/>
  <c r="S48" i="6"/>
  <c r="R43" i="6"/>
  <c r="X45" i="6"/>
  <c r="W54" i="7"/>
  <c r="D45" i="6"/>
  <c r="D44" i="6"/>
  <c r="V47" i="6"/>
  <c r="G43" i="6"/>
  <c r="P46" i="6"/>
  <c r="X42" i="6"/>
  <c r="C45" i="6"/>
  <c r="R45" i="6"/>
  <c r="J52" i="7"/>
  <c r="I47" i="6"/>
  <c r="I41" i="6" s="1"/>
  <c r="T45" i="6"/>
  <c r="B54" i="7"/>
  <c r="K5" i="5"/>
  <c r="K43" i="5" s="1"/>
  <c r="V45" i="6"/>
  <c r="L27" i="5"/>
  <c r="L5" i="5" s="1"/>
  <c r="W43" i="6"/>
  <c r="E44" i="6"/>
  <c r="E41" i="6" s="1"/>
  <c r="R44" i="6"/>
  <c r="P44" i="6"/>
  <c r="N45" i="6"/>
  <c r="G27" i="5"/>
  <c r="G5" i="5" s="1"/>
  <c r="C27" i="5"/>
  <c r="C5" i="5" s="1"/>
  <c r="P54" i="7"/>
  <c r="F54" i="7"/>
  <c r="Y55" i="7"/>
  <c r="U43" i="6"/>
  <c r="U41" i="6" s="1"/>
  <c r="N43" i="6"/>
  <c r="N44" i="6"/>
  <c r="B46" i="6"/>
  <c r="Q48" i="6"/>
  <c r="H48" i="6"/>
  <c r="H41" i="6" s="1"/>
  <c r="L54" i="7"/>
  <c r="Q55" i="7"/>
  <c r="J42" i="6"/>
  <c r="N42" i="6"/>
  <c r="T44" i="6"/>
  <c r="V54" i="7"/>
  <c r="B53" i="7"/>
  <c r="Y43" i="6"/>
  <c r="Y41" i="6" s="1"/>
  <c r="M27" i="5"/>
  <c r="M5" i="5" s="1"/>
  <c r="L42" i="6"/>
  <c r="S53" i="7"/>
  <c r="J46" i="6"/>
  <c r="O27" i="5"/>
  <c r="O5" i="5" s="1"/>
  <c r="J27" i="5"/>
  <c r="B55" i="7"/>
  <c r="G54" i="7"/>
  <c r="T52" i="7"/>
  <c r="F46" i="6"/>
  <c r="K52" i="7"/>
  <c r="N52" i="7"/>
  <c r="S54" i="7"/>
  <c r="X27" i="5"/>
  <c r="X5" i="5" s="1"/>
  <c r="X48" i="5" s="1"/>
  <c r="D42" i="6"/>
  <c r="D41" i="6" s="1"/>
  <c r="Y45" i="6"/>
  <c r="C54" i="7"/>
  <c r="T48" i="6"/>
  <c r="K48" i="6"/>
  <c r="K54" i="7"/>
  <c r="W48" i="6"/>
  <c r="V113" i="29"/>
  <c r="T146" i="25"/>
  <c r="U165" i="23"/>
  <c r="U146" i="23"/>
  <c r="Q179" i="23"/>
  <c r="Q176" i="23"/>
  <c r="Q172" i="23"/>
  <c r="Q170" i="23"/>
  <c r="Q62" i="20"/>
  <c r="Q57" i="20"/>
  <c r="Q56" i="20" s="1"/>
  <c r="Q175" i="23"/>
  <c r="E160" i="19"/>
  <c r="B194" i="21"/>
  <c r="P191" i="19"/>
  <c r="P188" i="19"/>
  <c r="P229" i="19"/>
  <c r="P192" i="19"/>
  <c r="P187" i="19"/>
  <c r="P183" i="19"/>
  <c r="P185" i="19"/>
  <c r="P184" i="19"/>
  <c r="P81" i="16"/>
  <c r="P77" i="16"/>
  <c r="P76" i="16" s="1"/>
  <c r="N217" i="18"/>
  <c r="N172" i="18"/>
  <c r="N168" i="18"/>
  <c r="N164" i="18"/>
  <c r="N175" i="18"/>
  <c r="N167" i="18"/>
  <c r="N174" i="18"/>
  <c r="N170" i="18"/>
  <c r="N163" i="18"/>
  <c r="N162" i="18"/>
  <c r="N161" i="18"/>
  <c r="N173" i="18"/>
  <c r="N169" i="18"/>
  <c r="N165" i="18"/>
  <c r="N97" i="16"/>
  <c r="N95" i="16" s="1"/>
  <c r="E229" i="19"/>
  <c r="E191" i="19"/>
  <c r="E187" i="19"/>
  <c r="E185" i="19"/>
  <c r="E183" i="19"/>
  <c r="E188" i="19"/>
  <c r="E192" i="19"/>
  <c r="E81" i="16"/>
  <c r="E77" i="16"/>
  <c r="E76" i="16" s="1"/>
  <c r="T217" i="18"/>
  <c r="T174" i="18"/>
  <c r="T170" i="18"/>
  <c r="T173" i="18"/>
  <c r="T169" i="18"/>
  <c r="T165" i="18"/>
  <c r="T172" i="18"/>
  <c r="T168" i="18"/>
  <c r="T164" i="18"/>
  <c r="T175" i="18"/>
  <c r="T167" i="18"/>
  <c r="T163" i="18"/>
  <c r="T162" i="18"/>
  <c r="T161" i="18"/>
  <c r="T97" i="16"/>
  <c r="T95" i="16" s="1"/>
  <c r="L229" i="19"/>
  <c r="L192" i="19"/>
  <c r="L191" i="19"/>
  <c r="L187" i="19"/>
  <c r="L185" i="19"/>
  <c r="L183" i="19"/>
  <c r="L188" i="19"/>
  <c r="L81" i="16"/>
  <c r="L77" i="16"/>
  <c r="L76" i="16" s="1"/>
  <c r="Q178" i="19"/>
  <c r="Y160" i="17"/>
  <c r="G240" i="17"/>
  <c r="U240" i="17"/>
  <c r="S175" i="17"/>
  <c r="S174" i="17"/>
  <c r="S173" i="17"/>
  <c r="S172" i="17"/>
  <c r="S170" i="17"/>
  <c r="S169" i="17"/>
  <c r="S168" i="17"/>
  <c r="S167" i="17"/>
  <c r="S166" i="17"/>
  <c r="S165" i="17"/>
  <c r="S164" i="17"/>
  <c r="S163" i="17"/>
  <c r="S162" i="17"/>
  <c r="S161" i="17"/>
  <c r="S53" i="16"/>
  <c r="F160" i="17"/>
  <c r="T240" i="17"/>
  <c r="R175" i="17"/>
  <c r="R174" i="17"/>
  <c r="R173" i="17"/>
  <c r="R172" i="17"/>
  <c r="R170" i="17"/>
  <c r="R169" i="17"/>
  <c r="R168" i="17"/>
  <c r="R167" i="17"/>
  <c r="R166" i="17"/>
  <c r="R165" i="17"/>
  <c r="R164" i="17"/>
  <c r="R163" i="17"/>
  <c r="R162" i="17"/>
  <c r="R161" i="17"/>
  <c r="R53" i="16"/>
  <c r="E171" i="17"/>
  <c r="S240" i="17"/>
  <c r="G53" i="16"/>
  <c r="G175" i="17"/>
  <c r="G174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X101" i="16"/>
  <c r="X164" i="4" s="1"/>
  <c r="X91" i="16"/>
  <c r="X89" i="16" s="1"/>
  <c r="X52" i="16"/>
  <c r="X62" i="4"/>
  <c r="X135" i="4" s="1"/>
  <c r="L204" i="15"/>
  <c r="Y233" i="15"/>
  <c r="Y71" i="12"/>
  <c r="Y70" i="12" s="1"/>
  <c r="Y76" i="12"/>
  <c r="W233" i="15"/>
  <c r="W71" i="12"/>
  <c r="W70" i="12" s="1"/>
  <c r="W76" i="12"/>
  <c r="O204" i="15"/>
  <c r="V204" i="15"/>
  <c r="J214" i="15"/>
  <c r="J211" i="15"/>
  <c r="J209" i="15"/>
  <c r="J217" i="15"/>
  <c r="J218" i="15"/>
  <c r="J213" i="15"/>
  <c r="J210" i="15"/>
  <c r="J220" i="15"/>
  <c r="J71" i="12"/>
  <c r="J70" i="12" s="1"/>
  <c r="J253" i="15"/>
  <c r="J78" i="12"/>
  <c r="U117" i="11"/>
  <c r="H45" i="5"/>
  <c r="H42" i="5"/>
  <c r="C146" i="25"/>
  <c r="G217" i="18"/>
  <c r="G175" i="18"/>
  <c r="G174" i="18"/>
  <c r="G173" i="18"/>
  <c r="G172" i="18"/>
  <c r="G170" i="18"/>
  <c r="G169" i="18"/>
  <c r="G168" i="18"/>
  <c r="G167" i="18"/>
  <c r="G165" i="18"/>
  <c r="G164" i="18"/>
  <c r="G163" i="18"/>
  <c r="G162" i="18"/>
  <c r="G161" i="18"/>
  <c r="G97" i="16"/>
  <c r="G95" i="16" s="1"/>
  <c r="P72" i="33"/>
  <c r="N113" i="29"/>
  <c r="H113" i="29"/>
  <c r="Y132" i="23"/>
  <c r="K146" i="25"/>
  <c r="M165" i="23"/>
  <c r="M146" i="23"/>
  <c r="E132" i="23"/>
  <c r="D132" i="23"/>
  <c r="I179" i="23"/>
  <c r="I176" i="23"/>
  <c r="I172" i="23"/>
  <c r="I170" i="23"/>
  <c r="I62" i="20"/>
  <c r="I57" i="20"/>
  <c r="I56" i="20" s="1"/>
  <c r="C132" i="23"/>
  <c r="N194" i="23"/>
  <c r="T146" i="23"/>
  <c r="O179" i="23"/>
  <c r="O176" i="23"/>
  <c r="O172" i="23"/>
  <c r="O170" i="23"/>
  <c r="O62" i="20"/>
  <c r="O57" i="20"/>
  <c r="O56" i="20" s="1"/>
  <c r="H188" i="19"/>
  <c r="H192" i="19"/>
  <c r="H229" i="19"/>
  <c r="H191" i="19"/>
  <c r="H184" i="19"/>
  <c r="H187" i="19"/>
  <c r="H183" i="19"/>
  <c r="H185" i="19"/>
  <c r="H81" i="16"/>
  <c r="H77" i="16"/>
  <c r="H76" i="16" s="1"/>
  <c r="P146" i="25"/>
  <c r="R160" i="19"/>
  <c r="J160" i="19"/>
  <c r="B160" i="19"/>
  <c r="W217" i="18"/>
  <c r="W175" i="18"/>
  <c r="W174" i="18"/>
  <c r="W173" i="18"/>
  <c r="W172" i="18"/>
  <c r="W170" i="18"/>
  <c r="W169" i="18"/>
  <c r="W168" i="18"/>
  <c r="W167" i="18"/>
  <c r="W165" i="18"/>
  <c r="W164" i="18"/>
  <c r="W163" i="18"/>
  <c r="W162" i="18"/>
  <c r="W161" i="18"/>
  <c r="W97" i="16"/>
  <c r="W95" i="16" s="1"/>
  <c r="F217" i="18"/>
  <c r="F175" i="18"/>
  <c r="F167" i="18"/>
  <c r="F174" i="18"/>
  <c r="F170" i="18"/>
  <c r="F173" i="18"/>
  <c r="F169" i="18"/>
  <c r="F165" i="18"/>
  <c r="F163" i="18"/>
  <c r="F162" i="18"/>
  <c r="F161" i="18"/>
  <c r="F172" i="18"/>
  <c r="F168" i="18"/>
  <c r="F164" i="18"/>
  <c r="F97" i="16"/>
  <c r="F95" i="16" s="1"/>
  <c r="F166" i="18"/>
  <c r="L217" i="18"/>
  <c r="L173" i="18"/>
  <c r="L169" i="18"/>
  <c r="L165" i="18"/>
  <c r="L172" i="18"/>
  <c r="L168" i="18"/>
  <c r="L164" i="18"/>
  <c r="L175" i="18"/>
  <c r="L167" i="18"/>
  <c r="L174" i="18"/>
  <c r="L170" i="18"/>
  <c r="L163" i="18"/>
  <c r="L162" i="18"/>
  <c r="L161" i="18"/>
  <c r="L97" i="16"/>
  <c r="L95" i="16" s="1"/>
  <c r="D229" i="19"/>
  <c r="D191" i="19"/>
  <c r="D187" i="19"/>
  <c r="D185" i="19"/>
  <c r="D183" i="19"/>
  <c r="D188" i="19"/>
  <c r="D192" i="19"/>
  <c r="D81" i="16"/>
  <c r="D77" i="16"/>
  <c r="D76" i="16" s="1"/>
  <c r="K217" i="19"/>
  <c r="K176" i="19"/>
  <c r="K173" i="19"/>
  <c r="K172" i="19"/>
  <c r="K169" i="19"/>
  <c r="K168" i="19"/>
  <c r="K167" i="19"/>
  <c r="K165" i="19"/>
  <c r="K160" i="19" s="1"/>
  <c r="K80" i="16"/>
  <c r="K77" i="16"/>
  <c r="K76" i="16" s="1"/>
  <c r="Q160" i="17"/>
  <c r="K175" i="17"/>
  <c r="K174" i="17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K53" i="16"/>
  <c r="J175" i="17"/>
  <c r="J174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J53" i="16"/>
  <c r="J240" i="17"/>
  <c r="H160" i="17"/>
  <c r="Q233" i="15"/>
  <c r="Q71" i="12"/>
  <c r="Q70" i="12" s="1"/>
  <c r="Q76" i="12"/>
  <c r="O233" i="15"/>
  <c r="O76" i="12"/>
  <c r="O71" i="12"/>
  <c r="O70" i="12" s="1"/>
  <c r="L75" i="12"/>
  <c r="L105" i="4"/>
  <c r="W132" i="11"/>
  <c r="W147" i="11"/>
  <c r="W129" i="11"/>
  <c r="W125" i="11"/>
  <c r="W123" i="11"/>
  <c r="W122" i="11"/>
  <c r="W126" i="11"/>
  <c r="W130" i="11"/>
  <c r="W56" i="8"/>
  <c r="W52" i="8"/>
  <c r="W51" i="8" s="1"/>
  <c r="D75" i="12"/>
  <c r="D105" i="4"/>
  <c r="I41" i="5"/>
  <c r="K72" i="37"/>
  <c r="Y146" i="23"/>
  <c r="L146" i="25"/>
  <c r="N132" i="23"/>
  <c r="E165" i="23"/>
  <c r="E146" i="23"/>
  <c r="N163" i="23"/>
  <c r="N161" i="23"/>
  <c r="N158" i="23"/>
  <c r="N155" i="23"/>
  <c r="N154" i="23"/>
  <c r="N151" i="23"/>
  <c r="N61" i="20"/>
  <c r="N57" i="20"/>
  <c r="N56" i="20" s="1"/>
  <c r="S165" i="23"/>
  <c r="C165" i="23"/>
  <c r="I175" i="23"/>
  <c r="S178" i="19"/>
  <c r="Y160" i="19"/>
  <c r="O217" i="18"/>
  <c r="O175" i="18"/>
  <c r="O174" i="18"/>
  <c r="O173" i="18"/>
  <c r="O172" i="18"/>
  <c r="O170" i="18"/>
  <c r="O169" i="18"/>
  <c r="O168" i="18"/>
  <c r="O167" i="18"/>
  <c r="O165" i="18"/>
  <c r="O164" i="18"/>
  <c r="O163" i="18"/>
  <c r="O162" i="18"/>
  <c r="O161" i="18"/>
  <c r="O97" i="16"/>
  <c r="O95" i="16" s="1"/>
  <c r="Q160" i="18"/>
  <c r="U229" i="19"/>
  <c r="U188" i="19"/>
  <c r="U192" i="19"/>
  <c r="U185" i="19"/>
  <c r="U183" i="19"/>
  <c r="U187" i="19"/>
  <c r="U191" i="19"/>
  <c r="U81" i="16"/>
  <c r="U77" i="16"/>
  <c r="U76" i="16" s="1"/>
  <c r="W160" i="19"/>
  <c r="O160" i="19"/>
  <c r="G160" i="19"/>
  <c r="D217" i="18"/>
  <c r="D172" i="18"/>
  <c r="D168" i="18"/>
  <c r="D164" i="18"/>
  <c r="D175" i="18"/>
  <c r="D167" i="18"/>
  <c r="D174" i="18"/>
  <c r="D170" i="18"/>
  <c r="D173" i="18"/>
  <c r="D169" i="18"/>
  <c r="D165" i="18"/>
  <c r="D163" i="18"/>
  <c r="D162" i="18"/>
  <c r="D161" i="18"/>
  <c r="D97" i="16"/>
  <c r="D95" i="16" s="1"/>
  <c r="V160" i="19"/>
  <c r="N160" i="19"/>
  <c r="F160" i="19"/>
  <c r="K217" i="18"/>
  <c r="O171" i="18"/>
  <c r="G166" i="18"/>
  <c r="I160" i="17"/>
  <c r="U53" i="16"/>
  <c r="U175" i="17"/>
  <c r="U174" i="17"/>
  <c r="U173" i="17"/>
  <c r="U172" i="17"/>
  <c r="U170" i="17"/>
  <c r="U169" i="17"/>
  <c r="U168" i="17"/>
  <c r="U167" i="17"/>
  <c r="U166" i="17"/>
  <c r="U165" i="17"/>
  <c r="U164" i="17"/>
  <c r="U163" i="17"/>
  <c r="U162" i="17"/>
  <c r="U161" i="17"/>
  <c r="U217" i="18"/>
  <c r="C175" i="17"/>
  <c r="C174" i="17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C53" i="16"/>
  <c r="L240" i="17"/>
  <c r="B175" i="17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B53" i="16"/>
  <c r="K240" i="17"/>
  <c r="W53" i="16"/>
  <c r="W175" i="17"/>
  <c r="W174" i="17"/>
  <c r="W173" i="17"/>
  <c r="W172" i="17"/>
  <c r="W170" i="17"/>
  <c r="W169" i="17"/>
  <c r="W168" i="17"/>
  <c r="W167" i="17"/>
  <c r="W166" i="17"/>
  <c r="W165" i="17"/>
  <c r="W164" i="17"/>
  <c r="W163" i="17"/>
  <c r="W162" i="17"/>
  <c r="W161" i="17"/>
  <c r="X160" i="17"/>
  <c r="S253" i="15"/>
  <c r="S218" i="15"/>
  <c r="S220" i="15"/>
  <c r="S214" i="15"/>
  <c r="S211" i="15"/>
  <c r="S209" i="15"/>
  <c r="S217" i="15"/>
  <c r="S216" i="15"/>
  <c r="S71" i="12"/>
  <c r="S70" i="12" s="1"/>
  <c r="S213" i="15"/>
  <c r="S78" i="12"/>
  <c r="S210" i="15"/>
  <c r="I233" i="15"/>
  <c r="I71" i="12"/>
  <c r="I70" i="12" s="1"/>
  <c r="I76" i="12"/>
  <c r="G233" i="15"/>
  <c r="G71" i="12"/>
  <c r="G70" i="12" s="1"/>
  <c r="G76" i="12"/>
  <c r="E233" i="15"/>
  <c r="E71" i="12"/>
  <c r="E70" i="12" s="1"/>
  <c r="E76" i="12"/>
  <c r="L5" i="4"/>
  <c r="L130" i="4" s="1"/>
  <c r="L3" i="4"/>
  <c r="Y117" i="11"/>
  <c r="B253" i="15"/>
  <c r="B213" i="15"/>
  <c r="B210" i="15"/>
  <c r="B217" i="15"/>
  <c r="B214" i="15"/>
  <c r="B211" i="15"/>
  <c r="B209" i="15"/>
  <c r="B218" i="15"/>
  <c r="B71" i="12"/>
  <c r="B70" i="12" s="1"/>
  <c r="B78" i="12"/>
  <c r="B220" i="15"/>
  <c r="G5" i="4"/>
  <c r="G3" i="4"/>
  <c r="O132" i="11"/>
  <c r="O147" i="11"/>
  <c r="O129" i="11"/>
  <c r="O126" i="11"/>
  <c r="O125" i="11"/>
  <c r="O123" i="11"/>
  <c r="O122" i="11"/>
  <c r="O130" i="11"/>
  <c r="O56" i="8"/>
  <c r="O52" i="8"/>
  <c r="O51" i="8" s="1"/>
  <c r="E117" i="11"/>
  <c r="L117" i="11"/>
  <c r="D117" i="11"/>
  <c r="T44" i="5"/>
  <c r="K46" i="5"/>
  <c r="B42" i="5"/>
  <c r="Y48" i="5"/>
  <c r="M217" i="19"/>
  <c r="M53" i="16"/>
  <c r="M175" i="17"/>
  <c r="M174" i="17"/>
  <c r="M173" i="17"/>
  <c r="M172" i="17"/>
  <c r="M170" i="17"/>
  <c r="M169" i="17"/>
  <c r="M168" i="17"/>
  <c r="M167" i="17"/>
  <c r="M166" i="17"/>
  <c r="M165" i="17"/>
  <c r="M164" i="17"/>
  <c r="M163" i="17"/>
  <c r="M162" i="17"/>
  <c r="M161" i="17"/>
  <c r="K253" i="15"/>
  <c r="K217" i="15"/>
  <c r="K218" i="15"/>
  <c r="K213" i="15"/>
  <c r="K210" i="15"/>
  <c r="K220" i="15"/>
  <c r="K209" i="15"/>
  <c r="K71" i="12"/>
  <c r="K70" i="12" s="1"/>
  <c r="K214" i="15"/>
  <c r="K78" i="12"/>
  <c r="K211" i="15"/>
  <c r="K216" i="15"/>
  <c r="P101" i="16"/>
  <c r="P164" i="4" s="1"/>
  <c r="P91" i="16"/>
  <c r="P52" i="16"/>
  <c r="P62" i="4"/>
  <c r="P135" i="4" s="1"/>
  <c r="S117" i="11"/>
  <c r="J117" i="11"/>
  <c r="Q117" i="11"/>
  <c r="P117" i="11"/>
  <c r="R213" i="15"/>
  <c r="R210" i="15"/>
  <c r="R218" i="15"/>
  <c r="R220" i="15"/>
  <c r="R214" i="15"/>
  <c r="R211" i="15"/>
  <c r="R209" i="15"/>
  <c r="R253" i="15"/>
  <c r="R217" i="15"/>
  <c r="R71" i="12"/>
  <c r="R70" i="12" s="1"/>
  <c r="R78" i="12"/>
  <c r="B216" i="15"/>
  <c r="I204" i="15"/>
  <c r="T75" i="12"/>
  <c r="T105" i="4"/>
  <c r="G147" i="11"/>
  <c r="G129" i="11"/>
  <c r="G130" i="11"/>
  <c r="G126" i="11"/>
  <c r="G125" i="11"/>
  <c r="G123" i="11"/>
  <c r="G122" i="11"/>
  <c r="G132" i="11"/>
  <c r="G56" i="8"/>
  <c r="G52" i="8"/>
  <c r="G51" i="8" s="1"/>
  <c r="X204" i="15"/>
  <c r="Y46" i="5"/>
  <c r="T48" i="5"/>
  <c r="X47" i="5"/>
  <c r="B48" i="5"/>
  <c r="D47" i="5"/>
  <c r="S146" i="23"/>
  <c r="K132" i="23"/>
  <c r="F194" i="23"/>
  <c r="G179" i="23"/>
  <c r="G176" i="23"/>
  <c r="G172" i="23"/>
  <c r="G170" i="23"/>
  <c r="G62" i="20"/>
  <c r="G57" i="20"/>
  <c r="G56" i="20" s="1"/>
  <c r="R160" i="18"/>
  <c r="C217" i="19"/>
  <c r="C176" i="19"/>
  <c r="C173" i="19"/>
  <c r="C172" i="19"/>
  <c r="C169" i="19"/>
  <c r="C168" i="19"/>
  <c r="C167" i="19"/>
  <c r="C165" i="19"/>
  <c r="C80" i="16"/>
  <c r="C77" i="16"/>
  <c r="C76" i="16" s="1"/>
  <c r="G171" i="18"/>
  <c r="E53" i="16"/>
  <c r="E175" i="17"/>
  <c r="E174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E160" i="17" s="1"/>
  <c r="M204" i="15"/>
  <c r="C253" i="15"/>
  <c r="C217" i="15"/>
  <c r="C214" i="15"/>
  <c r="C211" i="15"/>
  <c r="C209" i="15"/>
  <c r="C218" i="15"/>
  <c r="C220" i="15"/>
  <c r="C210" i="15"/>
  <c r="C71" i="12"/>
  <c r="C70" i="12" s="1"/>
  <c r="C216" i="15"/>
  <c r="C213" i="15"/>
  <c r="C78" i="12"/>
  <c r="Q253" i="15"/>
  <c r="Q220" i="15"/>
  <c r="Q218" i="15"/>
  <c r="Q217" i="15"/>
  <c r="Q213" i="15"/>
  <c r="Q210" i="15"/>
  <c r="Q214" i="15"/>
  <c r="Q211" i="15"/>
  <c r="Q209" i="15"/>
  <c r="Q78" i="12"/>
  <c r="U233" i="15"/>
  <c r="U71" i="12"/>
  <c r="U70" i="12" s="1"/>
  <c r="U76" i="12"/>
  <c r="D5" i="4"/>
  <c r="D130" i="4" s="1"/>
  <c r="D3" i="4"/>
  <c r="K117" i="11"/>
  <c r="C100" i="11"/>
  <c r="D89" i="16"/>
  <c r="B117" i="11"/>
  <c r="I117" i="11"/>
  <c r="H117" i="11"/>
  <c r="Y108" i="4"/>
  <c r="Y43" i="5"/>
  <c r="X42" i="5"/>
  <c r="X44" i="5"/>
  <c r="X46" i="5"/>
  <c r="T46" i="5"/>
  <c r="W47" i="5"/>
  <c r="S45" i="5"/>
  <c r="B44" i="5"/>
  <c r="U72" i="37"/>
  <c r="X72" i="33"/>
  <c r="K146" i="23"/>
  <c r="P146" i="23"/>
  <c r="F163" i="23"/>
  <c r="F161" i="23"/>
  <c r="F158" i="23"/>
  <c r="F155" i="23"/>
  <c r="F154" i="23"/>
  <c r="F151" i="23"/>
  <c r="F61" i="20"/>
  <c r="F57" i="20"/>
  <c r="F56" i="20" s="1"/>
  <c r="D146" i="23"/>
  <c r="W178" i="19"/>
  <c r="R178" i="19"/>
  <c r="C160" i="18"/>
  <c r="F178" i="19"/>
  <c r="J160" i="18"/>
  <c r="M229" i="19"/>
  <c r="M192" i="19"/>
  <c r="M191" i="19"/>
  <c r="M187" i="19"/>
  <c r="M185" i="19"/>
  <c r="M183" i="19"/>
  <c r="M188" i="19"/>
  <c r="M81" i="16"/>
  <c r="M77" i="16"/>
  <c r="M76" i="16" s="1"/>
  <c r="X160" i="18"/>
  <c r="D166" i="18"/>
  <c r="C217" i="18"/>
  <c r="L166" i="18"/>
  <c r="E204" i="15"/>
  <c r="O53" i="16"/>
  <c r="O175" i="17"/>
  <c r="O174" i="17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P160" i="17"/>
  <c r="C117" i="11"/>
  <c r="T126" i="11"/>
  <c r="T130" i="11"/>
  <c r="T132" i="11"/>
  <c r="T147" i="11"/>
  <c r="T129" i="11"/>
  <c r="T125" i="11"/>
  <c r="T123" i="11"/>
  <c r="T122" i="11"/>
  <c r="T56" i="8"/>
  <c r="T52" i="8"/>
  <c r="T51" i="8" s="1"/>
  <c r="R216" i="15"/>
  <c r="H204" i="15"/>
  <c r="V132" i="11"/>
  <c r="V147" i="11"/>
  <c r="V129" i="11"/>
  <c r="V125" i="11"/>
  <c r="V123" i="11"/>
  <c r="V122" i="11"/>
  <c r="V126" i="11"/>
  <c r="V130" i="11"/>
  <c r="V56" i="8"/>
  <c r="V52" i="8"/>
  <c r="V51" i="8" s="1"/>
  <c r="O128" i="11"/>
  <c r="W128" i="11"/>
  <c r="T43" i="5"/>
  <c r="E48" i="5"/>
  <c r="E72" i="37"/>
  <c r="C146" i="23"/>
  <c r="X146" i="23"/>
  <c r="K165" i="23"/>
  <c r="O178" i="19"/>
  <c r="W179" i="23"/>
  <c r="W176" i="23"/>
  <c r="W172" i="23"/>
  <c r="W170" i="23"/>
  <c r="W62" i="20"/>
  <c r="W57" i="20"/>
  <c r="W56" i="20" s="1"/>
  <c r="U160" i="19"/>
  <c r="J194" i="21"/>
  <c r="J178" i="19"/>
  <c r="F171" i="18"/>
  <c r="B160" i="18"/>
  <c r="P160" i="18"/>
  <c r="T160" i="19"/>
  <c r="D160" i="19"/>
  <c r="J217" i="18"/>
  <c r="I178" i="19"/>
  <c r="S217" i="19"/>
  <c r="S176" i="19"/>
  <c r="S173" i="19"/>
  <c r="S172" i="19"/>
  <c r="S169" i="19"/>
  <c r="S168" i="19"/>
  <c r="S167" i="19"/>
  <c r="S165" i="19"/>
  <c r="S80" i="16"/>
  <c r="S77" i="16"/>
  <c r="S76" i="16" s="1"/>
  <c r="W166" i="18"/>
  <c r="U171" i="17"/>
  <c r="F89" i="16"/>
  <c r="B100" i="11"/>
  <c r="J216" i="15"/>
  <c r="O5" i="4"/>
  <c r="O130" i="4" s="1"/>
  <c r="O3" i="4"/>
  <c r="N132" i="11"/>
  <c r="N147" i="11"/>
  <c r="N129" i="11"/>
  <c r="N126" i="11"/>
  <c r="N125" i="11"/>
  <c r="N123" i="11"/>
  <c r="N122" i="11"/>
  <c r="N130" i="11"/>
  <c r="N56" i="8"/>
  <c r="N52" i="8"/>
  <c r="N51" i="8" s="1"/>
  <c r="M41" i="6"/>
  <c r="Y45" i="5"/>
  <c r="P45" i="5"/>
  <c r="P42" i="5"/>
  <c r="P44" i="5"/>
  <c r="P46" i="5"/>
  <c r="P43" i="5"/>
  <c r="D46" i="5"/>
  <c r="O47" i="5"/>
  <c r="S47" i="5"/>
  <c r="K42" i="5"/>
  <c r="B46" i="5"/>
  <c r="I160" i="18"/>
  <c r="P113" i="29"/>
  <c r="N146" i="25"/>
  <c r="S146" i="25"/>
  <c r="Y179" i="23"/>
  <c r="Y176" i="23"/>
  <c r="Y172" i="23"/>
  <c r="Y170" i="23"/>
  <c r="Y62" i="20"/>
  <c r="Y57" i="20"/>
  <c r="Y56" i="20" s="1"/>
  <c r="T165" i="23"/>
  <c r="D165" i="23"/>
  <c r="W146" i="23"/>
  <c r="S132" i="23"/>
  <c r="V163" i="23"/>
  <c r="V161" i="23"/>
  <c r="V158" i="23"/>
  <c r="V155" i="23"/>
  <c r="V154" i="23"/>
  <c r="V151" i="23"/>
  <c r="V61" i="20"/>
  <c r="V57" i="20"/>
  <c r="V56" i="20" s="1"/>
  <c r="L146" i="23"/>
  <c r="X165" i="23"/>
  <c r="G178" i="19"/>
  <c r="O171" i="23"/>
  <c r="M160" i="19"/>
  <c r="B178" i="19"/>
  <c r="X192" i="19"/>
  <c r="X187" i="19"/>
  <c r="X191" i="19"/>
  <c r="X229" i="19"/>
  <c r="X188" i="19"/>
  <c r="X183" i="19"/>
  <c r="X185" i="19"/>
  <c r="X184" i="19"/>
  <c r="X81" i="16"/>
  <c r="X77" i="16"/>
  <c r="X76" i="16" s="1"/>
  <c r="X146" i="25"/>
  <c r="V178" i="19"/>
  <c r="V217" i="18"/>
  <c r="V173" i="18"/>
  <c r="V169" i="18"/>
  <c r="V165" i="18"/>
  <c r="V172" i="18"/>
  <c r="V168" i="18"/>
  <c r="V164" i="18"/>
  <c r="V175" i="18"/>
  <c r="V167" i="18"/>
  <c r="V163" i="18"/>
  <c r="V162" i="18"/>
  <c r="V161" i="18"/>
  <c r="V174" i="18"/>
  <c r="V170" i="18"/>
  <c r="V97" i="16"/>
  <c r="V95" i="16" s="1"/>
  <c r="E217" i="18"/>
  <c r="D190" i="19"/>
  <c r="T229" i="19"/>
  <c r="T188" i="19"/>
  <c r="T192" i="19"/>
  <c r="T185" i="19"/>
  <c r="T183" i="19"/>
  <c r="T187" i="19"/>
  <c r="T191" i="19"/>
  <c r="T81" i="16"/>
  <c r="T77" i="16"/>
  <c r="T76" i="16" s="1"/>
  <c r="N178" i="19"/>
  <c r="M160" i="18"/>
  <c r="T171" i="18"/>
  <c r="M171" i="17"/>
  <c r="R240" i="17"/>
  <c r="H101" i="16"/>
  <c r="H164" i="4" s="1"/>
  <c r="H91" i="16"/>
  <c r="H52" i="16"/>
  <c r="H62" i="4"/>
  <c r="H135" i="4" s="1"/>
  <c r="T204" i="15"/>
  <c r="W204" i="15"/>
  <c r="M233" i="15"/>
  <c r="M71" i="12"/>
  <c r="M70" i="12" s="1"/>
  <c r="M76" i="12"/>
  <c r="T128" i="11"/>
  <c r="F5" i="4"/>
  <c r="F3" i="4"/>
  <c r="G128" i="11"/>
  <c r="F132" i="11"/>
  <c r="F147" i="11"/>
  <c r="F129" i="11"/>
  <c r="F130" i="11"/>
  <c r="F126" i="11"/>
  <c r="F125" i="11"/>
  <c r="F123" i="11"/>
  <c r="F122" i="11"/>
  <c r="F56" i="8"/>
  <c r="F52" i="8"/>
  <c r="F51" i="8" s="1"/>
  <c r="T190" i="19"/>
  <c r="Y42" i="5"/>
  <c r="D48" i="5"/>
  <c r="S48" i="5"/>
  <c r="W46" i="5"/>
  <c r="T45" i="5"/>
  <c r="D43" i="5"/>
  <c r="D41" i="5" s="1"/>
  <c r="K47" i="5"/>
  <c r="S44" i="5"/>
  <c r="B43" i="5"/>
  <c r="L112" i="4" l="1"/>
  <c r="L76" i="20"/>
  <c r="L167" i="4" s="1"/>
  <c r="D114" i="4"/>
  <c r="D78" i="20"/>
  <c r="D169" i="4" s="1"/>
  <c r="Q113" i="4"/>
  <c r="Q77" i="20"/>
  <c r="Q168" i="4" s="1"/>
  <c r="U113" i="4"/>
  <c r="U77" i="20"/>
  <c r="U168" i="4" s="1"/>
  <c r="U59" i="20"/>
  <c r="R113" i="4"/>
  <c r="R59" i="20"/>
  <c r="R77" i="20"/>
  <c r="R168" i="4" s="1"/>
  <c r="F115" i="4"/>
  <c r="F79" i="20"/>
  <c r="F170" i="4" s="1"/>
  <c r="M112" i="4"/>
  <c r="M76" i="20"/>
  <c r="M167" i="4" s="1"/>
  <c r="V113" i="4"/>
  <c r="V77" i="20"/>
  <c r="V168" i="4" s="1"/>
  <c r="J113" i="4"/>
  <c r="J77" i="20"/>
  <c r="J168" i="4" s="1"/>
  <c r="B165" i="23"/>
  <c r="S112" i="4"/>
  <c r="S76" i="20"/>
  <c r="S167" i="4" s="1"/>
  <c r="J132" i="23"/>
  <c r="G113" i="4"/>
  <c r="G77" i="20"/>
  <c r="G168" i="4" s="1"/>
  <c r="H113" i="4"/>
  <c r="H59" i="20"/>
  <c r="H77" i="20"/>
  <c r="H168" i="4" s="1"/>
  <c r="I113" i="4"/>
  <c r="I77" i="20"/>
  <c r="I168" i="4" s="1"/>
  <c r="V115" i="4"/>
  <c r="V79" i="20"/>
  <c r="V170" i="4" s="1"/>
  <c r="B115" i="4"/>
  <c r="B79" i="20"/>
  <c r="B170" i="4" s="1"/>
  <c r="B59" i="20"/>
  <c r="I114" i="4"/>
  <c r="I78" i="20"/>
  <c r="I169" i="4" s="1"/>
  <c r="P113" i="4"/>
  <c r="P77" i="20"/>
  <c r="P168" i="4" s="1"/>
  <c r="P59" i="20"/>
  <c r="Y114" i="4"/>
  <c r="Y78" i="20"/>
  <c r="Y169" i="4" s="1"/>
  <c r="T59" i="20"/>
  <c r="T113" i="4"/>
  <c r="T77" i="20"/>
  <c r="T168" i="4" s="1"/>
  <c r="W113" i="4"/>
  <c r="W77" i="20"/>
  <c r="W168" i="4" s="1"/>
  <c r="C114" i="4"/>
  <c r="C59" i="20"/>
  <c r="C78" i="20"/>
  <c r="C169" i="4" s="1"/>
  <c r="Y113" i="4"/>
  <c r="Y77" i="20"/>
  <c r="Y168" i="4" s="1"/>
  <c r="N113" i="4"/>
  <c r="N77" i="20"/>
  <c r="N168" i="4" s="1"/>
  <c r="F113" i="4"/>
  <c r="F77" i="20"/>
  <c r="F168" i="4" s="1"/>
  <c r="X113" i="4"/>
  <c r="X77" i="20"/>
  <c r="X168" i="4" s="1"/>
  <c r="X59" i="20"/>
  <c r="O113" i="4"/>
  <c r="O77" i="20"/>
  <c r="O168" i="4" s="1"/>
  <c r="J76" i="20"/>
  <c r="J167" i="4" s="1"/>
  <c r="E115" i="4"/>
  <c r="E79" i="20"/>
  <c r="E170" i="4" s="1"/>
  <c r="E114" i="4"/>
  <c r="E78" i="20"/>
  <c r="E169" i="4" s="1"/>
  <c r="D76" i="20"/>
  <c r="D167" i="4" s="1"/>
  <c r="D51" i="4"/>
  <c r="U47" i="7"/>
  <c r="X47" i="7"/>
  <c r="B110" i="4"/>
  <c r="B102" i="16"/>
  <c r="B165" i="4" s="1"/>
  <c r="B79" i="16"/>
  <c r="B108" i="4" s="1"/>
  <c r="P178" i="19"/>
  <c r="C110" i="4"/>
  <c r="C102" i="16"/>
  <c r="C165" i="4" s="1"/>
  <c r="Q79" i="16"/>
  <c r="Q108" i="4" s="1"/>
  <c r="Q109" i="4"/>
  <c r="J110" i="4"/>
  <c r="J102" i="16"/>
  <c r="J165" i="4" s="1"/>
  <c r="J79" i="16"/>
  <c r="J108" i="4" s="1"/>
  <c r="K110" i="4"/>
  <c r="K102" i="16"/>
  <c r="K165" i="4" s="1"/>
  <c r="I109" i="4"/>
  <c r="I79" i="16"/>
  <c r="I108" i="4" s="1"/>
  <c r="H160" i="18"/>
  <c r="L160" i="17"/>
  <c r="Q91" i="16"/>
  <c r="Q89" i="16" s="1"/>
  <c r="Q62" i="4"/>
  <c r="Q135" i="4" s="1"/>
  <c r="Q52" i="16"/>
  <c r="Q101" i="16"/>
  <c r="Q164" i="4" s="1"/>
  <c r="Y62" i="4"/>
  <c r="Y135" i="4" s="1"/>
  <c r="Y52" i="16"/>
  <c r="Y91" i="16"/>
  <c r="Y89" i="16" s="1"/>
  <c r="Y101" i="16"/>
  <c r="Y164" i="4" s="1"/>
  <c r="L101" i="16"/>
  <c r="L164" i="4" s="1"/>
  <c r="L62" i="4"/>
  <c r="L135" i="4" s="1"/>
  <c r="L52" i="16"/>
  <c r="L61" i="4" s="1"/>
  <c r="L134" i="4" s="1"/>
  <c r="L91" i="16"/>
  <c r="L89" i="16" s="1"/>
  <c r="I91" i="16"/>
  <c r="I89" i="16" s="1"/>
  <c r="I62" i="4"/>
  <c r="I135" i="4" s="1"/>
  <c r="I101" i="16"/>
  <c r="I164" i="4" s="1"/>
  <c r="I52" i="16"/>
  <c r="T160" i="17"/>
  <c r="T101" i="16"/>
  <c r="T164" i="4" s="1"/>
  <c r="T62" i="4"/>
  <c r="T135" i="4" s="1"/>
  <c r="T91" i="16"/>
  <c r="T89" i="16" s="1"/>
  <c r="T52" i="16"/>
  <c r="T61" i="4" s="1"/>
  <c r="N101" i="16"/>
  <c r="N164" i="4" s="1"/>
  <c r="N62" i="4"/>
  <c r="N135" i="4" s="1"/>
  <c r="N91" i="16"/>
  <c r="N89" i="16" s="1"/>
  <c r="N52" i="16"/>
  <c r="B160" i="17"/>
  <c r="V101" i="16"/>
  <c r="V164" i="4" s="1"/>
  <c r="V62" i="4"/>
  <c r="V135" i="4" s="1"/>
  <c r="V52" i="16"/>
  <c r="V91" i="16"/>
  <c r="V89" i="16" s="1"/>
  <c r="Y47" i="7"/>
  <c r="S204" i="15"/>
  <c r="C105" i="4"/>
  <c r="C75" i="12"/>
  <c r="F105" i="4"/>
  <c r="F75" i="12"/>
  <c r="H105" i="4"/>
  <c r="H75" i="12"/>
  <c r="B105" i="4"/>
  <c r="B75" i="12"/>
  <c r="I47" i="7"/>
  <c r="N102" i="4"/>
  <c r="K204" i="15"/>
  <c r="J105" i="4"/>
  <c r="J75" i="12"/>
  <c r="K105" i="4"/>
  <c r="K75" i="12"/>
  <c r="R204" i="15"/>
  <c r="G130" i="4"/>
  <c r="O47" i="7"/>
  <c r="E47" i="7"/>
  <c r="P55" i="4"/>
  <c r="P130" i="4" s="1"/>
  <c r="P96" i="12"/>
  <c r="P157" i="4" s="1"/>
  <c r="F55" i="4"/>
  <c r="V96" i="12"/>
  <c r="V157" i="4" s="1"/>
  <c r="V55" i="4"/>
  <c r="X55" i="4"/>
  <c r="X130" i="4" s="1"/>
  <c r="X96" i="12"/>
  <c r="X157" i="4" s="1"/>
  <c r="F130" i="4"/>
  <c r="R54" i="8"/>
  <c r="R100" i="4"/>
  <c r="T47" i="7"/>
  <c r="K65" i="8"/>
  <c r="K154" i="4" s="1"/>
  <c r="V117" i="11"/>
  <c r="P47" i="7"/>
  <c r="O117" i="11"/>
  <c r="M101" i="4"/>
  <c r="M67" i="8"/>
  <c r="M156" i="4" s="1"/>
  <c r="D47" i="7"/>
  <c r="P54" i="8"/>
  <c r="P100" i="4"/>
  <c r="E101" i="4"/>
  <c r="E67" i="8"/>
  <c r="E156" i="4" s="1"/>
  <c r="E54" i="8"/>
  <c r="Y100" i="4"/>
  <c r="Y54" i="8"/>
  <c r="Q54" i="8"/>
  <c r="Q100" i="4"/>
  <c r="H65" i="8"/>
  <c r="H154" i="4" s="1"/>
  <c r="I65" i="8"/>
  <c r="I154" i="4" s="1"/>
  <c r="M54" i="8"/>
  <c r="M100" i="4"/>
  <c r="J65" i="8"/>
  <c r="J154" i="4" s="1"/>
  <c r="L129" i="4"/>
  <c r="B47" i="7"/>
  <c r="Y129" i="4"/>
  <c r="Q47" i="7"/>
  <c r="R47" i="7"/>
  <c r="I129" i="4"/>
  <c r="Q129" i="4"/>
  <c r="F129" i="4"/>
  <c r="F51" i="4"/>
  <c r="N129" i="4"/>
  <c r="V47" i="7"/>
  <c r="H47" i="7"/>
  <c r="M47" i="7"/>
  <c r="F47" i="7"/>
  <c r="G47" i="7"/>
  <c r="C48" i="5"/>
  <c r="M42" i="5"/>
  <c r="M43" i="5"/>
  <c r="M44" i="5"/>
  <c r="M45" i="5"/>
  <c r="M46" i="5"/>
  <c r="M47" i="5"/>
  <c r="G46" i="5"/>
  <c r="G43" i="5"/>
  <c r="G45" i="5"/>
  <c r="L41" i="6"/>
  <c r="F5" i="5"/>
  <c r="F48" i="5"/>
  <c r="T41" i="6"/>
  <c r="L44" i="5"/>
  <c r="L42" i="5"/>
  <c r="N41" i="6"/>
  <c r="S47" i="7"/>
  <c r="L47" i="5"/>
  <c r="J41" i="6"/>
  <c r="R5" i="5"/>
  <c r="R48" i="5"/>
  <c r="T42" i="5"/>
  <c r="T41" i="5" s="1"/>
  <c r="T47" i="5"/>
  <c r="C47" i="5"/>
  <c r="C44" i="5"/>
  <c r="C41" i="5" s="1"/>
  <c r="Q42" i="5"/>
  <c r="Q41" i="5" s="1"/>
  <c r="Q43" i="5"/>
  <c r="Q44" i="5"/>
  <c r="Q45" i="5"/>
  <c r="Q46" i="5"/>
  <c r="Q47" i="5"/>
  <c r="P41" i="6"/>
  <c r="L43" i="5"/>
  <c r="J47" i="7"/>
  <c r="W47" i="7"/>
  <c r="N47" i="7"/>
  <c r="V5" i="5"/>
  <c r="V48" i="5"/>
  <c r="K47" i="7"/>
  <c r="W48" i="5"/>
  <c r="W42" i="5"/>
  <c r="W43" i="5"/>
  <c r="W45" i="5"/>
  <c r="E41" i="5"/>
  <c r="K45" i="5"/>
  <c r="C43" i="5"/>
  <c r="S42" i="5"/>
  <c r="S41" i="5" s="1"/>
  <c r="S43" i="5"/>
  <c r="S46" i="5"/>
  <c r="K44" i="5"/>
  <c r="K41" i="5" s="1"/>
  <c r="X41" i="6"/>
  <c r="L47" i="7"/>
  <c r="C42" i="5"/>
  <c r="H48" i="5"/>
  <c r="G44" i="5"/>
  <c r="L46" i="5"/>
  <c r="M48" i="5"/>
  <c r="M41" i="5" s="1"/>
  <c r="G47" i="5"/>
  <c r="W41" i="6"/>
  <c r="G48" i="5"/>
  <c r="Y41" i="5"/>
  <c r="W44" i="5"/>
  <c r="B47" i="5"/>
  <c r="H43" i="5"/>
  <c r="H41" i="5" s="1"/>
  <c r="C45" i="5"/>
  <c r="H47" i="5"/>
  <c r="J5" i="5"/>
  <c r="J48" i="5" s="1"/>
  <c r="U5" i="5"/>
  <c r="N5" i="5"/>
  <c r="N48" i="5"/>
  <c r="G42" i="5"/>
  <c r="G41" i="5" s="1"/>
  <c r="L45" i="5"/>
  <c r="L48" i="5"/>
  <c r="X45" i="5"/>
  <c r="C46" i="5"/>
  <c r="H46" i="5"/>
  <c r="O48" i="5"/>
  <c r="O46" i="5"/>
  <c r="O42" i="5"/>
  <c r="O41" i="5" s="1"/>
  <c r="O43" i="5"/>
  <c r="O44" i="5"/>
  <c r="O45" i="5"/>
  <c r="Q48" i="5"/>
  <c r="X43" i="5"/>
  <c r="C47" i="7"/>
  <c r="V59" i="20"/>
  <c r="V114" i="4"/>
  <c r="V78" i="20"/>
  <c r="V169" i="4" s="1"/>
  <c r="O101" i="16"/>
  <c r="O164" i="4" s="1"/>
  <c r="O91" i="16"/>
  <c r="O52" i="16"/>
  <c r="O62" i="4"/>
  <c r="O135" i="4" s="1"/>
  <c r="X41" i="5"/>
  <c r="Q107" i="4"/>
  <c r="Q101" i="12"/>
  <c r="Q162" i="4" s="1"/>
  <c r="B204" i="15"/>
  <c r="E75" i="12"/>
  <c r="E105" i="4"/>
  <c r="W160" i="17"/>
  <c r="H178" i="19"/>
  <c r="G160" i="17"/>
  <c r="R160" i="17"/>
  <c r="E178" i="19"/>
  <c r="R101" i="16"/>
  <c r="R164" i="4" s="1"/>
  <c r="R91" i="16"/>
  <c r="R52" i="16"/>
  <c r="R62" i="4"/>
  <c r="R135" i="4" s="1"/>
  <c r="X178" i="19"/>
  <c r="F117" i="11"/>
  <c r="V146" i="23"/>
  <c r="Y59" i="20"/>
  <c r="Y115" i="4"/>
  <c r="Y79" i="20"/>
  <c r="Y170" i="4" s="1"/>
  <c r="U75" i="12"/>
  <c r="U105" i="4"/>
  <c r="Q204" i="15"/>
  <c r="C101" i="16"/>
  <c r="C164" i="4" s="1"/>
  <c r="C91" i="16"/>
  <c r="C52" i="16"/>
  <c r="C62" i="4"/>
  <c r="C135" i="4" s="1"/>
  <c r="U79" i="16"/>
  <c r="U108" i="4" s="1"/>
  <c r="U110" i="4"/>
  <c r="U102" i="16"/>
  <c r="U165" i="4" s="1"/>
  <c r="W117" i="11"/>
  <c r="L73" i="12"/>
  <c r="L104" i="4"/>
  <c r="L98" i="12"/>
  <c r="L159" i="4" s="1"/>
  <c r="Q75" i="12"/>
  <c r="Q105" i="4"/>
  <c r="W160" i="18"/>
  <c r="W75" i="12"/>
  <c r="W105" i="4"/>
  <c r="P79" i="16"/>
  <c r="P108" i="4" s="1"/>
  <c r="P110" i="4"/>
  <c r="P102" i="16"/>
  <c r="P165" i="4" s="1"/>
  <c r="F54" i="8"/>
  <c r="F101" i="4"/>
  <c r="F67" i="8"/>
  <c r="F156" i="4" s="1"/>
  <c r="T79" i="16"/>
  <c r="T110" i="4"/>
  <c r="T102" i="16"/>
  <c r="T165" i="4" s="1"/>
  <c r="Y165" i="23"/>
  <c r="N54" i="8"/>
  <c r="N101" i="4"/>
  <c r="N67" i="8"/>
  <c r="N156" i="4" s="1"/>
  <c r="S79" i="16"/>
  <c r="S108" i="4" s="1"/>
  <c r="S109" i="4"/>
  <c r="O160" i="17"/>
  <c r="C79" i="16"/>
  <c r="C108" i="4" s="1"/>
  <c r="C109" i="4"/>
  <c r="S107" i="4"/>
  <c r="S73" i="12"/>
  <c r="S101" i="12"/>
  <c r="S162" i="4" s="1"/>
  <c r="C160" i="17"/>
  <c r="N59" i="20"/>
  <c r="N114" i="4"/>
  <c r="N78" i="20"/>
  <c r="N169" i="4" s="1"/>
  <c r="J101" i="16"/>
  <c r="J164" i="4" s="1"/>
  <c r="J91" i="16"/>
  <c r="J52" i="16"/>
  <c r="J62" i="4"/>
  <c r="J135" i="4" s="1"/>
  <c r="D79" i="16"/>
  <c r="D110" i="4"/>
  <c r="D102" i="16"/>
  <c r="D165" i="4" s="1"/>
  <c r="O59" i="20"/>
  <c r="O115" i="4"/>
  <c r="O79" i="20"/>
  <c r="O170" i="4" s="1"/>
  <c r="I59" i="20"/>
  <c r="I115" i="4"/>
  <c r="I79" i="20"/>
  <c r="I170" i="4" s="1"/>
  <c r="L79" i="16"/>
  <c r="L110" i="4"/>
  <c r="L102" i="16"/>
  <c r="L165" i="4" s="1"/>
  <c r="K79" i="16"/>
  <c r="K108" i="4" s="1"/>
  <c r="K109" i="4"/>
  <c r="P41" i="5"/>
  <c r="S160" i="19"/>
  <c r="W59" i="20"/>
  <c r="W115" i="4"/>
  <c r="W79" i="20"/>
  <c r="W170" i="4" s="1"/>
  <c r="T54" i="8"/>
  <c r="T101" i="4"/>
  <c r="T67" i="8"/>
  <c r="T156" i="4" s="1"/>
  <c r="M79" i="16"/>
  <c r="M108" i="4" s="1"/>
  <c r="M110" i="4"/>
  <c r="M102" i="16"/>
  <c r="M165" i="4" s="1"/>
  <c r="F59" i="20"/>
  <c r="F114" i="4"/>
  <c r="F78" i="20"/>
  <c r="F169" i="4" s="1"/>
  <c r="C160" i="19"/>
  <c r="R73" i="12"/>
  <c r="R107" i="4"/>
  <c r="R101" i="12"/>
  <c r="R162" i="4" s="1"/>
  <c r="M101" i="16"/>
  <c r="M164" i="4" s="1"/>
  <c r="M91" i="16"/>
  <c r="M52" i="16"/>
  <c r="M62" i="4"/>
  <c r="M135" i="4" s="1"/>
  <c r="B41" i="5"/>
  <c r="L128" i="4"/>
  <c r="U101" i="16"/>
  <c r="U164" i="4" s="1"/>
  <c r="U91" i="16"/>
  <c r="U52" i="16"/>
  <c r="U62" i="4"/>
  <c r="U135" i="4" s="1"/>
  <c r="N146" i="23"/>
  <c r="D73" i="12"/>
  <c r="D104" i="4"/>
  <c r="D98" i="12"/>
  <c r="D159" i="4" s="1"/>
  <c r="J160" i="17"/>
  <c r="F160" i="18"/>
  <c r="O165" i="23"/>
  <c r="I165" i="23"/>
  <c r="X61" i="4"/>
  <c r="S101" i="16"/>
  <c r="S164" i="4" s="1"/>
  <c r="S91" i="16"/>
  <c r="S52" i="16"/>
  <c r="S62" i="4"/>
  <c r="S135" i="4" s="1"/>
  <c r="N160" i="18"/>
  <c r="Q59" i="20"/>
  <c r="Q115" i="4"/>
  <c r="Q79" i="20"/>
  <c r="Q170" i="4" s="1"/>
  <c r="N117" i="11"/>
  <c r="O128" i="4"/>
  <c r="W165" i="23"/>
  <c r="V54" i="8"/>
  <c r="V101" i="4"/>
  <c r="V67" i="8"/>
  <c r="V156" i="4" s="1"/>
  <c r="T117" i="11"/>
  <c r="F146" i="23"/>
  <c r="C204" i="15"/>
  <c r="G59" i="20"/>
  <c r="G115" i="4"/>
  <c r="G79" i="20"/>
  <c r="G170" i="4" s="1"/>
  <c r="G54" i="8"/>
  <c r="G101" i="4"/>
  <c r="G67" i="8"/>
  <c r="G156" i="4" s="1"/>
  <c r="P61" i="4"/>
  <c r="K107" i="4"/>
  <c r="K101" i="12"/>
  <c r="K162" i="4" s="1"/>
  <c r="U178" i="19"/>
  <c r="K101" i="16"/>
  <c r="K164" i="4" s="1"/>
  <c r="K91" i="16"/>
  <c r="K52" i="16"/>
  <c r="K62" i="4"/>
  <c r="K135" i="4" s="1"/>
  <c r="G160" i="18"/>
  <c r="J107" i="4"/>
  <c r="J101" i="12"/>
  <c r="J162" i="4" s="1"/>
  <c r="J73" i="12"/>
  <c r="J204" i="15"/>
  <c r="S160" i="17"/>
  <c r="L178" i="19"/>
  <c r="Q165" i="23"/>
  <c r="G128" i="4"/>
  <c r="M75" i="12"/>
  <c r="M105" i="4"/>
  <c r="H61" i="4"/>
  <c r="H89" i="16"/>
  <c r="T178" i="19"/>
  <c r="X79" i="16"/>
  <c r="X108" i="4" s="1"/>
  <c r="X110" i="4"/>
  <c r="X102" i="16"/>
  <c r="X165" i="4" s="1"/>
  <c r="M178" i="19"/>
  <c r="C107" i="4"/>
  <c r="C73" i="12"/>
  <c r="C101" i="12"/>
  <c r="C162" i="4" s="1"/>
  <c r="G165" i="23"/>
  <c r="P89" i="16"/>
  <c r="M160" i="17"/>
  <c r="O54" i="8"/>
  <c r="O101" i="4"/>
  <c r="O67" i="8"/>
  <c r="O156" i="4" s="1"/>
  <c r="B107" i="4"/>
  <c r="B101" i="12"/>
  <c r="B162" i="4" s="1"/>
  <c r="B73" i="12"/>
  <c r="I75" i="12"/>
  <c r="I105" i="4"/>
  <c r="U160" i="17"/>
  <c r="O160" i="18"/>
  <c r="O75" i="12"/>
  <c r="O105" i="4"/>
  <c r="K160" i="17"/>
  <c r="D178" i="19"/>
  <c r="L160" i="18"/>
  <c r="Y75" i="12"/>
  <c r="Y105" i="4"/>
  <c r="T160" i="18"/>
  <c r="E79" i="16"/>
  <c r="E108" i="4" s="1"/>
  <c r="E110" i="4"/>
  <c r="E102" i="16"/>
  <c r="E165" i="4" s="1"/>
  <c r="F128" i="4"/>
  <c r="V160" i="18"/>
  <c r="D128" i="4"/>
  <c r="E101" i="16"/>
  <c r="E164" i="4" s="1"/>
  <c r="E91" i="16"/>
  <c r="E52" i="16"/>
  <c r="E62" i="4"/>
  <c r="E135" i="4" s="1"/>
  <c r="G117" i="11"/>
  <c r="T73" i="12"/>
  <c r="T104" i="4"/>
  <c r="T98" i="12"/>
  <c r="T159" i="4" s="1"/>
  <c r="G75" i="12"/>
  <c r="G105" i="4"/>
  <c r="W101" i="16"/>
  <c r="W164" i="4" s="1"/>
  <c r="W91" i="16"/>
  <c r="W52" i="16"/>
  <c r="W62" i="4"/>
  <c r="W135" i="4" s="1"/>
  <c r="B101" i="16"/>
  <c r="B164" i="4" s="1"/>
  <c r="B91" i="16"/>
  <c r="B52" i="16"/>
  <c r="B62" i="4"/>
  <c r="B135" i="4" s="1"/>
  <c r="D160" i="18"/>
  <c r="W54" i="8"/>
  <c r="W101" i="4"/>
  <c r="W67" i="8"/>
  <c r="W156" i="4" s="1"/>
  <c r="H79" i="16"/>
  <c r="H108" i="4" s="1"/>
  <c r="H110" i="4"/>
  <c r="H102" i="16"/>
  <c r="H165" i="4" s="1"/>
  <c r="G101" i="16"/>
  <c r="G164" i="4" s="1"/>
  <c r="G91" i="16"/>
  <c r="G52" i="16"/>
  <c r="G62" i="4"/>
  <c r="G135" i="4" s="1"/>
  <c r="H76" i="20" l="1"/>
  <c r="H167" i="4" s="1"/>
  <c r="H112" i="4"/>
  <c r="P112" i="4"/>
  <c r="P76" i="20"/>
  <c r="P167" i="4" s="1"/>
  <c r="C112" i="4"/>
  <c r="C76" i="20"/>
  <c r="C167" i="4" s="1"/>
  <c r="T112" i="4"/>
  <c r="T76" i="20"/>
  <c r="T167" i="4" s="1"/>
  <c r="R112" i="4"/>
  <c r="R76" i="20"/>
  <c r="R167" i="4" s="1"/>
  <c r="U112" i="4"/>
  <c r="U76" i="20"/>
  <c r="U167" i="4" s="1"/>
  <c r="X112" i="4"/>
  <c r="X98" i="4" s="1"/>
  <c r="X76" i="20"/>
  <c r="X167" i="4" s="1"/>
  <c r="B112" i="4"/>
  <c r="B76" i="20"/>
  <c r="B167" i="4" s="1"/>
  <c r="N100" i="16"/>
  <c r="N163" i="4" s="1"/>
  <c r="N61" i="4"/>
  <c r="T134" i="4"/>
  <c r="T51" i="4"/>
  <c r="Q61" i="4"/>
  <c r="Q100" i="16"/>
  <c r="Q163" i="4" s="1"/>
  <c r="I61" i="4"/>
  <c r="I100" i="16"/>
  <c r="I163" i="4" s="1"/>
  <c r="Y61" i="4"/>
  <c r="Y100" i="16"/>
  <c r="Y163" i="4" s="1"/>
  <c r="L51" i="4"/>
  <c r="V100" i="16"/>
  <c r="V163" i="4" s="1"/>
  <c r="V61" i="4"/>
  <c r="V134" i="4" s="1"/>
  <c r="H100" i="16"/>
  <c r="H163" i="4" s="1"/>
  <c r="X100" i="16"/>
  <c r="X163" i="4" s="1"/>
  <c r="P100" i="16"/>
  <c r="P163" i="4" s="1"/>
  <c r="J104" i="4"/>
  <c r="J98" i="12"/>
  <c r="J159" i="4" s="1"/>
  <c r="K104" i="4"/>
  <c r="K98" i="12"/>
  <c r="K159" i="4" s="1"/>
  <c r="F104" i="4"/>
  <c r="F98" i="12"/>
  <c r="F159" i="4" s="1"/>
  <c r="F73" i="12"/>
  <c r="H104" i="4"/>
  <c r="H73" i="12"/>
  <c r="H98" i="12"/>
  <c r="H159" i="4" s="1"/>
  <c r="B104" i="4"/>
  <c r="B98" i="12"/>
  <c r="B159" i="4" s="1"/>
  <c r="K73" i="12"/>
  <c r="K102" i="4" s="1"/>
  <c r="K98" i="4" s="1"/>
  <c r="C104" i="4"/>
  <c r="C98" i="12"/>
  <c r="C159" i="4" s="1"/>
  <c r="V130" i="4"/>
  <c r="E99" i="4"/>
  <c r="E65" i="8"/>
  <c r="E154" i="4" s="1"/>
  <c r="Q99" i="4"/>
  <c r="Q65" i="8"/>
  <c r="Q154" i="4" s="1"/>
  <c r="P99" i="4"/>
  <c r="P65" i="8"/>
  <c r="P154" i="4" s="1"/>
  <c r="Y99" i="4"/>
  <c r="Y65" i="8"/>
  <c r="Y154" i="4" s="1"/>
  <c r="M99" i="4"/>
  <c r="M65" i="8"/>
  <c r="M154" i="4" s="1"/>
  <c r="P98" i="4"/>
  <c r="R99" i="4"/>
  <c r="R65" i="8"/>
  <c r="R154" i="4" s="1"/>
  <c r="U42" i="5"/>
  <c r="U43" i="5"/>
  <c r="U44" i="5"/>
  <c r="U45" i="5"/>
  <c r="U46" i="5"/>
  <c r="U47" i="5"/>
  <c r="U48" i="5"/>
  <c r="R43" i="5"/>
  <c r="R42" i="5"/>
  <c r="R44" i="5"/>
  <c r="R47" i="5"/>
  <c r="R45" i="5"/>
  <c r="R46" i="5"/>
  <c r="F44" i="5"/>
  <c r="F45" i="5"/>
  <c r="F46" i="5"/>
  <c r="F47" i="5"/>
  <c r="F42" i="5"/>
  <c r="F43" i="5"/>
  <c r="J42" i="5"/>
  <c r="J44" i="5"/>
  <c r="J45" i="5"/>
  <c r="J46" i="5"/>
  <c r="J43" i="5"/>
  <c r="J41" i="5" s="1"/>
  <c r="J47" i="5"/>
  <c r="W41" i="5"/>
  <c r="N44" i="5"/>
  <c r="N45" i="5"/>
  <c r="N46" i="5"/>
  <c r="N47" i="5"/>
  <c r="N42" i="5"/>
  <c r="N43" i="5"/>
  <c r="V43" i="5"/>
  <c r="V44" i="5"/>
  <c r="V45" i="5"/>
  <c r="V46" i="5"/>
  <c r="V47" i="5"/>
  <c r="V42" i="5"/>
  <c r="V41" i="5" s="1"/>
  <c r="L41" i="5"/>
  <c r="W65" i="8"/>
  <c r="W99" i="4"/>
  <c r="J102" i="4"/>
  <c r="J98" i="4" s="1"/>
  <c r="J96" i="12"/>
  <c r="K89" i="16"/>
  <c r="T99" i="4"/>
  <c r="T65" i="8"/>
  <c r="I112" i="4"/>
  <c r="I76" i="20"/>
  <c r="I167" i="4" s="1"/>
  <c r="N112" i="4"/>
  <c r="N76" i="20"/>
  <c r="N65" i="8"/>
  <c r="N154" i="4" s="1"/>
  <c r="N99" i="4"/>
  <c r="F99" i="4"/>
  <c r="F65" i="8"/>
  <c r="F154" i="4" s="1"/>
  <c r="Q104" i="4"/>
  <c r="Q98" i="12"/>
  <c r="Q159" i="4" s="1"/>
  <c r="Q73" i="12"/>
  <c r="R89" i="16"/>
  <c r="E73" i="12"/>
  <c r="E104" i="4"/>
  <c r="E98" i="12"/>
  <c r="E159" i="4" s="1"/>
  <c r="G104" i="4"/>
  <c r="G98" i="12"/>
  <c r="G159" i="4" s="1"/>
  <c r="G73" i="12"/>
  <c r="T102" i="4"/>
  <c r="T96" i="12"/>
  <c r="T157" i="4" s="1"/>
  <c r="C102" i="4"/>
  <c r="C98" i="4" s="1"/>
  <c r="C96" i="12"/>
  <c r="C157" i="4" s="1"/>
  <c r="S100" i="16"/>
  <c r="S163" i="4" s="1"/>
  <c r="S61" i="4"/>
  <c r="U100" i="16"/>
  <c r="U163" i="4" s="1"/>
  <c r="U61" i="4"/>
  <c r="M100" i="16"/>
  <c r="M163" i="4" s="1"/>
  <c r="M61" i="4"/>
  <c r="F112" i="4"/>
  <c r="F76" i="20"/>
  <c r="F167" i="4" s="1"/>
  <c r="L108" i="4"/>
  <c r="L100" i="16"/>
  <c r="L163" i="4" s="1"/>
  <c r="J100" i="16"/>
  <c r="J163" i="4" s="1"/>
  <c r="J61" i="4"/>
  <c r="B102" i="4"/>
  <c r="B96" i="12"/>
  <c r="B157" i="4" s="1"/>
  <c r="G89" i="16"/>
  <c r="O99" i="4"/>
  <c r="O65" i="8"/>
  <c r="O154" i="4" s="1"/>
  <c r="S89" i="16"/>
  <c r="U89" i="16"/>
  <c r="M89" i="16"/>
  <c r="J89" i="16"/>
  <c r="B100" i="16"/>
  <c r="B163" i="4" s="1"/>
  <c r="B61" i="4"/>
  <c r="E89" i="16"/>
  <c r="G100" i="16"/>
  <c r="G163" i="4" s="1"/>
  <c r="G61" i="4"/>
  <c r="G99" i="4"/>
  <c r="G65" i="8"/>
  <c r="G154" i="4" s="1"/>
  <c r="O112" i="4"/>
  <c r="O76" i="20"/>
  <c r="O167" i="4" s="1"/>
  <c r="L102" i="4"/>
  <c r="L96" i="12"/>
  <c r="L157" i="4" s="1"/>
  <c r="V112" i="4"/>
  <c r="V76" i="20"/>
  <c r="W100" i="16"/>
  <c r="W163" i="4" s="1"/>
  <c r="W61" i="4"/>
  <c r="W89" i="16"/>
  <c r="O73" i="12"/>
  <c r="O104" i="4"/>
  <c r="O98" i="12"/>
  <c r="O159" i="4" s="1"/>
  <c r="I73" i="12"/>
  <c r="I104" i="4"/>
  <c r="I98" i="12"/>
  <c r="I159" i="4" s="1"/>
  <c r="H134" i="4"/>
  <c r="H51" i="4"/>
  <c r="V99" i="4"/>
  <c r="V65" i="8"/>
  <c r="V154" i="4" s="1"/>
  <c r="O100" i="16"/>
  <c r="O163" i="4" s="1"/>
  <c r="O61" i="4"/>
  <c r="P134" i="4"/>
  <c r="P51" i="4"/>
  <c r="Q112" i="4"/>
  <c r="Q76" i="20"/>
  <c r="X134" i="4"/>
  <c r="X51" i="4"/>
  <c r="D102" i="4"/>
  <c r="D96" i="12"/>
  <c r="D157" i="4" s="1"/>
  <c r="W112" i="4"/>
  <c r="W76" i="20"/>
  <c r="S102" i="4"/>
  <c r="S98" i="4" s="1"/>
  <c r="S96" i="12"/>
  <c r="T108" i="4"/>
  <c r="T100" i="16"/>
  <c r="T163" i="4" s="1"/>
  <c r="W73" i="12"/>
  <c r="W104" i="4"/>
  <c r="W98" i="12"/>
  <c r="W159" i="4" s="1"/>
  <c r="C100" i="16"/>
  <c r="C163" i="4" s="1"/>
  <c r="C61" i="4"/>
  <c r="U73" i="12"/>
  <c r="U104" i="4"/>
  <c r="U98" i="12"/>
  <c r="U159" i="4" s="1"/>
  <c r="Y112" i="4"/>
  <c r="Y76" i="20"/>
  <c r="O89" i="16"/>
  <c r="E100" i="16"/>
  <c r="E163" i="4" s="1"/>
  <c r="E61" i="4"/>
  <c r="Y73" i="12"/>
  <c r="Y104" i="4"/>
  <c r="Y98" i="12"/>
  <c r="Y159" i="4" s="1"/>
  <c r="G112" i="4"/>
  <c r="G76" i="20"/>
  <c r="G167" i="4" s="1"/>
  <c r="R102" i="4"/>
  <c r="R98" i="4" s="1"/>
  <c r="R96" i="12"/>
  <c r="R157" i="4" s="1"/>
  <c r="D108" i="4"/>
  <c r="D100" i="16"/>
  <c r="D163" i="4" s="1"/>
  <c r="C89" i="16"/>
  <c r="B89" i="16"/>
  <c r="M73" i="12"/>
  <c r="M104" i="4"/>
  <c r="M98" i="12"/>
  <c r="M159" i="4" s="1"/>
  <c r="K100" i="16"/>
  <c r="K163" i="4" s="1"/>
  <c r="K61" i="4"/>
  <c r="R100" i="16"/>
  <c r="R163" i="4" s="1"/>
  <c r="R61" i="4"/>
  <c r="V98" i="4" l="1"/>
  <c r="B98" i="4"/>
  <c r="I134" i="4"/>
  <c r="I51" i="4"/>
  <c r="V51" i="4"/>
  <c r="Y134" i="4"/>
  <c r="Y51" i="4"/>
  <c r="N134" i="4"/>
  <c r="N51" i="4"/>
  <c r="Q134" i="4"/>
  <c r="Q51" i="4"/>
  <c r="L98" i="4"/>
  <c r="H102" i="4"/>
  <c r="H98" i="4" s="1"/>
  <c r="H153" i="4" s="1"/>
  <c r="H96" i="12"/>
  <c r="H157" i="4" s="1"/>
  <c r="K96" i="12"/>
  <c r="F102" i="4"/>
  <c r="F96" i="12"/>
  <c r="F157" i="4" s="1"/>
  <c r="F41" i="5"/>
  <c r="R41" i="5"/>
  <c r="N41" i="5"/>
  <c r="U41" i="5"/>
  <c r="Y167" i="4"/>
  <c r="S157" i="4"/>
  <c r="I102" i="4"/>
  <c r="I98" i="4" s="1"/>
  <c r="I96" i="12"/>
  <c r="I157" i="4" s="1"/>
  <c r="U51" i="4"/>
  <c r="U134" i="4"/>
  <c r="W98" i="4"/>
  <c r="M102" i="4"/>
  <c r="M98" i="4" s="1"/>
  <c r="M96" i="12"/>
  <c r="M157" i="4" s="1"/>
  <c r="Y102" i="4"/>
  <c r="Y98" i="4" s="1"/>
  <c r="Y96" i="12"/>
  <c r="Y157" i="4" s="1"/>
  <c r="D98" i="4"/>
  <c r="O134" i="4"/>
  <c r="O51" i="4"/>
  <c r="V153" i="4"/>
  <c r="V167" i="4"/>
  <c r="E102" i="4"/>
  <c r="E98" i="4" s="1"/>
  <c r="E96" i="12"/>
  <c r="E157" i="4" s="1"/>
  <c r="W154" i="4"/>
  <c r="W134" i="4"/>
  <c r="W51" i="4"/>
  <c r="X153" i="4"/>
  <c r="K157" i="4"/>
  <c r="F98" i="4"/>
  <c r="T154" i="4"/>
  <c r="P153" i="4"/>
  <c r="G134" i="4"/>
  <c r="G51" i="4"/>
  <c r="N98" i="4"/>
  <c r="T98" i="4"/>
  <c r="W102" i="4"/>
  <c r="W96" i="12"/>
  <c r="W157" i="4" s="1"/>
  <c r="W167" i="4"/>
  <c r="O102" i="4"/>
  <c r="O98" i="4" s="1"/>
  <c r="O96" i="12"/>
  <c r="O157" i="4" s="1"/>
  <c r="U102" i="4"/>
  <c r="U98" i="4" s="1"/>
  <c r="U96" i="12"/>
  <c r="U157" i="4" s="1"/>
  <c r="Q167" i="4"/>
  <c r="B134" i="4"/>
  <c r="B51" i="4"/>
  <c r="S134" i="4"/>
  <c r="S51" i="4"/>
  <c r="G102" i="4"/>
  <c r="G98" i="4" s="1"/>
  <c r="G96" i="12"/>
  <c r="G157" i="4" s="1"/>
  <c r="E51" i="4"/>
  <c r="E134" i="4"/>
  <c r="R134" i="4"/>
  <c r="R51" i="4"/>
  <c r="K134" i="4"/>
  <c r="K51" i="4"/>
  <c r="Q102" i="4"/>
  <c r="Q98" i="4" s="1"/>
  <c r="Q96" i="12"/>
  <c r="Q157" i="4" s="1"/>
  <c r="C134" i="4"/>
  <c r="C51" i="4"/>
  <c r="L153" i="4"/>
  <c r="J134" i="4"/>
  <c r="J51" i="4"/>
  <c r="M51" i="4"/>
  <c r="M134" i="4"/>
  <c r="N167" i="4"/>
  <c r="J157" i="4"/>
  <c r="Y153" i="4" l="1"/>
  <c r="T153" i="4"/>
  <c r="U153" i="4"/>
  <c r="K153" i="4"/>
  <c r="N153" i="4"/>
  <c r="O153" i="4"/>
  <c r="M153" i="4"/>
  <c r="R153" i="4"/>
  <c r="W153" i="4"/>
  <c r="B153" i="4"/>
  <c r="Q153" i="4"/>
  <c r="F153" i="4"/>
  <c r="D153" i="4"/>
  <c r="J153" i="4"/>
  <c r="I153" i="4"/>
  <c r="S153" i="4"/>
  <c r="G153" i="4"/>
  <c r="C153" i="4"/>
  <c r="E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<sst xmlns="http://schemas.openxmlformats.org/spreadsheetml/2006/main" count="8364" uniqueCount="3249">
  <si>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</si>
  <si>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</si>
  <si>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</si>
  <si>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</si>
  <si>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</si>
  <si>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</si>
  <si>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</si>
  <si>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</si>
  <si>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</si>
  <si>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</si>
  <si>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</si>
  <si>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</si>
  <si>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</si>
  <si>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</si>
  <si>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</si>
  <si>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</si>
  <si>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</si>
  <si>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</si>
  <si>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</si>
  <si>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</si>
  <si>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</si>
  <si>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</si>
  <si>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</si>
  <si>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</si>
  <si>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</si>
  <si>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</si>
  <si>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</si>
  <si>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</si>
  <si>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</si>
  <si>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</si>
  <si>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</si>
  <si>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</si>
  <si>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</si>
  <si>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</si>
  <si>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</si>
  <si>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</si>
  <si>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</si>
  <si>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</si>
  <si>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</si>
  <si>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</si>
  <si>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</si>
  <si>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</si>
  <si>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</si>
  <si>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</si>
  <si>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</si>
  <si>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</si>
  <si>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</si>
  <si>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</si>
  <si>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</si>
  <si>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</si>
  <si>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</si>
  <si>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</si>
  <si>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</si>
  <si>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</si>
  <si>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</si>
  <si>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</si>
  <si>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</si>
  <si>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</si>
  <si>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</si>
  <si>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</si>
  <si>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</si>
  <si>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</si>
  <si>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</si>
  <si>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</si>
  <si>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</si>
  <si>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</si>
  <si>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</si>
  <si>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</si>
  <si>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</si>
  <si>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</si>
  <si>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</si>
  <si>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</si>
  <si>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</si>
  <si>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</si>
  <si>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</si>
  <si>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</si>
  <si>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</si>
  <si>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</si>
  <si>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</si>
  <si>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</si>
  <si>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</si>
  <si>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</si>
  <si>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</si>
  <si>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</si>
  <si>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</si>
  <si>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</si>
  <si>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</si>
  <si>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</si>
  <si>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</si>
  <si>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</si>
  <si>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</si>
  <si>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</si>
  <si>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</si>
  <si>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</si>
  <si>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</si>
  <si>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</si>
  <si>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</si>
  <si>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</si>
  <si>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</si>
  <si>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</si>
  <si>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</si>
  <si>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</si>
  <si>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</si>
  <si>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</si>
  <si>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</si>
  <si>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</si>
  <si>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</si>
  <si>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</si>
  <si>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</si>
  <si>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</si>
  <si>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</si>
  <si>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PROCESS_EMI.ktCO2.PT.NSI.TOTAL</t>
  </si>
  <si>
    <t>Market shares of CO2 emissions (%)</t>
  </si>
  <si>
    <t>VA.Meuro2023.PT.ISI.BF_BOF</t>
  </si>
  <si>
    <t>VA.Meuro2023.PT.ISI.EAF</t>
  </si>
  <si>
    <t>Physical output (kt steel)</t>
  </si>
  <si>
    <t>OUTPUT.kt.PT.ISI.BF_BOF</t>
  </si>
  <si>
    <t>OUTPUT.kt.PT.ISI.EAF</t>
  </si>
  <si>
    <t>Installed capacity (kt steel production)</t>
  </si>
  <si>
    <t>CAP.kt.PT.ISI.BF_BOF</t>
  </si>
  <si>
    <t>CAP.kt.PT.ISI.EAF</t>
  </si>
  <si>
    <t>Capacity investment (kt steel production)</t>
  </si>
  <si>
    <t>NEWCAP.kt.PT.ISI.BF_BOF</t>
  </si>
  <si>
    <t>NEWCAP.kt.PT.ISI.EAF</t>
  </si>
  <si>
    <t>Decommissioned capacity (kt steel production)</t>
  </si>
  <si>
    <t>Idle capacity (kt steel production)</t>
  </si>
  <si>
    <t>FEC.ktoe.PT.ISI.TOTAL.TOTAL.TOTAL.TOTAL</t>
  </si>
  <si>
    <t>FEC.ktoe.PT.ISI.TOTAL.TOTAL.TOTAL.NONCOKE_SOLIDS</t>
  </si>
  <si>
    <t>FEC.ktoe.PT.ISI.TOTAL.TOTAL.TOTAL.COKE</t>
  </si>
  <si>
    <t>FEC.ktoe.PT.ISI.TOTAL.TOTAL.TOTAL.RFG</t>
  </si>
  <si>
    <t>FEC.ktoe.PT.ISI.TOTAL.TOTAL.TOTAL.LPG</t>
  </si>
  <si>
    <t>FEC.ktoe.PT.ISI.TOTAL.TOTAL.TOTAL.DIESEL</t>
  </si>
  <si>
    <t>FEC.ktoe.PT.ISI.TOTAL.TOTAL.TOTAL.RFO</t>
  </si>
  <si>
    <t>FEC.ktoe.PT.ISI.TOTAL.TOTAL.TOTAL.OTHER</t>
  </si>
  <si>
    <t>FEC.ktoe.PT.ISI.TOTAL.TOTAL.TOTAL.NG</t>
  </si>
  <si>
    <t>FEC.ktoe.PT.ISI.TOTAL.TOTAL.TOTAL.DERIVED</t>
  </si>
  <si>
    <t>FEC.ktoe.PT.ISI.TOTAL.TOTAL.TOTAL.BIOMASS_WASTE</t>
  </si>
  <si>
    <t>FEC.ktoe.PT.ISI.TOTAL.TOTAL.TOTAL.BIOGAS</t>
  </si>
  <si>
    <t>FEC.ktoe.PT.ISI.TOTAL.TOTAL.TOTAL.LIQBIO</t>
  </si>
  <si>
    <t>FEC.ktoe.PT.ISI.TOTAL.TOTAL.TOTAL.SOLAR</t>
  </si>
  <si>
    <t>FEC.ktoe.PT.ISI.TOTAL.TOTAL.TOTAL.GEO</t>
  </si>
  <si>
    <t>FEC.ktoe.PT.ISI.TOTAL.TOTAL.TOTAL.AMBIENT</t>
  </si>
  <si>
    <t>FEC.ktoe.PT.ISI.TOTAL.TOTAL.TOTAL.STEAM_DISTR</t>
  </si>
  <si>
    <t>FEC.ktoe.PT.ISI.TOTAL.TOTAL.TOTAL.ELEC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</si>
  <si>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</si>
  <si>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</si>
  <si>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</si>
  <si>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</si>
  <si>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</si>
  <si>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</si>
  <si>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</si>
  <si>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</si>
  <si>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</si>
  <si>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FEC.ktoe.PT.ISI.BF_BOF.TOTAL.TOTAL.TOTAL</t>
  </si>
  <si>
    <t>FEC.ktoe.PT.ISI.BF_BOF.LIGHT.GENERIC.ELEC</t>
  </si>
  <si>
    <t>FEC.ktoe.PT.ISI.BF_BOF.AIRCOMP.GENERIC.ELEC</t>
  </si>
  <si>
    <t>FEC.ktoe.PT.ISI.BF_BOF.MOTOR.GENERIC.ELEC</t>
  </si>
  <si>
    <t>FEC.ktoe.PT.ISI.BF_BOF.FANS.GENERIC.ELEC</t>
  </si>
  <si>
    <t>FEC.ktoe.PT.ISI.BF_BOF.LOW_ENTH.TOTAL.TOTAL</t>
  </si>
  <si>
    <t>Diesel oil and liquid biofuels</t>
  </si>
  <si>
    <t>FEC.ktoe.PT.ISI.BF_BOF.LOW_ENTH.THERM.DIESEL_LIQBIO</t>
  </si>
  <si>
    <t>FEC.ktoe.PT.ISI.BF_BOF.LOW_ENTH.THERM.NG_BIOGAS</t>
  </si>
  <si>
    <t>FEC.ktoe.PT.ISI.BF_BOF.LOW_ENTH.THERM.SOLAR_GEO</t>
  </si>
  <si>
    <t>FEC.ktoe.PT.ISI.BF_BOF.LOW_ENTH.HP.AMBIENT</t>
  </si>
  <si>
    <t>FEC.ktoe.PT.ISI.BF_BOF.LOW_ENTH.THERM.ELEC</t>
  </si>
  <si>
    <t>Steel: Sinter/Pellet-making</t>
  </si>
  <si>
    <t>FEC.ktoe.PT.ISI.BF_BOF.SINTERING.TOTAL.TOTAL</t>
  </si>
  <si>
    <t>FEC.ktoe.PT.ISI.BF_BOF.SINTERING.THERM.NONCOKE_SOLIDS</t>
  </si>
  <si>
    <t>FEC.ktoe.PT.ISI.BF_BOF.SINTERING.THERM.RFO</t>
  </si>
  <si>
    <t>FEC.ktoe.PT.ISI.BF_BOF.SINTERING.THERM.NG_BIOGAS</t>
  </si>
  <si>
    <t>FEC.ktoe.PT.ISI.BF_BOF.SINTERING.THERM.DERIVED</t>
  </si>
  <si>
    <t>FEC.ktoe.PT.ISI.BF_BOF.SINTERING.THERM.ELEC</t>
  </si>
  <si>
    <t>Steel: Blast /Basic oxygen furnace</t>
  </si>
  <si>
    <t>FEC.ktoe.PT.ISI.BF_BOF.BLAST_FURNACE.TOTAL.TOTAL</t>
  </si>
  <si>
    <t>FEC.ktoe.PT.ISI.BF_BOF.BLAST_FURNACE.THERM.NONCOKE_SOLIDS</t>
  </si>
  <si>
    <t>FEC.ktoe.PT.ISI.BF_BOF.BLAST_FURNACE.THERM.COKE</t>
  </si>
  <si>
    <t>FEC.ktoe.PT.ISI.BF_BOF.BLAST_FURNACE.THERM.RFO</t>
  </si>
  <si>
    <t>FEC.ktoe.PT.ISI.BF_BOF.BLAST_FURNACE.THERM.NG_BIOGAS</t>
  </si>
  <si>
    <t>FEC.ktoe.PT.ISI.BF_BOF.BLAST_FURNACE.THERM.DERIVED</t>
  </si>
  <si>
    <t>Steel: Furnaces, refining and rolling</t>
  </si>
  <si>
    <t>FEC.ktoe.PT.ISI.BF_BOF.REFINING.TOTAL.TOTAL</t>
  </si>
  <si>
    <t>Steel: Furnaces, refining and rolling - Thermal</t>
  </si>
  <si>
    <t>FEC.ktoe.PT.ISI.BF_BOF.REFINING.THERM.TOTAL</t>
  </si>
  <si>
    <t>FEC.ktoe.PT.ISI.BF_BOF.REFINING.THERM.LPG</t>
  </si>
  <si>
    <t>FEC.ktoe.PT.ISI.BF_BOF.REFINING.THERM.DIESEL_LIQBIO</t>
  </si>
  <si>
    <t>FEC.ktoe.PT.ISI.BF_BOF.REFINING.THERM.RFO</t>
  </si>
  <si>
    <t>FEC.ktoe.PT.ISI.BF_BOF.REFINING.THERM.NG_BIOGAS</t>
  </si>
  <si>
    <t>Steel: Furnaces, refining and rolling - Electric</t>
  </si>
  <si>
    <t>FEC.ktoe.PT.ISI.BF_BOF.REFINING.ELEC.ELEC</t>
  </si>
  <si>
    <t>Steel: Product finishing</t>
  </si>
  <si>
    <t>Steel: Product finishing - Thermal</t>
  </si>
  <si>
    <t>FEC.ktoe.PT.ISI.BF_BOF.FINISHING.THERM.TOTAL</t>
  </si>
  <si>
    <t>FEC.ktoe.PT.ISI.BF_BOF.FINISHING.THERM.LPG</t>
  </si>
  <si>
    <t>FEC.ktoe.PT.ISI.BF_BOF.FINISHING.THERM.DIESEL_LIQBIO</t>
  </si>
  <si>
    <t>FEC.ktoe.PT.ISI.BF_BOF.FINISHING.THERM.NG_BIOGAS</t>
  </si>
  <si>
    <t>Steel: Product finishing - Steam</t>
  </si>
  <si>
    <t>FEC.ktoe.PT.ISI.BF_BOF.FINISHING_STEAM.TOTAL.TOTAL</t>
  </si>
  <si>
    <t>FEC.ktoe.PT.ISI.BF_BOF.FINISHING_STEAM.STEAM.NONCOKE_SOLIDS</t>
  </si>
  <si>
    <t>FEC.ktoe.PT.ISI.BF_BOF.FINISHING_STEAM.STEAM.RFG</t>
  </si>
  <si>
    <t>FEC.ktoe.PT.ISI.BF_BOF.FINISHING_STEAM.STEAM.LPG</t>
  </si>
  <si>
    <t>FEC.ktoe.PT.ISI.BF_BOF.FINISHING_STEAM.STEAM.DIESEL_LIQBIO</t>
  </si>
  <si>
    <t>FEC.ktoe.PT.ISI.BF_BOF.FINISHING_STEAM.STEAM.RFO</t>
  </si>
  <si>
    <t>FEC.ktoe.PT.ISI.BF_BOF.FINISHING_STEAM.STEAM.OTHER</t>
  </si>
  <si>
    <t>FEC.ktoe.PT.ISI.BF_BOF.FINISHING_STEAM.STEAM.NG_BIOGAS</t>
  </si>
  <si>
    <t>FEC.ktoe.PT.ISI.BF_BOF.FINISHING_STEAM.STEAM.DERIVED</t>
  </si>
  <si>
    <t>FEC.ktoe.PT.ISI.BF_BOF.FINISHING_STEAM.STEAM.BIOMASS_WASTE</t>
  </si>
  <si>
    <t>FEC.ktoe.PT.ISI.BF_BOF.FINISHING_STEAM.STEAM.STEAM_DISTR</t>
  </si>
  <si>
    <t>Steel: Product finishing - Electric</t>
  </si>
  <si>
    <t>FEC.ktoe.PT.ISI.BF_BOF.FINISHING.ELEC.ELEC</t>
  </si>
  <si>
    <t>FEC.ktoe.PT.ISI.EAF.TOTAL.TOTAL.TOTAL</t>
  </si>
  <si>
    <t>FEC.ktoe.PT.ISI.EAF.LIGHT.GENERIC.ELEC</t>
  </si>
  <si>
    <t>FEC.ktoe.PT.ISI.EAF.AIRCOMP.GENERIC.ELEC</t>
  </si>
  <si>
    <t>FEC.ktoe.PT.ISI.EAF.MOTOR.GENERIC.ELEC</t>
  </si>
  <si>
    <t>FEC.ktoe.PT.ISI.EAF.FANS.GENERIC.ELEC</t>
  </si>
  <si>
    <t>FEC.ktoe.PT.ISI.EAF.LOW_ENTH.TOTAL.TOTAL</t>
  </si>
  <si>
    <t>FEC.ktoe.PT.ISI.EAF.LOW_ENTH.THERM.DIESEL_LIQBIO</t>
  </si>
  <si>
    <t>FEC.ktoe.PT.ISI.EAF.LOW_ENTH.THERM.NG_BIOGAS</t>
  </si>
  <si>
    <t>FEC.ktoe.PT.ISI.EAF.LOW_ENTH.THERM.SOLAR_GEO</t>
  </si>
  <si>
    <t>FEC.ktoe.PT.ISI.EAF.LOW_ENTH.HP.AMBIENT</t>
  </si>
  <si>
    <t>FEC.ktoe.PT.ISI.EAF.LOW_ENTH.THERM.ELEC</t>
  </si>
  <si>
    <t>Steel: Smelters</t>
  </si>
  <si>
    <t>FEC.ktoe.PT.ISI.EAF.SMELTING.TOTAL.TOTAL</t>
  </si>
  <si>
    <t>FEC.ktoe.PT.ISI.EAF.SMELTING.THERM.NONCOKE_SOLIDS</t>
  </si>
  <si>
    <t>FEC.ktoe.PT.ISI.EAF.SMELTING.THERM.RFO</t>
  </si>
  <si>
    <t>FEC.ktoe.PT.ISI.EAF.SMELTING.THERM.NG_BIOGAS</t>
  </si>
  <si>
    <t>FEC.ktoe.PT.ISI.EAF.SMELTING.THERM.DERIVED</t>
  </si>
  <si>
    <t>Steel: Electric arc</t>
  </si>
  <si>
    <t>FEC.ktoe.PT.ISI.EAF.ARC_FURNACE.ELEC.ELEC</t>
  </si>
  <si>
    <t>FEC.ktoe.PT.ISI.EAF.REFINING.TOTAL.TOTAL</t>
  </si>
  <si>
    <t>FEC.ktoe.PT.ISI.EAF.REFINING.THERM.TOTAL</t>
  </si>
  <si>
    <t>FEC.ktoe.PT.ISI.EAF.REFINING.THERM.LPG</t>
  </si>
  <si>
    <t>FEC.ktoe.PT.ISI.EAF.REFINING.THERM.DIESEL_LIQBIO</t>
  </si>
  <si>
    <t>FEC.ktoe.PT.ISI.EAF.REFINING.THERM.RFO</t>
  </si>
  <si>
    <t>FEC.ktoe.PT.ISI.EAF.REFINING.THERM.NG_BIOGAS</t>
  </si>
  <si>
    <t>FEC.ktoe.PT.ISI.EAF.REFINING.ELEC.ELEC</t>
  </si>
  <si>
    <t>FEC.ktoe.PT.ISI.EAF.FINISHING.THERM.TOTAL</t>
  </si>
  <si>
    <t>FEC.ktoe.PT.ISI.EAF.FINISHING.THERM.LPG</t>
  </si>
  <si>
    <t>FEC.ktoe.PT.ISI.EAF.FINISHING.THERM.DIESEL_LIQBIO</t>
  </si>
  <si>
    <t>FEC.ktoe.PT.ISI.EAF.FINISHING.THERM.NG_BIOGAS</t>
  </si>
  <si>
    <t>FEC.ktoe.PT.ISI.EAF.FINISHING_STEAM.TOTAL.TOTAL</t>
  </si>
  <si>
    <t>FEC.ktoe.PT.ISI.EAF.FINISHING_STEAM.STEAM.NONCOKE_SOLIDS</t>
  </si>
  <si>
    <t>FEC.ktoe.PT.ISI.EAF.FINISHING_STEAM.STEAM.RFG</t>
  </si>
  <si>
    <t>FEC.ktoe.PT.ISI.EAF.FINISHING_STEAM.STEAM.LPG</t>
  </si>
  <si>
    <t>FEC.ktoe.PT.ISI.EAF.FINISHING_STEAM.STEAM.DIESEL_LIQBIO</t>
  </si>
  <si>
    <t>FEC.ktoe.PT.ISI.EAF.FINISHING_STEAM.STEAM.RFO</t>
  </si>
  <si>
    <t>FEC.ktoe.PT.ISI.EAF.FINISHING_STEAM.STEAM.OTHER</t>
  </si>
  <si>
    <t>FEC.ktoe.PT.ISI.EAF.FINISHING_STEAM.STEAM.NG_BIOGAS</t>
  </si>
  <si>
    <t>FEC.ktoe.PT.ISI.EAF.FINISHING_STEAM.STEAM.DERIVED</t>
  </si>
  <si>
    <t>FEC.ktoe.PT.ISI.EAF.FINISHING_STEAM.STEAM.BIOMASS_WASTE</t>
  </si>
  <si>
    <t>FEC.ktoe.PT.ISI.EAF.FINISHING_STEAM.STEAM.STEAM_DISTR</t>
  </si>
  <si>
    <t>FEC.ktoe.PT.ISI.EAF.FINISHING.ELEC.ELEC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</si>
  <si>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</si>
  <si>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</si>
  <si>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</si>
  <si>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UED.ktoe.PT.ISI.BF_BOF.TOTAL.TOTAL.TOTAL</t>
  </si>
  <si>
    <t>UED.ktoe.PT.ISI.BF_BOF.LIGHT.GENERIC.ELEC</t>
  </si>
  <si>
    <t>UED.ktoe.PT.ISI.BF_BOF.AIRCOMP.GENERIC.ELEC</t>
  </si>
  <si>
    <t>UED.ktoe.PT.ISI.BF_BOF.MOTOR.GENERIC.ELEC</t>
  </si>
  <si>
    <t>UED.ktoe.PT.ISI.BF_BOF.FANS.GENERIC.ELEC</t>
  </si>
  <si>
    <t>UED.ktoe.PT.ISI.BF_BOF.LOW_ENTH.TOTAL.TOTAL</t>
  </si>
  <si>
    <t>UED.ktoe.PT.ISI.BF_BOF.LOW_ENTH.THERM.DIESEL_LIQBIO</t>
  </si>
  <si>
    <t>UED.ktoe.PT.ISI.BF_BOF.LOW_ENTH.THERM.NG_BIOGAS</t>
  </si>
  <si>
    <t>UED.ktoe.PT.ISI.BF_BOF.LOW_ENTH.THERM.SOLAR_GEO</t>
  </si>
  <si>
    <t>UED.ktoe.PT.ISI.BF_BOF.LOW_ENTH.HP.AMBIENT</t>
  </si>
  <si>
    <t>UED.ktoe.PT.ISI.BF_BOF.LOW_ENTH.THERM.ELEC</t>
  </si>
  <si>
    <t>UED.ktoe.PT.ISI.BF_BOF.SINTERING.TOTAL.TOTAL</t>
  </si>
  <si>
    <t>UED.ktoe.PT.ISI.BF_BOF.SINTERING.THERM.NONCOKE_SOLIDS</t>
  </si>
  <si>
    <t>UED.ktoe.PT.ISI.BF_BOF.SINTERING.THERM.RFO</t>
  </si>
  <si>
    <t>UED.ktoe.PT.ISI.BF_BOF.SINTERING.THERM.NG_BIOGAS</t>
  </si>
  <si>
    <t>UED.ktoe.PT.ISI.BF_BOF.SINTERING.THERM.DERIVED</t>
  </si>
  <si>
    <t>UED.ktoe.PT.ISI.BF_BOF.SINTERING.THERM.ELEC</t>
  </si>
  <si>
    <t>UED.ktoe.PT.ISI.BF_BOF.BLAST_FURNACE.TOTAL.TOTAL</t>
  </si>
  <si>
    <t>UED.ktoe.PT.ISI.BF_BOF.BLAST_FURNACE.THERM.NONCOKE_SOLIDS</t>
  </si>
  <si>
    <t>UED.ktoe.PT.ISI.BF_BOF.BLAST_FURNACE.THERM.COKE</t>
  </si>
  <si>
    <t>UED.ktoe.PT.ISI.BF_BOF.BLAST_FURNACE.THERM.RFO</t>
  </si>
  <si>
    <t>UED.ktoe.PT.ISI.BF_BOF.BLAST_FURNACE.THERM.NG_BIOGAS</t>
  </si>
  <si>
    <t>UED.ktoe.PT.ISI.BF_BOF.BLAST_FURNACE.THERM.DERIVED</t>
  </si>
  <si>
    <t>UED.ktoe.PT.ISI.BF_BOF.REFINING.TOTAL.TOTAL</t>
  </si>
  <si>
    <t>UED.ktoe.PT.ISI.BF_BOF.REFINING.THERM.TOTAL</t>
  </si>
  <si>
    <t>UED.ktoe.PT.ISI.BF_BOF.REFINING.THERM.LPG</t>
  </si>
  <si>
    <t>UED.ktoe.PT.ISI.BF_BOF.REFINING.THERM.DIESEL_LIQBIO</t>
  </si>
  <si>
    <t>UED.ktoe.PT.ISI.BF_BOF.REFINING.THERM.RFO</t>
  </si>
  <si>
    <t>UED.ktoe.PT.ISI.BF_BOF.REFINING.THERM.NG_BIOGAS</t>
  </si>
  <si>
    <t>UED.ktoe.PT.ISI.BF_BOF.REFINING.ELEC.ELEC</t>
  </si>
  <si>
    <t>UED.ktoe.PT.ISI.BF_BOF.FINISHING.THERM.TOTAL</t>
  </si>
  <si>
    <t>UED.ktoe.PT.ISI.BF_BOF.FINISHING.THERM.LPG</t>
  </si>
  <si>
    <t>UED.ktoe.PT.ISI.BF_BOF.FINISHING.THERM.DIESEL_LIQBIO</t>
  </si>
  <si>
    <t>UED.ktoe.PT.ISI.BF_BOF.FINISHING.THERM.NG_BIOGAS</t>
  </si>
  <si>
    <t>UED.ktoe.PT.ISI.BF_BOF.FINISHING_STEAM.TOTAL.TOTAL</t>
  </si>
  <si>
    <t>UED.ktoe.PT.ISI.BF_BOF.FINISHING_STEAM.STEAM.NONCOKE_SOLIDS</t>
  </si>
  <si>
    <t>UED.ktoe.PT.ISI.BF_BOF.FINISHING_STEAM.STEAM.RFG</t>
  </si>
  <si>
    <t>UED.ktoe.PT.ISI.BF_BOF.FINISHING_STEAM.STEAM.LPG</t>
  </si>
  <si>
    <t>UED.ktoe.PT.ISI.BF_BOF.FINISHING_STEAM.STEAM.DIESEL_LIQBIO</t>
  </si>
  <si>
    <t>UED.ktoe.PT.ISI.BF_BOF.FINISHING_STEAM.STEAM.RFO</t>
  </si>
  <si>
    <t>UED.ktoe.PT.ISI.BF_BOF.FINISHING_STEAM.STEAM.OTHER</t>
  </si>
  <si>
    <t>UED.ktoe.PT.ISI.BF_BOF.FINISHING_STEAM.STEAM.NG_BIOGAS</t>
  </si>
  <si>
    <t>UED.ktoe.PT.ISI.BF_BOF.FINISHING_STEAM.STEAM.DERIVED</t>
  </si>
  <si>
    <t>UED.ktoe.PT.ISI.BF_BOF.FINISHING_STEAM.STEAM.BIOMASS_WASTE</t>
  </si>
  <si>
    <t>UED.ktoe.PT.ISI.BF_BOF.FINISHING_STEAM.STEAM.STEAM_DISTR</t>
  </si>
  <si>
    <t>UED.ktoe.PT.ISI.BF_BOF.FINISHING.ELEC.ELEC</t>
  </si>
  <si>
    <t>UED.ktoe.PT.ISI.EAF.TOTAL.TOTAL.TOTAL</t>
  </si>
  <si>
    <t>UED.ktoe.PT.ISI.EAF.LIGHT.GENERIC.ELEC</t>
  </si>
  <si>
    <t>UED.ktoe.PT.ISI.EAF.AIRCOMP.GENERIC.ELEC</t>
  </si>
  <si>
    <t>UED.ktoe.PT.ISI.EAF.MOTOR.GENERIC.ELEC</t>
  </si>
  <si>
    <t>UED.ktoe.PT.ISI.EAF.FANS.GENERIC.ELEC</t>
  </si>
  <si>
    <t>UED.ktoe.PT.ISI.EAF.LOW_ENTH.TOTAL.TOTAL</t>
  </si>
  <si>
    <t>UED.ktoe.PT.ISI.EAF.LOW_ENTH.THERM.DIESEL_LIQBIO</t>
  </si>
  <si>
    <t>UED.ktoe.PT.ISI.EAF.LOW_ENTH.THERM.NG_BIOGAS</t>
  </si>
  <si>
    <t>UED.ktoe.PT.ISI.EAF.LOW_ENTH.THERM.SOLAR_GEO</t>
  </si>
  <si>
    <t>UED.ktoe.PT.ISI.EAF.LOW_ENTH.HP.AMBIENT</t>
  </si>
  <si>
    <t>UED.ktoe.PT.ISI.EAF.LOW_ENTH.THERM.ELEC</t>
  </si>
  <si>
    <t>UED.ktoe.PT.ISI.EAF.SMELTING.TOTAL.TOTAL</t>
  </si>
  <si>
    <t>UED.ktoe.PT.ISI.EAF.SMELTING.THERM.NONCOKE_SOLIDS</t>
  </si>
  <si>
    <t>UED.ktoe.PT.ISI.EAF.SMELTING.THERM.RFO</t>
  </si>
  <si>
    <t>UED.ktoe.PT.ISI.EAF.SMELTING.THERM.NG_BIOGAS</t>
  </si>
  <si>
    <t>UED.ktoe.PT.ISI.EAF.SMELTING.THERM.DERIVED</t>
  </si>
  <si>
    <t>UED.ktoe.PT.ISI.EAF.ARC_FURNACE.ELEC.ELEC</t>
  </si>
  <si>
    <t>UED.ktoe.PT.ISI.EAF.REFINING.TOTAL.TOTAL</t>
  </si>
  <si>
    <t>UED.ktoe.PT.ISI.EAF.REFINING.THERM.TOTAL</t>
  </si>
  <si>
    <t>UED.ktoe.PT.ISI.EAF.REFINING.THERM.LPG</t>
  </si>
  <si>
    <t>UED.ktoe.PT.ISI.EAF.REFINING.THERM.DIESEL_LIQBIO</t>
  </si>
  <si>
    <t>UED.ktoe.PT.ISI.EAF.REFINING.THERM.RFO</t>
  </si>
  <si>
    <t>UED.ktoe.PT.ISI.EAF.REFINING.THERM.NG_BIOGAS</t>
  </si>
  <si>
    <t>UED.ktoe.PT.ISI.EAF.REFINING.ELEC.ELEC</t>
  </si>
  <si>
    <t>UED.ktoe.PT.ISI.EAF.FINISHING.THERM.TOTAL</t>
  </si>
  <si>
    <t>UED.ktoe.PT.ISI.EAF.FINISHING.THERM.LPG</t>
  </si>
  <si>
    <t>UED.ktoe.PT.ISI.EAF.FINISHING.THERM.DIESEL_LIQBIO</t>
  </si>
  <si>
    <t>UED.ktoe.PT.ISI.EAF.FINISHING.THERM.NG_BIOGAS</t>
  </si>
  <si>
    <t>UED.ktoe.PT.ISI.EAF.FINISHING_STEAM.TOTAL.TOTAL</t>
  </si>
  <si>
    <t>UED.ktoe.PT.ISI.EAF.FINISHING_STEAM.STEAM.NONCOKE_SOLIDS</t>
  </si>
  <si>
    <t>UED.ktoe.PT.ISI.EAF.FINISHING_STEAM.STEAM.RFG</t>
  </si>
  <si>
    <t>UED.ktoe.PT.ISI.EAF.FINISHING_STEAM.STEAM.LPG</t>
  </si>
  <si>
    <t>UED.ktoe.PT.ISI.EAF.FINISHING_STEAM.STEAM.DIESEL_LIQBIO</t>
  </si>
  <si>
    <t>UED.ktoe.PT.ISI.EAF.FINISHING_STEAM.STEAM.RFO</t>
  </si>
  <si>
    <t>UED.ktoe.PT.ISI.EAF.FINISHING_STEAM.STEAM.OTHER</t>
  </si>
  <si>
    <t>UED.ktoe.PT.ISI.EAF.FINISHING_STEAM.STEAM.NG_BIOGAS</t>
  </si>
  <si>
    <t>UED.ktoe.PT.ISI.EAF.FINISHING_STEAM.STEAM.DERIVED</t>
  </si>
  <si>
    <t>UED.ktoe.PT.ISI.EAF.FINISHING_STEAM.STEAM.BIOMASS_WASTE</t>
  </si>
  <si>
    <t>UED.ktoe.PT.ISI.EAF.FINISHING_STEAM.STEAM.STEAM_DISTR</t>
  </si>
  <si>
    <t>UED.ktoe.PT.ISI.EAF.FINISHING.ELEC.ELEC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</si>
  <si>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</si>
  <si>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</si>
  <si>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</si>
  <si>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FUEL_EMI.ktCO2.PT.ISI.BF_BOF.LIGHT.GENERIC.ELEC</t>
  </si>
  <si>
    <t>FUEL_EMI.ktCO2.PT.ISI.BF_BOF.AIRCOMP.GENERIC.ELEC</t>
  </si>
  <si>
    <t>FUEL_EMI.ktCO2.PT.ISI.BF_BOF.MOTOR.GENERIC.ELEC</t>
  </si>
  <si>
    <t>FUEL_EMI.ktCO2.PT.ISI.BF_BOF.FANS.GENERIC.ELEC</t>
  </si>
  <si>
    <t>FUEL_EMI.ktCO2.PT.ISI.BF_BOF.LOW_ENTH.TOTAL.TOTAL</t>
  </si>
  <si>
    <t>FUEL_EMI.ktCO2.PT.ISI.BF_BOF.LOW_ENTH.THERM.DIESEL_LIQBIO</t>
  </si>
  <si>
    <t>FUEL_EMI.ktCO2.PT.ISI.BF_BOF.LOW_ENTH.THERM.NG_BIOGAS</t>
  </si>
  <si>
    <t>FUEL_EMI.ktCO2.PT.ISI.BF_BOF.LOW_ENTH.THERM.SOLAR_GEO</t>
  </si>
  <si>
    <t>FUEL_EMI.ktCO2.PT.ISI.BF_BOF.LOW_ENTH.HP.AMBIENT</t>
  </si>
  <si>
    <t>FUEL_EMI.ktCO2.PT.ISI.BF_BOF.LOW_ENTH.THERM.ELEC</t>
  </si>
  <si>
    <t>FUEL_EMI.ktCO2.PT.ISI.BF_BOF.SINTERING.TOTAL.TOTAL</t>
  </si>
  <si>
    <t>FUEL_EMI.ktCO2.PT.ISI.BF_BOF.SINTERING.THERM.NONCOKE_SOLIDS</t>
  </si>
  <si>
    <t>FUEL_EMI.ktCO2.PT.ISI.BF_BOF.SINTERING.THERM.RFO</t>
  </si>
  <si>
    <t>FUEL_EMI.ktCO2.PT.ISI.BF_BOF.SINTERING.THERM.NG_BIOGAS</t>
  </si>
  <si>
    <t>FUEL_EMI.ktCO2.PT.ISI.BF_BOF.SINTERING.THERM.DERIVED</t>
  </si>
  <si>
    <t>FUEL_EMI.ktCO2.PT.ISI.BF_BOF.SINTERING.THERM.ELEC</t>
  </si>
  <si>
    <t>FUEL_EMI.ktCO2.PT.ISI.BF_BOF.BLAST_FURNACE.TOTAL.TOTAL</t>
  </si>
  <si>
    <t>FUEL_EMI.ktCO2.PT.ISI.BF_BOF.BLAST_FURNACE.THERM.NONCOKE_SOLIDS</t>
  </si>
  <si>
    <t>FUEL_EMI.ktCO2.PT.ISI.BF_BOF.BLAST_FURNACE.THERM.COKE</t>
  </si>
  <si>
    <t>FUEL_EMI.ktCO2.PT.ISI.BF_BOF.BLAST_FURNACE.THERM.RFO</t>
  </si>
  <si>
    <t>FUEL_EMI.ktCO2.PT.ISI.BF_BOF.BLAST_FURNACE.THERM.NG_BIOGAS</t>
  </si>
  <si>
    <t>FUEL_EMI.ktCO2.PT.ISI.BF_BOF.BLAST_FURNACE.THERM.DERIVED</t>
  </si>
  <si>
    <t>FUEL_EMI.ktCO2.PT.ISI.BF_BOF.REFINING.TOTAL.TOTAL</t>
  </si>
  <si>
    <t>FUEL_EMI.ktCO2.PT.ISI.BF_BOF.REFINING.THERM.TOTAL</t>
  </si>
  <si>
    <t>FUEL_EMI.ktCO2.PT.ISI.BF_BOF.REFINING.THERM.LPG</t>
  </si>
  <si>
    <t>FUEL_EMI.ktCO2.PT.ISI.BF_BOF.REFINING.THERM.DIESEL_LIQBIO</t>
  </si>
  <si>
    <t>FUEL_EMI.ktCO2.PT.ISI.BF_BOF.REFINING.THERM.RFO</t>
  </si>
  <si>
    <t>FUEL_EMI.ktCO2.PT.ISI.BF_BOF.REFINING.THERM.NG_BIOGAS</t>
  </si>
  <si>
    <t>FUEL_EMI.ktCO2.PT.ISI.BF_BOF.REFINING.ELEC.ELEC</t>
  </si>
  <si>
    <t>FUEL_EMI.ktCO2.PT.ISI.BF_BOF.FINISHING.THERM.TOTAL</t>
  </si>
  <si>
    <t>FUEL_EMI.ktCO2.PT.ISI.BF_BOF.FINISHING.THERM.LPG</t>
  </si>
  <si>
    <t>FUEL_EMI.ktCO2.PT.ISI.BF_BOF.FINISHING.THERM.DIESEL_LIQBIO</t>
  </si>
  <si>
    <t>FUEL_EMI.ktCO2.PT.ISI.BF_BOF.FINISHING.THERM.NG_BIOGAS</t>
  </si>
  <si>
    <t>FUEL_EMI.ktCO2.PT.ISI.BF_BOF.FINISHING_STEAM.TOTAL.TOTAL</t>
  </si>
  <si>
    <t>FUEL_EMI.ktCO2.PT.ISI.BF_BOF.FINISHING_STEAM.STEAM.NONCOKE_SOLIDS</t>
  </si>
  <si>
    <t>FUEL_EMI.ktCO2.PT.ISI.BF_BOF.FINISHING_STEAM.STEAM.RFG</t>
  </si>
  <si>
    <t>FUEL_EMI.ktCO2.PT.ISI.BF_BOF.FINISHING_STEAM.STEAM.LPG</t>
  </si>
  <si>
    <t>FUEL_EMI.ktCO2.PT.ISI.BF_BOF.FINISHING_STEAM.STEAM.DIESEL_LIQBIO</t>
  </si>
  <si>
    <t>FUEL_EMI.ktCO2.PT.ISI.BF_BOF.FINISHING_STEAM.STEAM.RFO</t>
  </si>
  <si>
    <t>FUEL_EMI.ktCO2.PT.ISI.BF_BOF.FINISHING_STEAM.STEAM.OTHER</t>
  </si>
  <si>
    <t>FUEL_EMI.ktCO2.PT.ISI.BF_BOF.FINISHING_STEAM.STEAM.NG_BIOGAS</t>
  </si>
  <si>
    <t>FUEL_EMI.ktCO2.PT.ISI.BF_BOF.FINISHING_STEAM.STEAM.DERIVED</t>
  </si>
  <si>
    <t>FUEL_EMI.ktCO2.PT.ISI.BF_BOF.FINISHING_STEAM.STEAM.BIOMASS_WASTE</t>
  </si>
  <si>
    <t>FUEL_EMI.ktCO2.PT.ISI.BF_BOF.FINISHING_STEAM.STEAM.STEAM_DISTR</t>
  </si>
  <si>
    <t>FUEL_EMI.ktCO2.PT.ISI.BF_BOF.FINISHING.ELEC.ELEC</t>
  </si>
  <si>
    <t>PROCESS_EMI.ktCO2.PT.ISI.BF_BOF</t>
  </si>
  <si>
    <t>FUEL_EMI.ktCO2.PT.ISI.EAF.LIGHT.GENERIC.ELEC</t>
  </si>
  <si>
    <t>FUEL_EMI.ktCO2.PT.ISI.EAF.AIRCOMP.GENERIC.ELEC</t>
  </si>
  <si>
    <t>FUEL_EMI.ktCO2.PT.ISI.EAF.MOTOR.GENERIC.ELEC</t>
  </si>
  <si>
    <t>FUEL_EMI.ktCO2.PT.ISI.EAF.FANS.GENERIC.ELEC</t>
  </si>
  <si>
    <t>FUEL_EMI.ktCO2.PT.ISI.EAF.LOW_ENTH.TOTAL.TOTAL</t>
  </si>
  <si>
    <t>FUEL_EMI.ktCO2.PT.ISI.EAF.LOW_ENTH.THERM.DIESEL_LIQBIO</t>
  </si>
  <si>
    <t>FUEL_EMI.ktCO2.PT.ISI.EAF.LOW_ENTH.THERM.NG_BIOGAS</t>
  </si>
  <si>
    <t>FUEL_EMI.ktCO2.PT.ISI.EAF.LOW_ENTH.THERM.SOLAR_GEO</t>
  </si>
  <si>
    <t>FUEL_EMI.ktCO2.PT.ISI.EAF.LOW_ENTH.HP.AMBIENT</t>
  </si>
  <si>
    <t>FUEL_EMI.ktCO2.PT.ISI.EAF.LOW_ENTH.THERM.ELEC</t>
  </si>
  <si>
    <t>FUEL_EMI.ktCO2.PT.ISI.EAF.SMELTING.TOTAL.TOTAL</t>
  </si>
  <si>
    <t>FUEL_EMI.ktCO2.PT.ISI.EAF.SMELTING.THERM.NONCOKE_SOLIDS</t>
  </si>
  <si>
    <t>FUEL_EMI.ktCO2.PT.ISI.EAF.SMELTING.THERM.RFO</t>
  </si>
  <si>
    <t>FUEL_EMI.ktCO2.PT.ISI.EAF.SMELTING.THERM.NG_BIOGAS</t>
  </si>
  <si>
    <t>FUEL_EMI.ktCO2.PT.ISI.EAF.SMELTING.THERM.DERIVED</t>
  </si>
  <si>
    <t>FUEL_EMI.ktCO2.PT.ISI.EAF.ARC_FURNACE.ELEC.ELEC</t>
  </si>
  <si>
    <t>FUEL_EMI.ktCO2.PT.ISI.EAF.REFINING.TOTAL.TOTAL</t>
  </si>
  <si>
    <t>FUEL_EMI.ktCO2.PT.ISI.EAF.REFINING.THERM.TOTAL</t>
  </si>
  <si>
    <t>FUEL_EMI.ktCO2.PT.ISI.EAF.REFINING.THERM.LPG</t>
  </si>
  <si>
    <t>FUEL_EMI.ktCO2.PT.ISI.EAF.REFINING.THERM.DIESEL_LIQBIO</t>
  </si>
  <si>
    <t>FUEL_EMI.ktCO2.PT.ISI.EAF.REFINING.THERM.RFO</t>
  </si>
  <si>
    <t>FUEL_EMI.ktCO2.PT.ISI.EAF.REFINING.THERM.NG_BIOGAS</t>
  </si>
  <si>
    <t>FUEL_EMI.ktCO2.PT.ISI.EAF.REFINING.ELEC.ELEC</t>
  </si>
  <si>
    <t>FUEL_EMI.ktCO2.PT.ISI.EAF.FINISHING.THERM.TOTAL</t>
  </si>
  <si>
    <t>FUEL_EMI.ktCO2.PT.ISI.EAF.FINISHING.THERM.LPG</t>
  </si>
  <si>
    <t>FUEL_EMI.ktCO2.PT.ISI.EAF.FINISHING.THERM.DIESEL_LIQBIO</t>
  </si>
  <si>
    <t>FUEL_EMI.ktCO2.PT.ISI.EAF.FINISHING.THERM.NG_BIOGAS</t>
  </si>
  <si>
    <t>FUEL_EMI.ktCO2.PT.ISI.EAF.FINISHING_STEAM.TOTAL.TOTAL</t>
  </si>
  <si>
    <t>FUEL_EMI.ktCO2.PT.ISI.EAF.FINISHING_STEAM.STEAM.NONCOKE_SOLIDS</t>
  </si>
  <si>
    <t>FUEL_EMI.ktCO2.PT.ISI.EAF.FINISHING_STEAM.STEAM.RFG</t>
  </si>
  <si>
    <t>FUEL_EMI.ktCO2.PT.ISI.EAF.FINISHING_STEAM.STEAM.LPG</t>
  </si>
  <si>
    <t>FUEL_EMI.ktCO2.PT.ISI.EAF.FINISHING_STEAM.STEAM.DIESEL_LIQBIO</t>
  </si>
  <si>
    <t>FUEL_EMI.ktCO2.PT.ISI.EAF.FINISHING_STEAM.STEAM.RFO</t>
  </si>
  <si>
    <t>FUEL_EMI.ktCO2.PT.ISI.EAF.FINISHING_STEAM.STEAM.OTHER</t>
  </si>
  <si>
    <t>FUEL_EMI.ktCO2.PT.ISI.EAF.FINISHING_STEAM.STEAM.NG_BIOGAS</t>
  </si>
  <si>
    <t>FUEL_EMI.ktCO2.PT.ISI.EAF.FINISHING_STEAM.STEAM.DERIVED</t>
  </si>
  <si>
    <t>FUEL_EMI.ktCO2.PT.ISI.EAF.FINISHING_STEAM.STEAM.BIOMASS_WASTE</t>
  </si>
  <si>
    <t>FUEL_EMI.ktCO2.PT.ISI.EAF.FINISHING_STEAM.STEAM.STEAM_DISTR</t>
  </si>
  <si>
    <t>FUEL_EMI.ktCO2.PT.ISI.EAF.FINISHING.ELEC.ELEC</t>
  </si>
  <si>
    <t>PROCESS_EMI.ktCO2.PT.ISI.EAF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</si>
  <si>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</si>
  <si>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</si>
  <si>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</si>
  <si>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</si>
  <si>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VA.Meuro2023.PT.NFM.ALUMINA</t>
  </si>
  <si>
    <t>VA.Meuro2023.PT.NFM.PRIM_ALU</t>
  </si>
  <si>
    <t>VA.Meuro2023.PT.NFM.SEC_ALU</t>
  </si>
  <si>
    <t>VA.Meuro2023.PT.NFM.OTHER_NFM</t>
  </si>
  <si>
    <t>Physical output (kt)</t>
  </si>
  <si>
    <t>Alumina production (kt)</t>
  </si>
  <si>
    <t>OUTPUT.kt.PT.NFM.ALUMINA</t>
  </si>
  <si>
    <t>Aluminium production (kt)</t>
  </si>
  <si>
    <t>OUTPUT.kt.PT.NFM.PRIM_ALU</t>
  </si>
  <si>
    <t>OUTPUT.kt.PT.NFM.SEC_ALU</t>
  </si>
  <si>
    <t>Other non-ferrous metals (kt lead eq.)</t>
  </si>
  <si>
    <t>OUTPUT.kt.PT.NFM.OTHER_NFM</t>
  </si>
  <si>
    <t>Installed capacity (kt production)</t>
  </si>
  <si>
    <t>CAP.kt.PT.NFM.ALUMINA</t>
  </si>
  <si>
    <t>CAP.kt.PT.NFM.PRIM_ALU</t>
  </si>
  <si>
    <t>CAP.kt.PT.NFM.SEC_ALU</t>
  </si>
  <si>
    <t>CAP.kt.PT.NFM.OTHER_NFM</t>
  </si>
  <si>
    <t>Capacity investment (kt production)</t>
  </si>
  <si>
    <t>NEWCAP.kt.PT.NFM.ALUMINA</t>
  </si>
  <si>
    <t>NEWCAP.kt.PT.NFM.PRIM_ALU</t>
  </si>
  <si>
    <t>NEWCAP.kt.PT.NFM.SEC_ALU</t>
  </si>
  <si>
    <t>NEWCAP.kt.PT.NFM.OTHER_NFM</t>
  </si>
  <si>
    <t>Decommissioned capacity (kt production)</t>
  </si>
  <si>
    <t>Idle capacity (kt production)</t>
  </si>
  <si>
    <t>FEC.ktoe.PT.NFM.TOTAL.TOTAL.TOTAL.TOTAL</t>
  </si>
  <si>
    <t>FEC.ktoe.PT.NFM.TOTAL.TOTAL.TOTAL.SOLIDS</t>
  </si>
  <si>
    <t>FEC.ktoe.PT.NFM.TOTAL.TOTAL.TOTAL.RFG</t>
  </si>
  <si>
    <t>FEC.ktoe.PT.NFM.TOTAL.TOTAL.TOTAL.LPG</t>
  </si>
  <si>
    <t>FEC.ktoe.PT.NFM.TOTAL.TOTAL.TOTAL.DIESEL</t>
  </si>
  <si>
    <t>FEC.ktoe.PT.NFM.TOTAL.TOTAL.TOTAL.RFO</t>
  </si>
  <si>
    <t>FEC.ktoe.PT.NFM.TOTAL.TOTAL.TOTAL.OTHER</t>
  </si>
  <si>
    <t>FEC.ktoe.PT.NFM.TOTAL.TOTAL.TOTAL.NG</t>
  </si>
  <si>
    <t>FEC.ktoe.PT.NFM.TOTAL.TOTAL.TOTAL.DERIVED</t>
  </si>
  <si>
    <t>FEC.ktoe.PT.NFM.TOTAL.TOTAL.TOTAL.BIOMASS_WASTE</t>
  </si>
  <si>
    <t>FEC.ktoe.PT.NFM.TOTAL.TOTAL.TOTAL.BIOGAS</t>
  </si>
  <si>
    <t>FEC.ktoe.PT.NFM.TOTAL.TOTAL.TOTAL.LIQBIO</t>
  </si>
  <si>
    <t>FEC.ktoe.PT.NFM.TOTAL.TOTAL.TOTAL.SOLAR</t>
  </si>
  <si>
    <t>FEC.ktoe.PT.NFM.TOTAL.TOTAL.TOTAL.GEO</t>
  </si>
  <si>
    <t>FEC.ktoe.PT.NFM.TOTAL.TOTAL.TOTAL.AMBIENT</t>
  </si>
  <si>
    <t>FEC.ktoe.PT.NFM.TOTAL.TOTAL.TOTAL.STEAM_DISTR</t>
  </si>
  <si>
    <t>FEC.ktoe.PT.NFM.TOTAL.TOTAL.TOTAL.ELEC</t>
  </si>
  <si>
    <t>FEC.ktoe.PT.NFM.ALUMINA.TOTAL.TOTAL.TOTAL</t>
  </si>
  <si>
    <t>FEC.ktoe.PT.NFM.ALUMINA.LIGHT.GENERIC.ELEC</t>
  </si>
  <si>
    <t>FEC.ktoe.PT.NFM.ALUMINA.AIRCOMP.GENERIC.ELEC</t>
  </si>
  <si>
    <t>FEC.ktoe.PT.NFM.ALUMINA.MOTOR.GENERIC.ELEC</t>
  </si>
  <si>
    <t>FEC.ktoe.PT.NFM.ALUMINA.FANS.GENERIC.ELEC</t>
  </si>
  <si>
    <t>FEC.ktoe.PT.NFM.ALUMINA.LOW_ENTH.TOTAL.TOTAL</t>
  </si>
  <si>
    <t>FEC.ktoe.PT.NFM.ALUMINA.LOW_ENTH.THERM.DIESEL_LIQBIO</t>
  </si>
  <si>
    <t>FEC.ktoe.PT.NFM.ALUMINA.LOW_ENTH.THERM.NG_BIOGAS</t>
  </si>
  <si>
    <t>FEC.ktoe.PT.NFM.ALUMINA.LOW_ENTH.THERM.SOLAR_GEO</t>
  </si>
  <si>
    <t>FEC.ktoe.PT.NFM.ALUMINA.LOW_ENTH.HP.AMBIENT</t>
  </si>
  <si>
    <t>FEC.ktoe.PT.NFM.ALUMINA.LOW_ENTH.THERM.ELEC</t>
  </si>
  <si>
    <t>Alumina production: High-enthalpy heat</t>
  </si>
  <si>
    <t>FEC.ktoe.PT.NFM.ALUMINA.A_PRODUCTION.TOTAL.TOTAL</t>
  </si>
  <si>
    <t>FEC.ktoe.PT.NFM.ALUMINA.A_PRODUCTION.STEAM.SOLIDS</t>
  </si>
  <si>
    <t>FEC.ktoe.PT.NFM.ALUMINA.A_PRODUCTION.STEAM.RFG</t>
  </si>
  <si>
    <t>FEC.ktoe.PT.NFM.ALUMINA.A_PRODUCTION.STEAM.LPG</t>
  </si>
  <si>
    <t>FEC.ktoe.PT.NFM.ALUMINA.A_PRODUCTION.STEAM.DIESEL_LIQBIO</t>
  </si>
  <si>
    <t>FEC.ktoe.PT.NFM.ALUMINA.A_PRODUCTION.STEAM.RFO</t>
  </si>
  <si>
    <t>FEC.ktoe.PT.NFM.ALUMINA.A_PRODUCTION.STEAM.OTHER</t>
  </si>
  <si>
    <t>FEC.ktoe.PT.NFM.ALUMINA.A_PRODUCTION.STEAM.NG_BIOGAS</t>
  </si>
  <si>
    <t>FEC.ktoe.PT.NFM.ALUMINA.A_PRODUCTION.STEAM.DERIVED</t>
  </si>
  <si>
    <t>FEC.ktoe.PT.NFM.ALUMINA.A_PRODUCTION.STEAM.BIOMASS_WASTE</t>
  </si>
  <si>
    <t>FEC.ktoe.PT.NFM.ALUMINA.A_PRODUCTION.STEAM.STEAM_DISTR</t>
  </si>
  <si>
    <t>Alumina production: Refining</t>
  </si>
  <si>
    <t>FEC.ktoe.PT.NFM.ALUMINA.A_REFINING.TOTAL.TOTAL</t>
  </si>
  <si>
    <t>FEC.ktoe.PT.NFM.ALUMINA.A_REFINING.THERM.LPG</t>
  </si>
  <si>
    <t>FEC.ktoe.PT.NFM.ALUMINA.A_REFINING.THERM.DIESEL_LIQBIO</t>
  </si>
  <si>
    <t>FEC.ktoe.PT.NFM.ALUMINA.A_REFINING.THERM.RFO</t>
  </si>
  <si>
    <t>FEC.ktoe.PT.NFM.ALUMINA.A_REFINING.THERM.NG_BIOGAS</t>
  </si>
  <si>
    <t>FEC.ktoe.PT.NFM.ALUMINA.A_REFINING.THERM.ELEC</t>
  </si>
  <si>
    <t>FEC.ktoe.PT.NFM.PRIM_ALU.TOTAL.TOTAL.TOTAL</t>
  </si>
  <si>
    <t>FEC.ktoe.PT.NFM.PRIM_ALU.LIGHT.GENERIC.ELEC</t>
  </si>
  <si>
    <t>FEC.ktoe.PT.NFM.PRIM_ALU.AIRCOMP.GENERIC.ELEC</t>
  </si>
  <si>
    <t>FEC.ktoe.PT.NFM.PRIM_ALU.MOTOR.GENERIC.ELEC</t>
  </si>
  <si>
    <t>FEC.ktoe.PT.NFM.PRIM_ALU.FANS.GENERIC.ELEC</t>
  </si>
  <si>
    <t>FEC.ktoe.PT.NFM.PRIM_ALU.LOW_ENTH.TOTAL.TOTAL</t>
  </si>
  <si>
    <t>FEC.ktoe.PT.NFM.PRIM_ALU.LOW_ENTH.THERM.DIESEL_LIQBIO</t>
  </si>
  <si>
    <t>FEC.ktoe.PT.NFM.PRIM_ALU.LOW_ENTH.THERM.NG_BIOGAS</t>
  </si>
  <si>
    <t>FEC.ktoe.PT.NFM.PRIM_ALU.LOW_ENTH.THERM.SOLAR_GEO</t>
  </si>
  <si>
    <t>FEC.ktoe.PT.NFM.PRIM_ALU.LOW_ENTH.HP.AMBIENT</t>
  </si>
  <si>
    <t>FEC.ktoe.PT.NFM.PRIM_ALU.LOW_ENTH.THERM.ELEC</t>
  </si>
  <si>
    <t>Aluminium electrolysis (smelting)</t>
  </si>
  <si>
    <t>FEC.ktoe.PT.NFM.PRIM_ALU.SMELTING.ELEC.ELEC</t>
  </si>
  <si>
    <t>Aluminium processing  (metallurgy e.g. cast house, reheating)</t>
  </si>
  <si>
    <t>FEC.ktoe.PT.NFM.PRIM_ALU.PROCESSING.TOTAL.TOTAL</t>
  </si>
  <si>
    <t>Aluminium processing - Thermal</t>
  </si>
  <si>
    <t>FEC.ktoe.PT.NFM.PRIM_ALU.PROCESSING.THERM.TOTAL</t>
  </si>
  <si>
    <t>FEC.ktoe.PT.NFM.PRIM_ALU.PROCESSING.THERM.LPG</t>
  </si>
  <si>
    <t>FEC.ktoe.PT.NFM.PRIM_ALU.PROCESSING.THERM.DIESEL_LIQBIO</t>
  </si>
  <si>
    <t>FEC.ktoe.PT.NFM.PRIM_ALU.PROCESSING.THERM.RFO</t>
  </si>
  <si>
    <t>FEC.ktoe.PT.NFM.PRIM_ALU.PROCESSING.THERM.NG_BIOGAS</t>
  </si>
  <si>
    <t>Aluminium processing - Electric</t>
  </si>
  <si>
    <t>FEC.ktoe.PT.NFM.PRIM_ALU.PROCESSING.ELEC.ELEC</t>
  </si>
  <si>
    <t>Aluminium finishing</t>
  </si>
  <si>
    <t>Aluminium finishing - Thermal</t>
  </si>
  <si>
    <t>FEC.ktoe.PT.NFM.PRIM_ALU.FINISHING.THERM.TOTAL</t>
  </si>
  <si>
    <t>FEC.ktoe.PT.NFM.PRIM_ALU.FINISHING.THERM.LPG</t>
  </si>
  <si>
    <t>FEC.ktoe.PT.NFM.PRIM_ALU.FINISHING.THERM.DIESEL_LIQBIO</t>
  </si>
  <si>
    <t>FEC.ktoe.PT.NFM.PRIM_ALU.FINISHING.THERM.NG_BIOGAS</t>
  </si>
  <si>
    <t>Aluminium finishing - Steam</t>
  </si>
  <si>
    <t>FEC.ktoe.PT.NFM.PRIM_ALU.FINISHING_STEAM.TOTAL.TOTAL</t>
  </si>
  <si>
    <t>FEC.ktoe.PT.NFM.PRIM_ALU.FINISHING_STEAM.STEAM.SOLIDS</t>
  </si>
  <si>
    <t>FEC.ktoe.PT.NFM.PRIM_ALU.FINISHING_STEAM.STEAM.RFG</t>
  </si>
  <si>
    <t>FEC.ktoe.PT.NFM.PRIM_ALU.FINISHING_STEAM.STEAM.LPG</t>
  </si>
  <si>
    <t>FEC.ktoe.PT.NFM.PRIM_ALU.FINISHING_STEAM.STEAM.DIESEL_LIQBIO</t>
  </si>
  <si>
    <t>FEC.ktoe.PT.NFM.PRIM_ALU.FINISHING_STEAM.STEAM.RFO</t>
  </si>
  <si>
    <t>FEC.ktoe.PT.NFM.PRIM_ALU.FINISHING_STEAM.STEAM.OTHER</t>
  </si>
  <si>
    <t>FEC.ktoe.PT.NFM.PRIM_ALU.FINISHING_STEAM.STEAM.NG_BIOGAS</t>
  </si>
  <si>
    <t>FEC.ktoe.PT.NFM.PRIM_ALU.FINISHING_STEAM.STEAM.DERIVED</t>
  </si>
  <si>
    <t>FEC.ktoe.PT.NFM.PRIM_ALU.FINISHING_STEAM.STEAM.BIOMASS_WASTE</t>
  </si>
  <si>
    <t>FEC.ktoe.PT.NFM.PRIM_ALU.FINISHING_STEAM.STEAM.STEAM_DISTR</t>
  </si>
  <si>
    <t>Aluminium finishing - Electric</t>
  </si>
  <si>
    <t>FEC.ktoe.PT.NFM.PRIM_ALU.FINISHING.ELEC.ELEC</t>
  </si>
  <si>
    <t>FEC.ktoe.PT.NFM.SEC_ALU.TOTAL.TOTAL.TOTAL</t>
  </si>
  <si>
    <t>FEC.ktoe.PT.NFM.SEC_ALU.LIGHT.GENERIC.ELEC</t>
  </si>
  <si>
    <t>FEC.ktoe.PT.NFM.SEC_ALU.AIRCOMP.GENERIC.ELEC</t>
  </si>
  <si>
    <t>FEC.ktoe.PT.NFM.SEC_ALU.MOTOR.GENERIC.ELEC</t>
  </si>
  <si>
    <t>FEC.ktoe.PT.NFM.SEC_ALU.FANS.GENERIC.ELEC</t>
  </si>
  <si>
    <t>FEC.ktoe.PT.NFM.SEC_ALU.LOW_ENTH.TOTAL.TOTAL</t>
  </si>
  <si>
    <t>FEC.ktoe.PT.NFM.SEC_ALU.LOW_ENTH.THERM.DIESEL_LIQBIO</t>
  </si>
  <si>
    <t>FEC.ktoe.PT.NFM.SEC_ALU.LOW_ENTH.THERM.NG_BIOGAS</t>
  </si>
  <si>
    <t>FEC.ktoe.PT.NFM.SEC_ALU.LOW_ENTH.THERM.SOLAR_GEO</t>
  </si>
  <si>
    <t>FEC.ktoe.PT.NFM.SEC_ALU.LOW_ENTH.HP.AMBIENT</t>
  </si>
  <si>
    <t>FEC.ktoe.PT.NFM.SEC_ALU.LOW_ENTH.THERM.ELEC</t>
  </si>
  <si>
    <t>Secondary aluminium (incl. pre-treatment, remelting)</t>
  </si>
  <si>
    <t>FEC.ktoe.PT.NFM.SEC_ALU.SEC_REMELTING.TOTAL.TOTAL</t>
  </si>
  <si>
    <t>Secondary aluminium - Thermal</t>
  </si>
  <si>
    <t>FEC.ktoe.PT.NFM.SEC_ALU.SEC_REMELTING.THERM.TOTAL</t>
  </si>
  <si>
    <t>FEC.ktoe.PT.NFM.SEC_ALU.SEC_REMELTING.THERM.LPG</t>
  </si>
  <si>
    <t>FEC.ktoe.PT.NFM.SEC_ALU.SEC_REMELTING.THERM.DIESEL_LIQBIO</t>
  </si>
  <si>
    <t>FEC.ktoe.PT.NFM.SEC_ALU.SEC_REMELTING.THERM.RFO</t>
  </si>
  <si>
    <t>FEC.ktoe.PT.NFM.SEC_ALU.SEC_REMELTING.THERM.NG_BIOGAS</t>
  </si>
  <si>
    <t>Secondary aluminium - Electric</t>
  </si>
  <si>
    <t>FEC.ktoe.PT.NFM.SEC_ALU.SEC_REMELTING.ELEC.ELEC</t>
  </si>
  <si>
    <t>FEC.ktoe.PT.NFM.SEC_ALU.SEC_PROCESSING.TOTAL.TOTAL</t>
  </si>
  <si>
    <t>FEC.ktoe.PT.NFM.SEC_ALU.SEC_PROCESSING.THERM.TOTAL</t>
  </si>
  <si>
    <t>FEC.ktoe.PT.NFM.SEC_ALU.SEC_PROCESSING.THERM.LPG</t>
  </si>
  <si>
    <t>FEC.ktoe.PT.NFM.SEC_ALU.SEC_PROCESSING.THERM.DIESEL_LIQBIO</t>
  </si>
  <si>
    <t>FEC.ktoe.PT.NFM.SEC_ALU.SEC_PROCESSING.THERM.RFO</t>
  </si>
  <si>
    <t>FEC.ktoe.PT.NFM.SEC_ALU.SEC_PROCESSING.THERM.NG_BIOGAS</t>
  </si>
  <si>
    <t>FEC.ktoe.PT.NFM.SEC_ALU.SEC_PROCESSING.ELEC.ELEC</t>
  </si>
  <si>
    <t>FEC.ktoe.PT.NFM.SEC_ALU.SEC_FINISHING.THERM.TOTAL</t>
  </si>
  <si>
    <t>FEC.ktoe.PT.NFM.SEC_ALU.SEC_FINISHING.THERM.LPG</t>
  </si>
  <si>
    <t>FEC.ktoe.PT.NFM.SEC_ALU.SEC_FINISHING.THERM.DIESEL_LIQBIO</t>
  </si>
  <si>
    <t>FEC.ktoe.PT.NFM.SEC_ALU.SEC_FINISHING.THERM.NG_BIOGAS</t>
  </si>
  <si>
    <t>FEC.ktoe.PT.NFM.SEC_ALU.SEC_FINISHING_STEAM.TOTAL.TOTAL</t>
  </si>
  <si>
    <t>FEC.ktoe.PT.NFM.SEC_ALU.SEC_FINISHING_STEAM.STEAM.SOLIDS</t>
  </si>
  <si>
    <t>FEC.ktoe.PT.NFM.SEC_ALU.SEC_FINISHING_STEAM.STEAM.RFG</t>
  </si>
  <si>
    <t>FEC.ktoe.PT.NFM.SEC_ALU.SEC_FINISHING_STEAM.STEAM.LPG</t>
  </si>
  <si>
    <t>FEC.ktoe.PT.NFM.SEC_ALU.SEC_FINISHING_STEAM.STEAM.DIESEL_LIQBIO</t>
  </si>
  <si>
    <t>FEC.ktoe.PT.NFM.SEC_ALU.SEC_FINISHING_STEAM.STEAM.RFO</t>
  </si>
  <si>
    <t>FEC.ktoe.PT.NFM.SEC_ALU.SEC_FINISHING_STEAM.STEAM.OTHER</t>
  </si>
  <si>
    <t>FEC.ktoe.PT.NFM.SEC_ALU.SEC_FINISHING_STEAM.STEAM.NG_BIOGAS</t>
  </si>
  <si>
    <t>FEC.ktoe.PT.NFM.SEC_ALU.SEC_FINISHING_STEAM.STEAM.DERIVED</t>
  </si>
  <si>
    <t>FEC.ktoe.PT.NFM.SEC_ALU.SEC_FINISHING_STEAM.STEAM.BIOMASS_WASTE</t>
  </si>
  <si>
    <t>FEC.ktoe.PT.NFM.SEC_ALU.SEC_FINISHING_STEAM.STEAM.STEAM_DISTR</t>
  </si>
  <si>
    <t>FEC.ktoe.PT.NFM.SEC_ALU.SEC_FINISHING.ELEC.ELEC</t>
  </si>
  <si>
    <t>FEC.ktoe.PT.NFM.OTHER_NFM.TOTAL.TOTAL.TOTAL</t>
  </si>
  <si>
    <t>FEC.ktoe.PT.NFM.OTHER_NFM.LIGHT.GENERIC.ELEC</t>
  </si>
  <si>
    <t>FEC.ktoe.PT.NFM.OTHER_NFM.AIRCOMP.GENERIC.ELEC</t>
  </si>
  <si>
    <t>FEC.ktoe.PT.NFM.OTHER_NFM.MOTOR.GENERIC.ELEC</t>
  </si>
  <si>
    <t>FEC.ktoe.PT.NFM.OTHER_NFM.FANS.GENERIC.ELEC</t>
  </si>
  <si>
    <t>FEC.ktoe.PT.NFM.OTHER_NFM.LOW_ENTH.TOTAL.TOTAL</t>
  </si>
  <si>
    <t>FEC.ktoe.PT.NFM.OTHER_NFM.LOW_ENTH.THERM.DIESEL_LIQBIO</t>
  </si>
  <si>
    <t>FEC.ktoe.PT.NFM.OTHER_NFM.LOW_ENTH.THERM.NG_BIOGAS</t>
  </si>
  <si>
    <t>FEC.ktoe.PT.NFM.OTHER_NFM.LOW_ENTH.THERM.SOLAR_GEO</t>
  </si>
  <si>
    <t>FEC.ktoe.PT.NFM.OTHER_NFM.LOW_ENTH.HP.AMBIENT</t>
  </si>
  <si>
    <t>FEC.ktoe.PT.NFM.OTHER_NFM.LOW_ENTH.THERM.ELEC</t>
  </si>
  <si>
    <t>Other Metals: production</t>
  </si>
  <si>
    <t>FEC.ktoe.PT.NFM.OTHER_NFM.OTH_PRODUCTION.TOTAL.TOTAL</t>
  </si>
  <si>
    <t>Metal production - Thermal</t>
  </si>
  <si>
    <t>FEC.ktoe.PT.NFM.OTHER_NFM.OTH_PRODUCTION.THERM.TOTAL</t>
  </si>
  <si>
    <t>FEC.ktoe.PT.NFM.OTHER_NFM.OTH_PRODUCTION.THERM.SOLIDS</t>
  </si>
  <si>
    <t>FEC.ktoe.PT.NFM.OTHER_NFM.OTH_PRODUCTION.THERM.LPG</t>
  </si>
  <si>
    <t>FEC.ktoe.PT.NFM.OTHER_NFM.OTH_PRODUCTION.THERM.DIESEL_LIQBIO</t>
  </si>
  <si>
    <t>FEC.ktoe.PT.NFM.OTHER_NFM.OTH_PRODUCTION.THERM.RFO</t>
  </si>
  <si>
    <t>FEC.ktoe.PT.NFM.OTHER_NFM.OTH_PRODUCTION.THERM.NG_BIOGAS</t>
  </si>
  <si>
    <t>Metal production - Electric</t>
  </si>
  <si>
    <t>FEC.ktoe.PT.NFM.OTHER_NFM.OTH_PRODUCTION.ELEC.ELEC</t>
  </si>
  <si>
    <t>Metal processing  (metallurgy e.g. cast house, reheating)</t>
  </si>
  <si>
    <t>FEC.ktoe.PT.NFM.OTHER_NFM.OTH_PROCESSING.TOTAL.TOTAL</t>
  </si>
  <si>
    <t>Metal processing - Thermal</t>
  </si>
  <si>
    <t>FEC.ktoe.PT.NFM.OTHER_NFM.OTH_PROCESSING.THERM.TOTAL</t>
  </si>
  <si>
    <t>FEC.ktoe.PT.NFM.OTHER_NFM.OTH_PROCESSING.THERM.LPG</t>
  </si>
  <si>
    <t>FEC.ktoe.PT.NFM.OTHER_NFM.OTH_PROCESSING.THERM.DIESEL_LIQBIO</t>
  </si>
  <si>
    <t>FEC.ktoe.PT.NFM.OTHER_NFM.OTH_PROCESSING.THERM.RFO</t>
  </si>
  <si>
    <t>FEC.ktoe.PT.NFM.OTHER_NFM.OTH_PROCESSING.THERM.NG_BIOGAS</t>
  </si>
  <si>
    <t>Metal processing - Electric</t>
  </si>
  <si>
    <t>FEC.ktoe.PT.NFM.OTHER_NFM.OTH_PROCESSING.ELEC.ELEC</t>
  </si>
  <si>
    <t>Metal finishing</t>
  </si>
  <si>
    <t>Metal finishing - Thermal</t>
  </si>
  <si>
    <t>FEC.ktoe.PT.NFM.OTHER_NFM.OTH_FINISHING.THERM.TOTAL</t>
  </si>
  <si>
    <t>FEC.ktoe.PT.NFM.OTHER_NFM.OTH_FINISHING.THERM.LPG</t>
  </si>
  <si>
    <t>FEC.ktoe.PT.NFM.OTHER_NFM.OTH_FINISHING.THERM.DIESEL_LIQBIO</t>
  </si>
  <si>
    <t>FEC.ktoe.PT.NFM.OTHER_NFM.OTH_FINISHING.THERM.NG_BIOGAS</t>
  </si>
  <si>
    <t>Metal finishing - Steam</t>
  </si>
  <si>
    <t>FEC.ktoe.PT.NFM.OTHER_NFM.OTH_FINISHING_STEAM.TOTAL.TOTAL</t>
  </si>
  <si>
    <t>FEC.ktoe.PT.NFM.OTHER_NFM.OTH_FINISHING_STEAM.STEAM.SOLIDS</t>
  </si>
  <si>
    <t>FEC.ktoe.PT.NFM.OTHER_NFM.OTH_FINISHING_STEAM.STEAM.RFG</t>
  </si>
  <si>
    <t>FEC.ktoe.PT.NFM.OTHER_NFM.OTH_FINISHING_STEAM.STEAM.LPG</t>
  </si>
  <si>
    <t>FEC.ktoe.PT.NFM.OTHER_NFM.OTH_FINISHING_STEAM.STEAM.DIESEL_LIQBIO</t>
  </si>
  <si>
    <t>FEC.ktoe.PT.NFM.OTHER_NFM.OTH_FINISHING_STEAM.STEAM.RFO</t>
  </si>
  <si>
    <t>FEC.ktoe.PT.NFM.OTHER_NFM.OTH_FINISHING_STEAM.STEAM.OTHER</t>
  </si>
  <si>
    <t>FEC.ktoe.PT.NFM.OTHER_NFM.OTH_FINISHING_STEAM.STEAM.NG_BIOGAS</t>
  </si>
  <si>
    <t>FEC.ktoe.PT.NFM.OTHER_NFM.OTH_FINISHING_STEAM.STEAM.DERIVED</t>
  </si>
  <si>
    <t>FEC.ktoe.PT.NFM.OTHER_NFM.OTH_FINISHING_STEAM.STEAM.BIOMASS_WASTE</t>
  </si>
  <si>
    <t>FEC.ktoe.PT.NFM.OTHER_NFM.OTH_FINISHING_STEAM.STEAM.STEAM_DISTR</t>
  </si>
  <si>
    <t>Metal finishing - Electric</t>
  </si>
  <si>
    <t>FEC.ktoe.PT.NFM.OTHER_NFM.OTH_FINISHING.ELEC.ELEC</t>
  </si>
  <si>
    <t>UED.ktoe.PT.NFM.ALUMINA.TOTAL.TOTAL.TOTAL</t>
  </si>
  <si>
    <t>UED.ktoe.PT.NFM.ALUMINA.LIGHT.GENERIC.ELEC</t>
  </si>
  <si>
    <t>UED.ktoe.PT.NFM.ALUMINA.AIRCOMP.GENERIC.ELEC</t>
  </si>
  <si>
    <t>UED.ktoe.PT.NFM.ALUMINA.MOTOR.GENERIC.ELEC</t>
  </si>
  <si>
    <t>UED.ktoe.PT.NFM.ALUMINA.FANS.GENERIC.ELEC</t>
  </si>
  <si>
    <t>UED.ktoe.PT.NFM.ALUMINA.LOW_ENTH.TOTAL.TOTAL</t>
  </si>
  <si>
    <t>UED.ktoe.PT.NFM.ALUMINA.LOW_ENTH.THERM.DIESEL_LIQBIO</t>
  </si>
  <si>
    <t>UED.ktoe.PT.NFM.ALUMINA.LOW_ENTH.THERM.NG_BIOGAS</t>
  </si>
  <si>
    <t>UED.ktoe.PT.NFM.ALUMINA.LOW_ENTH.THERM.SOLAR_GEO</t>
  </si>
  <si>
    <t>UED.ktoe.PT.NFM.ALUMINA.LOW_ENTH.HP.AMBIENT</t>
  </si>
  <si>
    <t>UED.ktoe.PT.NFM.ALUMINA.LOW_ENTH.THERM.ELEC</t>
  </si>
  <si>
    <t>UED.ktoe.PT.NFM.ALUMINA.A_PRODUCTION.TOTAL.TOTAL</t>
  </si>
  <si>
    <t>UED.ktoe.PT.NFM.ALUMINA.A_PRODUCTION.STEAM.SOLIDS</t>
  </si>
  <si>
    <t>UED.ktoe.PT.NFM.ALUMINA.A_PRODUCTION.STEAM.RFG</t>
  </si>
  <si>
    <t>UED.ktoe.PT.NFM.ALUMINA.A_PRODUCTION.STEAM.LPG</t>
  </si>
  <si>
    <t>UED.ktoe.PT.NFM.ALUMINA.A_PRODUCTION.STEAM.DIESEL_LIQBIO</t>
  </si>
  <si>
    <t>UED.ktoe.PT.NFM.ALUMINA.A_PRODUCTION.STEAM.RFO</t>
  </si>
  <si>
    <t>UED.ktoe.PT.NFM.ALUMINA.A_PRODUCTION.STEAM.OTHER</t>
  </si>
  <si>
    <t>UED.ktoe.PT.NFM.ALUMINA.A_PRODUCTION.STEAM.NG_BIOGAS</t>
  </si>
  <si>
    <t>UED.ktoe.PT.NFM.ALUMINA.A_PRODUCTION.STEAM.DERIVED</t>
  </si>
  <si>
    <t>UED.ktoe.PT.NFM.ALUMINA.A_PRODUCTION.STEAM.BIOMASS_WASTE</t>
  </si>
  <si>
    <t>UED.ktoe.PT.NFM.ALUMINA.A_PRODUCTION.STEAM.STEAM_DISTR</t>
  </si>
  <si>
    <t>UED.ktoe.PT.NFM.ALUMINA.A_REFINING.TOTAL.TOTAL</t>
  </si>
  <si>
    <t>UED.ktoe.PT.NFM.ALUMINA.A_REFINING.THERM.LPG</t>
  </si>
  <si>
    <t>UED.ktoe.PT.NFM.ALUMINA.A_REFINING.THERM.DIESEL_LIQBIO</t>
  </si>
  <si>
    <t>UED.ktoe.PT.NFM.ALUMINA.A_REFINING.THERM.RFO</t>
  </si>
  <si>
    <t>UED.ktoe.PT.NFM.ALUMINA.A_REFINING.THERM.NG_BIOGAS</t>
  </si>
  <si>
    <t>UED.ktoe.PT.NFM.ALUMINA.A_REFINING.THERM.ELEC</t>
  </si>
  <si>
    <t>UED.ktoe.PT.NFM.PRIM_ALU.TOTAL.TOTAL.TOTAL</t>
  </si>
  <si>
    <t>UED.ktoe.PT.NFM.PRIM_ALU.LIGHT.GENERIC.ELEC</t>
  </si>
  <si>
    <t>UED.ktoe.PT.NFM.PRIM_ALU.AIRCOMP.GENERIC.ELEC</t>
  </si>
  <si>
    <t>UED.ktoe.PT.NFM.PRIM_ALU.MOTOR.GENERIC.ELEC</t>
  </si>
  <si>
    <t>UED.ktoe.PT.NFM.PRIM_ALU.FANS.GENERIC.ELEC</t>
  </si>
  <si>
    <t>UED.ktoe.PT.NFM.PRIM_ALU.LOW_ENTH.TOTAL.TOTAL</t>
  </si>
  <si>
    <t>UED.ktoe.PT.NFM.PRIM_ALU.LOW_ENTH.THERM.DIESEL_LIQBIO</t>
  </si>
  <si>
    <t>UED.ktoe.PT.NFM.PRIM_ALU.LOW_ENTH.THERM.NG_BIOGAS</t>
  </si>
  <si>
    <t>UED.ktoe.PT.NFM.PRIM_ALU.LOW_ENTH.THERM.SOLAR_GEO</t>
  </si>
  <si>
    <t>UED.ktoe.PT.NFM.PRIM_ALU.LOW_ENTH.HP.AMBIENT</t>
  </si>
  <si>
    <t>UED.ktoe.PT.NFM.PRIM_ALU.LOW_ENTH.THERM.ELEC</t>
  </si>
  <si>
    <t>UED.ktoe.PT.NFM.PRIM_ALU.SMELTING.ELEC.ELEC</t>
  </si>
  <si>
    <t>UED.ktoe.PT.NFM.PRIM_ALU.PROCESSING.TOTAL.TOTAL</t>
  </si>
  <si>
    <t>UED.ktoe.PT.NFM.PRIM_ALU.PROCESSING.THERM.TOTAL</t>
  </si>
  <si>
    <t>UED.ktoe.PT.NFM.PRIM_ALU.PROCESSING.THERM.LPG</t>
  </si>
  <si>
    <t>UED.ktoe.PT.NFM.PRIM_ALU.PROCESSING.THERM.DIESEL_LIQBIO</t>
  </si>
  <si>
    <t>UED.ktoe.PT.NFM.PRIM_ALU.PROCESSING.THERM.RFO</t>
  </si>
  <si>
    <t>UED.ktoe.PT.NFM.PRIM_ALU.PROCESSING.THERM.NG_BIOGAS</t>
  </si>
  <si>
    <t>UED.ktoe.PT.NFM.PRIM_ALU.PROCESSING.ELEC.ELEC</t>
  </si>
  <si>
    <t>UED.ktoe.PT.NFM.PRIM_ALU.FINISHING.THERM.TOTAL</t>
  </si>
  <si>
    <t>UED.ktoe.PT.NFM.PRIM_ALU.FINISHING.THERM.LPG</t>
  </si>
  <si>
    <t>UED.ktoe.PT.NFM.PRIM_ALU.FINISHING.THERM.DIESEL_LIQBIO</t>
  </si>
  <si>
    <t>UED.ktoe.PT.NFM.PRIM_ALU.FINISHING.THERM.NG_BIOGAS</t>
  </si>
  <si>
    <t>UED.ktoe.PT.NFM.PRIM_ALU.FINISHING_STEAM.TOTAL.TOTAL</t>
  </si>
  <si>
    <t>UED.ktoe.PT.NFM.PRIM_ALU.FINISHING_STEAM.STEAM.SOLIDS</t>
  </si>
  <si>
    <t>UED.ktoe.PT.NFM.PRIM_ALU.FINISHING_STEAM.STEAM.RFG</t>
  </si>
  <si>
    <t>UED.ktoe.PT.NFM.PRIM_ALU.FINISHING_STEAM.STEAM.LPG</t>
  </si>
  <si>
    <t>UED.ktoe.PT.NFM.PRIM_ALU.FINISHING_STEAM.STEAM.DIESEL_LIQBIO</t>
  </si>
  <si>
    <t>UED.ktoe.PT.NFM.PRIM_ALU.FINISHING_STEAM.STEAM.RFO</t>
  </si>
  <si>
    <t>UED.ktoe.PT.NFM.PRIM_ALU.FINISHING_STEAM.STEAM.OTHER</t>
  </si>
  <si>
    <t>UED.ktoe.PT.NFM.PRIM_ALU.FINISHING_STEAM.STEAM.NG_BIOGAS</t>
  </si>
  <si>
    <t>UED.ktoe.PT.NFM.PRIM_ALU.FINISHING_STEAM.STEAM.DERIVED</t>
  </si>
  <si>
    <t>UED.ktoe.PT.NFM.PRIM_ALU.FINISHING_STEAM.STEAM.BIOMASS_WASTE</t>
  </si>
  <si>
    <t>UED.ktoe.PT.NFM.PRIM_ALU.FINISHING_STEAM.STEAM.STEAM_DISTR</t>
  </si>
  <si>
    <t>UED.ktoe.PT.NFM.PRIM_ALU.FINISHING.ELEC.ELEC</t>
  </si>
  <si>
    <t>UED.ktoe.PT.NFM.SEC_ALU.TOTAL.TOTAL.TOTAL</t>
  </si>
  <si>
    <t>UED.ktoe.PT.NFM.SEC_ALU.LIGHT.GENERIC.ELEC</t>
  </si>
  <si>
    <t>UED.ktoe.PT.NFM.SEC_ALU.AIRCOMP.GENERIC.ELEC</t>
  </si>
  <si>
    <t>UED.ktoe.PT.NFM.SEC_ALU.MOTOR.GENERIC.ELEC</t>
  </si>
  <si>
    <t>UED.ktoe.PT.NFM.SEC_ALU.FANS.GENERIC.ELEC</t>
  </si>
  <si>
    <t>UED.ktoe.PT.NFM.SEC_ALU.LOW_ENTH.TOTAL.TOTAL</t>
  </si>
  <si>
    <t>UED.ktoe.PT.NFM.SEC_ALU.LOW_ENTH.THERM.DIESEL_LIQBIO</t>
  </si>
  <si>
    <t>UED.ktoe.PT.NFM.SEC_ALU.LOW_ENTH.THERM.NG_BIOGAS</t>
  </si>
  <si>
    <t>UED.ktoe.PT.NFM.SEC_ALU.LOW_ENTH.THERM.SOLAR_GEO</t>
  </si>
  <si>
    <t>UED.ktoe.PT.NFM.SEC_ALU.LOW_ENTH.HP.AMBIENT</t>
  </si>
  <si>
    <t>UED.ktoe.PT.NFM.SEC_ALU.LOW_ENTH.THERM.ELEC</t>
  </si>
  <si>
    <t>UED.ktoe.PT.NFM.SEC_ALU.SEC_REMELTING.TOTAL.TOTAL</t>
  </si>
  <si>
    <t>UED.ktoe.PT.NFM.SEC_ALU.SEC_REMELTING.THERM.TOTAL</t>
  </si>
  <si>
    <t>UED.ktoe.PT.NFM.SEC_ALU.SEC_REMELTING.THERM.LPG</t>
  </si>
  <si>
    <t>UED.ktoe.PT.NFM.SEC_ALU.SEC_REMELTING.THERM.DIESEL_LIQBIO</t>
  </si>
  <si>
    <t>UED.ktoe.PT.NFM.SEC_ALU.SEC_REMELTING.THERM.RFO</t>
  </si>
  <si>
    <t>UED.ktoe.PT.NFM.SEC_ALU.SEC_REMELTING.THERM.NG_BIOGAS</t>
  </si>
  <si>
    <t>UED.ktoe.PT.NFM.SEC_ALU.SEC_REMELTING.ELEC.ELEC</t>
  </si>
  <si>
    <t>UED.ktoe.PT.NFM.SEC_ALU.SEC_PROCESSING.TOTAL.TOTAL</t>
  </si>
  <si>
    <t>UED.ktoe.PT.NFM.SEC_ALU.SEC_PROCESSING.THERM.TOTAL</t>
  </si>
  <si>
    <t>UED.ktoe.PT.NFM.SEC_ALU.SEC_PROCESSING.THERM.LPG</t>
  </si>
  <si>
    <t>UED.ktoe.PT.NFM.SEC_ALU.SEC_PROCESSING.THERM.DIESEL_LIQBIO</t>
  </si>
  <si>
    <t>UED.ktoe.PT.NFM.SEC_ALU.SEC_PROCESSING.THERM.RFO</t>
  </si>
  <si>
    <t>UED.ktoe.PT.NFM.SEC_ALU.SEC_PROCESSING.THERM.NG_BIOGAS</t>
  </si>
  <si>
    <t>UED.ktoe.PT.NFM.SEC_ALU.SEC_PROCESSING.ELEC.ELEC</t>
  </si>
  <si>
    <t>UED.ktoe.PT.NFM.SEC_ALU.SEC_FINISHING.THERM.TOTAL</t>
  </si>
  <si>
    <t>UED.ktoe.PT.NFM.SEC_ALU.SEC_FINISHING.THERM.LPG</t>
  </si>
  <si>
    <t>UED.ktoe.PT.NFM.SEC_ALU.SEC_FINISHING.THERM.DIESEL_LIQBIO</t>
  </si>
  <si>
    <t>UED.ktoe.PT.NFM.SEC_ALU.SEC_FINISHING.THERM.NG_BIOGAS</t>
  </si>
  <si>
    <t>UED.ktoe.PT.NFM.SEC_ALU.SEC_FINISHING_STEAM.TOTAL.TOTAL</t>
  </si>
  <si>
    <t>UED.ktoe.PT.NFM.SEC_ALU.SEC_FINISHING_STEAM.STEAM.SOLIDS</t>
  </si>
  <si>
    <t>UED.ktoe.PT.NFM.SEC_ALU.SEC_FINISHING_STEAM.STEAM.RFG</t>
  </si>
  <si>
    <t>UED.ktoe.PT.NFM.SEC_ALU.SEC_FINISHING_STEAM.STEAM.LPG</t>
  </si>
  <si>
    <t>UED.ktoe.PT.NFM.SEC_ALU.SEC_FINISHING_STEAM.STEAM.DIESEL_LIQBIO</t>
  </si>
  <si>
    <t>UED.ktoe.PT.NFM.SEC_ALU.SEC_FINISHING_STEAM.STEAM.RFO</t>
  </si>
  <si>
    <t>UED.ktoe.PT.NFM.SEC_ALU.SEC_FINISHING_STEAM.STEAM.OTHER</t>
  </si>
  <si>
    <t>UED.ktoe.PT.NFM.SEC_ALU.SEC_FINISHING_STEAM.STEAM.NG_BIOGAS</t>
  </si>
  <si>
    <t>UED.ktoe.PT.NFM.SEC_ALU.SEC_FINISHING_STEAM.STEAM.DERIVED</t>
  </si>
  <si>
    <t>UED.ktoe.PT.NFM.SEC_ALU.SEC_FINISHING_STEAM.STEAM.BIOMASS_WASTE</t>
  </si>
  <si>
    <t>UED.ktoe.PT.NFM.SEC_ALU.SEC_FINISHING_STEAM.STEAM.STEAM_DISTR</t>
  </si>
  <si>
    <t>UED.ktoe.PT.NFM.SEC_ALU.SEC_FINISHING.ELEC.ELEC</t>
  </si>
  <si>
    <t>UED.ktoe.PT.NFM.OTHER_NFM.TOTAL.TOTAL.TOTAL</t>
  </si>
  <si>
    <t>UED.ktoe.PT.NFM.OTHER_NFM.LIGHT.GENERIC.ELEC</t>
  </si>
  <si>
    <t>UED.ktoe.PT.NFM.OTHER_NFM.AIRCOMP.GENERIC.ELEC</t>
  </si>
  <si>
    <t>UED.ktoe.PT.NFM.OTHER_NFM.MOTOR.GENERIC.ELEC</t>
  </si>
  <si>
    <t>UED.ktoe.PT.NFM.OTHER_NFM.FANS.GENERIC.ELEC</t>
  </si>
  <si>
    <t>UED.ktoe.PT.NFM.OTHER_NFM.LOW_ENTH.TOTAL.TOTAL</t>
  </si>
  <si>
    <t>UED.ktoe.PT.NFM.OTHER_NFM.LOW_ENTH.THERM.DIESEL_LIQBIO</t>
  </si>
  <si>
    <t>UED.ktoe.PT.NFM.OTHER_NFM.LOW_ENTH.THERM.NG_BIOGAS</t>
  </si>
  <si>
    <t>UED.ktoe.PT.NFM.OTHER_NFM.LOW_ENTH.THERM.SOLAR_GEO</t>
  </si>
  <si>
    <t>UED.ktoe.PT.NFM.OTHER_NFM.LOW_ENTH.HP.AMBIENT</t>
  </si>
  <si>
    <t>UED.ktoe.PT.NFM.OTHER_NFM.LOW_ENTH.THERM.ELEC</t>
  </si>
  <si>
    <t>UED.ktoe.PT.NFM.OTHER_NFM.OTH_PRODUCTION.TOTAL.TOTAL</t>
  </si>
  <si>
    <t>UED.ktoe.PT.NFM.OTHER_NFM.OTH_PRODUCTION.THERM.TOTAL</t>
  </si>
  <si>
    <t>UED.ktoe.PT.NFM.OTHER_NFM.OTH_PRODUCTION.THERM.SOLIDS</t>
  </si>
  <si>
    <t>UED.ktoe.PT.NFM.OTHER_NFM.OTH_PRODUCTION.THERM.LPG</t>
  </si>
  <si>
    <t>UED.ktoe.PT.NFM.OTHER_NFM.OTH_PRODUCTION.THERM.DIESEL_LIQBIO</t>
  </si>
  <si>
    <t>UED.ktoe.PT.NFM.OTHER_NFM.OTH_PRODUCTION.THERM.RFO</t>
  </si>
  <si>
    <t>UED.ktoe.PT.NFM.OTHER_NFM.OTH_PRODUCTION.THERM.NG_BIOGAS</t>
  </si>
  <si>
    <t>UED.ktoe.PT.NFM.OTHER_NFM.OTH_PRODUCTION.ELEC.ELEC</t>
  </si>
  <si>
    <t>UED.ktoe.PT.NFM.OTHER_NFM.OTH_PROCESSING.TOTAL.TOTAL</t>
  </si>
  <si>
    <t>UED.ktoe.PT.NFM.OTHER_NFM.OTH_PROCESSING.THERM.TOTAL</t>
  </si>
  <si>
    <t>UED.ktoe.PT.NFM.OTHER_NFM.OTH_PROCESSING.THERM.LPG</t>
  </si>
  <si>
    <t>UED.ktoe.PT.NFM.OTHER_NFM.OTH_PROCESSING.THERM.DIESEL_LIQBIO</t>
  </si>
  <si>
    <t>UED.ktoe.PT.NFM.OTHER_NFM.OTH_PROCESSING.THERM.RFO</t>
  </si>
  <si>
    <t>UED.ktoe.PT.NFM.OTHER_NFM.OTH_PROCESSING.THERM.NG_BIOGAS</t>
  </si>
  <si>
    <t>UED.ktoe.PT.NFM.OTHER_NFM.OTH_PROCESSING.ELEC.ELEC</t>
  </si>
  <si>
    <t>UED.ktoe.PT.NFM.OTHER_NFM.OTH_FINISHING.THERM.TOTAL</t>
  </si>
  <si>
    <t>UED.ktoe.PT.NFM.OTHER_NFM.OTH_FINISHING.THERM.LPG</t>
  </si>
  <si>
    <t>UED.ktoe.PT.NFM.OTHER_NFM.OTH_FINISHING.THERM.DIESEL_LIQBIO</t>
  </si>
  <si>
    <t>UED.ktoe.PT.NFM.OTHER_NFM.OTH_FINISHING.THERM.NG_BIOGAS</t>
  </si>
  <si>
    <t>UED.ktoe.PT.NFM.OTHER_NFM.OTH_FINISHING_STEAM.TOTAL.TOTAL</t>
  </si>
  <si>
    <t>UED.ktoe.PT.NFM.OTHER_NFM.OTH_FINISHING_STEAM.STEAM.SOLIDS</t>
  </si>
  <si>
    <t>UED.ktoe.PT.NFM.OTHER_NFM.OTH_FINISHING_STEAM.STEAM.RFG</t>
  </si>
  <si>
    <t>UED.ktoe.PT.NFM.OTHER_NFM.OTH_FINISHING_STEAM.STEAM.LPG</t>
  </si>
  <si>
    <t>UED.ktoe.PT.NFM.OTHER_NFM.OTH_FINISHING_STEAM.STEAM.DIESEL_LIQBIO</t>
  </si>
  <si>
    <t>UED.ktoe.PT.NFM.OTHER_NFM.OTH_FINISHING_STEAM.STEAM.RFO</t>
  </si>
  <si>
    <t>UED.ktoe.PT.NFM.OTHER_NFM.OTH_FINISHING_STEAM.STEAM.OTHER</t>
  </si>
  <si>
    <t>UED.ktoe.PT.NFM.OTHER_NFM.OTH_FINISHING_STEAM.STEAM.NG_BIOGAS</t>
  </si>
  <si>
    <t>UED.ktoe.PT.NFM.OTHER_NFM.OTH_FINISHING_STEAM.STEAM.DERIVED</t>
  </si>
  <si>
    <t>UED.ktoe.PT.NFM.OTHER_NFM.OTH_FINISHING_STEAM.STEAM.BIOMASS_WASTE</t>
  </si>
  <si>
    <t>UED.ktoe.PT.NFM.OTHER_NFM.OTH_FINISHING_STEAM.STEAM.STEAM_DISTR</t>
  </si>
  <si>
    <t>UED.ktoe.PT.NFM.OTHER_NFM.OTH_FINISHING.ELEC.ELEC</t>
  </si>
  <si>
    <t>FUEL_EMI.ktCO2.PT.NFM.ALUMINA.TOTAL.TOTAL.TOTAL</t>
  </si>
  <si>
    <t>FUEL_EMI.ktCO2.PT.NFM.ALUMINA.LIGHT.GENERIC.ELEC</t>
  </si>
  <si>
    <t>FUEL_EMI.ktCO2.PT.NFM.ALUMINA.AIRCOMP.GENERIC.ELEC</t>
  </si>
  <si>
    <t>FUEL_EMI.ktCO2.PT.NFM.ALUMINA.MOTOR.GENERIC.ELEC</t>
  </si>
  <si>
    <t>FUEL_EMI.ktCO2.PT.NFM.ALUMINA.FANS.GENERIC.ELEC</t>
  </si>
  <si>
    <t>FUEL_EMI.ktCO2.PT.NFM.ALUMINA.LOW_ENTH.TOTAL.TOTAL</t>
  </si>
  <si>
    <t>FUEL_EMI.ktCO2.PT.NFM.ALUMINA.LOW_ENTH.THERM.DIESEL_LIQBIO</t>
  </si>
  <si>
    <t>FUEL_EMI.ktCO2.PT.NFM.ALUMINA.LOW_ENTH.THERM.NG_BIOGAS</t>
  </si>
  <si>
    <t>FUEL_EMI.ktCO2.PT.NFM.ALUMINA.LOW_ENTH.THERM.SOLAR_GEO</t>
  </si>
  <si>
    <t>FUEL_EMI.ktCO2.PT.NFM.ALUMINA.LOW_ENTH.HP.AMBIENT</t>
  </si>
  <si>
    <t>FUEL_EMI.ktCO2.PT.NFM.ALUMINA.LOW_ENTH.THERM.ELEC</t>
  </si>
  <si>
    <t>FUEL_EMI.ktCO2.PT.NFM.ALUMINA.A_PRODUCTION.TOTAL.TOTAL</t>
  </si>
  <si>
    <t>FUEL_EMI.ktCO2.PT.NFM.ALUMINA.A_PRODUCTION.STEAM.SOLIDS</t>
  </si>
  <si>
    <t>FUEL_EMI.ktCO2.PT.NFM.ALUMINA.A_PRODUCTION.STEAM.RFG</t>
  </si>
  <si>
    <t>FUEL_EMI.ktCO2.PT.NFM.ALUMINA.A_PRODUCTION.STEAM.LPG</t>
  </si>
  <si>
    <t>FUEL_EMI.ktCO2.PT.NFM.ALUMINA.A_PRODUCTION.STEAM.DIESEL_LIQBIO</t>
  </si>
  <si>
    <t>FUEL_EMI.ktCO2.PT.NFM.ALUMINA.A_PRODUCTION.STEAM.RFO</t>
  </si>
  <si>
    <t>FUEL_EMI.ktCO2.PT.NFM.ALUMINA.A_PRODUCTION.STEAM.OTHER</t>
  </si>
  <si>
    <t>FUEL_EMI.ktCO2.PT.NFM.ALUMINA.A_PRODUCTION.STEAM.NG_BIOGAS</t>
  </si>
  <si>
    <t>FUEL_EMI.ktCO2.PT.NFM.ALUMINA.A_PRODUCTION.STEAM.DERIVED</t>
  </si>
  <si>
    <t>FUEL_EMI.ktCO2.PT.NFM.ALUMINA.A_PRODUCTION.STEAM.BIOMASS_WASTE</t>
  </si>
  <si>
    <t>FUEL_EMI.ktCO2.PT.NFM.ALUMINA.A_PRODUCTION.STEAM.STEAM_DISTR</t>
  </si>
  <si>
    <t>FUEL_EMI.ktCO2.PT.NFM.ALUMINA.A_REFINING.TOTAL.TOTAL</t>
  </si>
  <si>
    <t>FUEL_EMI.ktCO2.PT.NFM.ALUMINA.A_REFINING.THERM.LPG</t>
  </si>
  <si>
    <t>FUEL_EMI.ktCO2.PT.NFM.ALUMINA.A_REFINING.THERM.DIESEL_LIQBIO</t>
  </si>
  <si>
    <t>FUEL_EMI.ktCO2.PT.NFM.ALUMINA.A_REFINING.THERM.RFO</t>
  </si>
  <si>
    <t>FUEL_EMI.ktCO2.PT.NFM.ALUMINA.A_REFINING.THERM.NG_BIOGAS</t>
  </si>
  <si>
    <t>FUEL_EMI.ktCO2.PT.NFM.ALUMINA.A_REFINING.THERM.ELEC</t>
  </si>
  <si>
    <t>FUEL_EMI.ktCO2.PT.NFM.PRIM_ALU.LIGHT.GENERIC.ELEC</t>
  </si>
  <si>
    <t>FUEL_EMI.ktCO2.PT.NFM.PRIM_ALU.AIRCOMP.GENERIC.ELEC</t>
  </si>
  <si>
    <t>FUEL_EMI.ktCO2.PT.NFM.PRIM_ALU.MOTOR.GENERIC.ELEC</t>
  </si>
  <si>
    <t>FUEL_EMI.ktCO2.PT.NFM.PRIM_ALU.FANS.GENERIC.ELEC</t>
  </si>
  <si>
    <t>FUEL_EMI.ktCO2.PT.NFM.PRIM_ALU.LOW_ENTH.TOTAL.TOTAL</t>
  </si>
  <si>
    <t>FUEL_EMI.ktCO2.PT.NFM.PRIM_ALU.LOW_ENTH.THERM.DIESEL_LIQBIO</t>
  </si>
  <si>
    <t>FUEL_EMI.ktCO2.PT.NFM.PRIM_ALU.LOW_ENTH.THERM.NG_BIOGAS</t>
  </si>
  <si>
    <t>FUEL_EMI.ktCO2.PT.NFM.PRIM_ALU.LOW_ENTH.THERM.SOLAR_GEO</t>
  </si>
  <si>
    <t>FUEL_EMI.ktCO2.PT.NFM.PRIM_ALU.LOW_ENTH.HP.AMBIENT</t>
  </si>
  <si>
    <t>FUEL_EMI.ktCO2.PT.NFM.PRIM_ALU.LOW_ENTH.THERM.ELEC</t>
  </si>
  <si>
    <t>FUEL_EMI.ktCO2.PT.NFM.PRIM_ALU.SMELTING.ELEC.ELEC</t>
  </si>
  <si>
    <t>FUEL_EMI.ktCO2.PT.NFM.PRIM_ALU.PROCESSING.TOTAL.TOTAL</t>
  </si>
  <si>
    <t>FUEL_EMI.ktCO2.PT.NFM.PRIM_ALU.PROCESSING.THERM.TOTAL</t>
  </si>
  <si>
    <t>FUEL_EMI.ktCO2.PT.NFM.PRIM_ALU.PROCESSING.THERM.LPG</t>
  </si>
  <si>
    <t>FUEL_EMI.ktCO2.PT.NFM.PRIM_ALU.PROCESSING.THERM.DIESEL_LIQBIO</t>
  </si>
  <si>
    <t>FUEL_EMI.ktCO2.PT.NFM.PRIM_ALU.PROCESSING.THERM.RFO</t>
  </si>
  <si>
    <t>FUEL_EMI.ktCO2.PT.NFM.PRIM_ALU.PROCESSING.THERM.NG_BIOGAS</t>
  </si>
  <si>
    <t>FUEL_EMI.ktCO2.PT.NFM.PRIM_ALU.PROCESSING.ELEC.ELEC</t>
  </si>
  <si>
    <t>FUEL_EMI.ktCO2.PT.NFM.PRIM_ALU.FINISHING.THERM.TOTAL</t>
  </si>
  <si>
    <t>FUEL_EMI.ktCO2.PT.NFM.PRIM_ALU.FINISHING.THERM.LPG</t>
  </si>
  <si>
    <t>FUEL_EMI.ktCO2.PT.NFM.PRIM_ALU.FINISHING.THERM.DIESEL_LIQBIO</t>
  </si>
  <si>
    <t>FUEL_EMI.ktCO2.PT.NFM.PRIM_ALU.FINISHING.THERM.NG_BIOGAS</t>
  </si>
  <si>
    <t>FUEL_EMI.ktCO2.PT.NFM.PRIM_ALU.FINISHING_STEAM.TOTAL.TOTAL</t>
  </si>
  <si>
    <t>FUEL_EMI.ktCO2.PT.NFM.PRIM_ALU.FINISHING_STEAM.STEAM.SOLIDS</t>
  </si>
  <si>
    <t>FUEL_EMI.ktCO2.PT.NFM.PRIM_ALU.FINISHING_STEAM.STEAM.RFG</t>
  </si>
  <si>
    <t>FUEL_EMI.ktCO2.PT.NFM.PRIM_ALU.FINISHING_STEAM.STEAM.LPG</t>
  </si>
  <si>
    <t>FUEL_EMI.ktCO2.PT.NFM.PRIM_ALU.FINISHING_STEAM.STEAM.DIESEL_LIQBIO</t>
  </si>
  <si>
    <t>FUEL_EMI.ktCO2.PT.NFM.PRIM_ALU.FINISHING_STEAM.STEAM.RFO</t>
  </si>
  <si>
    <t>FUEL_EMI.ktCO2.PT.NFM.PRIM_ALU.FINISHING_STEAM.STEAM.OTHER</t>
  </si>
  <si>
    <t>FUEL_EMI.ktCO2.PT.NFM.PRIM_ALU.FINISHING_STEAM.STEAM.NG_BIOGAS</t>
  </si>
  <si>
    <t>FUEL_EMI.ktCO2.PT.NFM.PRIM_ALU.FINISHING_STEAM.STEAM.DERIVED</t>
  </si>
  <si>
    <t>FUEL_EMI.ktCO2.PT.NFM.PRIM_ALU.FINISHING_STEAM.STEAM.BIOMASS_WASTE</t>
  </si>
  <si>
    <t>FUEL_EMI.ktCO2.PT.NFM.PRIM_ALU.FINISHING_STEAM.STEAM.STEAM_DISTR</t>
  </si>
  <si>
    <t>FUEL_EMI.ktCO2.PT.NFM.PRIM_ALU.FINISHING.ELEC.ELEC</t>
  </si>
  <si>
    <t>PROCESS_EMI.ktCO2.PT.NFM.PRIM_ALU</t>
  </si>
  <si>
    <t>FUEL_EMI.ktCO2.PT.NFM.SEC_ALU.TOTAL.TOTAL.TOTAL</t>
  </si>
  <si>
    <t>FUEL_EMI.ktCO2.PT.NFM.SEC_ALU.LIGHT.GENERIC.ELEC</t>
  </si>
  <si>
    <t>FUEL_EMI.ktCO2.PT.NFM.SEC_ALU.AIRCOMP.GENERIC.ELEC</t>
  </si>
  <si>
    <t>FUEL_EMI.ktCO2.PT.NFM.SEC_ALU.MOTOR.GENERIC.ELEC</t>
  </si>
  <si>
    <t>FUEL_EMI.ktCO2.PT.NFM.SEC_ALU.FANS.GENERIC.ELEC</t>
  </si>
  <si>
    <t>FUEL_EMI.ktCO2.PT.NFM.SEC_ALU.LOW_ENTH.TOTAL.TOTAL</t>
  </si>
  <si>
    <t>FUEL_EMI.ktCO2.PT.NFM.SEC_ALU.LOW_ENTH.THERM.DIESEL_LIQBIO</t>
  </si>
  <si>
    <t>FUEL_EMI.ktCO2.PT.NFM.SEC_ALU.LOW_ENTH.THERM.NG_BIOGAS</t>
  </si>
  <si>
    <t>FUEL_EMI.ktCO2.PT.NFM.SEC_ALU.LOW_ENTH.THERM.SOLAR_GEO</t>
  </si>
  <si>
    <t>FUEL_EMI.ktCO2.PT.NFM.SEC_ALU.LOW_ENTH.HP.AMBIENT</t>
  </si>
  <si>
    <t>FUEL_EMI.ktCO2.PT.NFM.SEC_ALU.LOW_ENTH.THERM.ELEC</t>
  </si>
  <si>
    <t>FUEL_EMI.ktCO2.PT.NFM.SEC_ALU.SEC_REMELTING.TOTAL.TOTAL</t>
  </si>
  <si>
    <t>FUEL_EMI.ktCO2.PT.NFM.SEC_ALU.SEC_REMELTING.THERM.TOTAL</t>
  </si>
  <si>
    <t>FUEL_EMI.ktCO2.PT.NFM.SEC_ALU.SEC_REMELTING.THERM.LPG</t>
  </si>
  <si>
    <t>FUEL_EMI.ktCO2.PT.NFM.SEC_ALU.SEC_REMELTING.THERM.DIESEL_LIQBIO</t>
  </si>
  <si>
    <t>FUEL_EMI.ktCO2.PT.NFM.SEC_ALU.SEC_REMELTING.THERM.RFO</t>
  </si>
  <si>
    <t>FUEL_EMI.ktCO2.PT.NFM.SEC_ALU.SEC_REMELTING.THERM.NG_BIOGAS</t>
  </si>
  <si>
    <t>FUEL_EMI.ktCO2.PT.NFM.SEC_ALU.SEC_REMELTING.ELEC.ELEC</t>
  </si>
  <si>
    <t>FUEL_EMI.ktCO2.PT.NFM.SEC_ALU.SEC_PROCESSING.TOTAL.TOTAL</t>
  </si>
  <si>
    <t>FUEL_EMI.ktCO2.PT.NFM.SEC_ALU.SEC_PROCESSING.THERM.TOTAL</t>
  </si>
  <si>
    <t>FUEL_EMI.ktCO2.PT.NFM.SEC_ALU.SEC_PROCESSING.THERM.LPG</t>
  </si>
  <si>
    <t>FUEL_EMI.ktCO2.PT.NFM.SEC_ALU.SEC_PROCESSING.THERM.DIESEL_LIQBIO</t>
  </si>
  <si>
    <t>FUEL_EMI.ktCO2.PT.NFM.SEC_ALU.SEC_PROCESSING.THERM.RFO</t>
  </si>
  <si>
    <t>FUEL_EMI.ktCO2.PT.NFM.SEC_ALU.SEC_PROCESSING.THERM.NG_BIOGAS</t>
  </si>
  <si>
    <t>FUEL_EMI.ktCO2.PT.NFM.SEC_ALU.SEC_PROCESSING.ELEC.ELEC</t>
  </si>
  <si>
    <t>FUEL_EMI.ktCO2.PT.NFM.SEC_ALU.SEC_FINISHING.THERM.TOTAL</t>
  </si>
  <si>
    <t>FUEL_EMI.ktCO2.PT.NFM.SEC_ALU.SEC_FINISHING.THERM.LPG</t>
  </si>
  <si>
    <t>FUEL_EMI.ktCO2.PT.NFM.SEC_ALU.SEC_FINISHING.THERM.DIESEL_LIQBIO</t>
  </si>
  <si>
    <t>FUEL_EMI.ktCO2.PT.NFM.SEC_ALU.SEC_FINISHING.THERM.NG_BIOGAS</t>
  </si>
  <si>
    <t>FUEL_EMI.ktCO2.PT.NFM.SEC_ALU.SEC_FINISHING_STEAM.TOTAL.TOTAL</t>
  </si>
  <si>
    <t>FUEL_EMI.ktCO2.PT.NFM.SEC_ALU.SEC_FINISHING_STEAM.STEAM.SOLIDS</t>
  </si>
  <si>
    <t>FUEL_EMI.ktCO2.PT.NFM.SEC_ALU.SEC_FINISHING_STEAM.STEAM.RFG</t>
  </si>
  <si>
    <t>FUEL_EMI.ktCO2.PT.NFM.SEC_ALU.SEC_FINISHING_STEAM.STEAM.LPG</t>
  </si>
  <si>
    <t>FUEL_EMI.ktCO2.PT.NFM.SEC_ALU.SEC_FINISHING_STEAM.STEAM.DIESEL_LIQBIO</t>
  </si>
  <si>
    <t>FUEL_EMI.ktCO2.PT.NFM.SEC_ALU.SEC_FINISHING_STEAM.STEAM.RFO</t>
  </si>
  <si>
    <t>FUEL_EMI.ktCO2.PT.NFM.SEC_ALU.SEC_FINISHING_STEAM.STEAM.OTHER</t>
  </si>
  <si>
    <t>FUEL_EMI.ktCO2.PT.NFM.SEC_ALU.SEC_FINISHING_STEAM.STEAM.NG_BIOGAS</t>
  </si>
  <si>
    <t>FUEL_EMI.ktCO2.PT.NFM.SEC_ALU.SEC_FINISHING_STEAM.STEAM.DERIVED</t>
  </si>
  <si>
    <t>FUEL_EMI.ktCO2.PT.NFM.SEC_ALU.SEC_FINISHING_STEAM.STEAM.BIOMASS_WASTE</t>
  </si>
  <si>
    <t>FUEL_EMI.ktCO2.PT.NFM.SEC_ALU.SEC_FINISHING_STEAM.STEAM.STEAM_DISTR</t>
  </si>
  <si>
    <t>FUEL_EMI.ktCO2.PT.NFM.SEC_ALU.SEC_FINISHING.ELEC.ELEC</t>
  </si>
  <si>
    <t>FUEL_EMI.ktCO2.PT.NFM.OTHER_NFM.LIGHT.GENERIC.ELEC</t>
  </si>
  <si>
    <t>FUEL_EMI.ktCO2.PT.NFM.OTHER_NFM.AIRCOMP.GENERIC.ELEC</t>
  </si>
  <si>
    <t>FUEL_EMI.ktCO2.PT.NFM.OTHER_NFM.MOTOR.GENERIC.ELEC</t>
  </si>
  <si>
    <t>FUEL_EMI.ktCO2.PT.NFM.OTHER_NFM.FANS.GENERIC.ELEC</t>
  </si>
  <si>
    <t>FUEL_EMI.ktCO2.PT.NFM.OTHER_NFM.LOW_ENTH.TOTAL.TOTAL</t>
  </si>
  <si>
    <t>FUEL_EMI.ktCO2.PT.NFM.OTHER_NFM.LOW_ENTH.THERM.DIESEL_LIQBIO</t>
  </si>
  <si>
    <t>FUEL_EMI.ktCO2.PT.NFM.OTHER_NFM.LOW_ENTH.THERM.NG_BIOGAS</t>
  </si>
  <si>
    <t>FUEL_EMI.ktCO2.PT.NFM.OTHER_NFM.LOW_ENTH.THERM.SOLAR_GEO</t>
  </si>
  <si>
    <t>FUEL_EMI.ktCO2.PT.NFM.OTHER_NFM.LOW_ENTH.HP.AMBIENT</t>
  </si>
  <si>
    <t>FUEL_EMI.ktCO2.PT.NFM.OTHER_NFM.LOW_ENTH.THERM.ELEC</t>
  </si>
  <si>
    <t>FUEL_EMI.ktCO2.PT.NFM.OTHER_NFM.OTH_PRODUCTION.TOTAL.TOTAL</t>
  </si>
  <si>
    <t>FUEL_EMI.ktCO2.PT.NFM.OTHER_NFM.OTH_PRODUCTION.THERM.TOTAL</t>
  </si>
  <si>
    <t>FUEL_EMI.ktCO2.PT.NFM.OTHER_NFM.OTH_PRODUCTION.THERM.SOLIDS</t>
  </si>
  <si>
    <t>FUEL_EMI.ktCO2.PT.NFM.OTHER_NFM.OTH_PRODUCTION.THERM.LPG</t>
  </si>
  <si>
    <t>FUEL_EMI.ktCO2.PT.NFM.OTHER_NFM.OTH_PRODUCTION.THERM.DIESEL_LIQBIO</t>
  </si>
  <si>
    <t>FUEL_EMI.ktCO2.PT.NFM.OTHER_NFM.OTH_PRODUCTION.THERM.RFO</t>
  </si>
  <si>
    <t>FUEL_EMI.ktCO2.PT.NFM.OTHER_NFM.OTH_PRODUCTION.THERM.NG_BIOGAS</t>
  </si>
  <si>
    <t>FUEL_EMI.ktCO2.PT.NFM.OTHER_NFM.OTH_PRODUCTION.ELEC.ELEC</t>
  </si>
  <si>
    <t>FUEL_EMI.ktCO2.PT.NFM.OTHER_NFM.OTH_PROCESSING.TOTAL.TOTAL</t>
  </si>
  <si>
    <t>FUEL_EMI.ktCO2.PT.NFM.OTHER_NFM.OTH_PROCESSING.THERM.TOTAL</t>
  </si>
  <si>
    <t>FUEL_EMI.ktCO2.PT.NFM.OTHER_NFM.OTH_PROCESSING.THERM.LPG</t>
  </si>
  <si>
    <t>FUEL_EMI.ktCO2.PT.NFM.OTHER_NFM.OTH_PROCESSING.THERM.DIESEL_LIQBIO</t>
  </si>
  <si>
    <t>FUEL_EMI.ktCO2.PT.NFM.OTHER_NFM.OTH_PROCESSING.THERM.RFO</t>
  </si>
  <si>
    <t>FUEL_EMI.ktCO2.PT.NFM.OTHER_NFM.OTH_PROCESSING.THERM.NG_BIOGAS</t>
  </si>
  <si>
    <t>FUEL_EMI.ktCO2.PT.NFM.OTHER_NFM.OTH_PROCESSING.ELEC.ELEC</t>
  </si>
  <si>
    <t>FUEL_EMI.ktCO2.PT.NFM.OTHER_NFM.OTH_FINISHING.THERM.TOTAL</t>
  </si>
  <si>
    <t>FUEL_EMI.ktCO2.PT.NFM.OTHER_NFM.OTH_FINISHING.THERM.LPG</t>
  </si>
  <si>
    <t>FUEL_EMI.ktCO2.PT.NFM.OTHER_NFM.OTH_FINISHING.THERM.DIESEL_LIQBIO</t>
  </si>
  <si>
    <t>FUEL_EMI.ktCO2.PT.NFM.OTHER_NFM.OTH_FINISHING.THERM.NG_BIOGAS</t>
  </si>
  <si>
    <t>FUEL_EMI.ktCO2.PT.NFM.OTHER_NFM.OTH_FINISHING_STEAM.TOTAL.TOTAL</t>
  </si>
  <si>
    <t>FUEL_EMI.ktCO2.PT.NFM.OTHER_NFM.OTH_FINISHING_STEAM.STEAM.SOLIDS</t>
  </si>
  <si>
    <t>FUEL_EMI.ktCO2.PT.NFM.OTHER_NFM.OTH_FINISHING_STEAM.STEAM.RFG</t>
  </si>
  <si>
    <t>FUEL_EMI.ktCO2.PT.NFM.OTHER_NFM.OTH_FINISHING_STEAM.STEAM.LPG</t>
  </si>
  <si>
    <t>FUEL_EMI.ktCO2.PT.NFM.OTHER_NFM.OTH_FINISHING_STEAM.STEAM.DIESEL_LIQBIO</t>
  </si>
  <si>
    <t>FUEL_EMI.ktCO2.PT.NFM.OTHER_NFM.OTH_FINISHING_STEAM.STEAM.RFO</t>
  </si>
  <si>
    <t>FUEL_EMI.ktCO2.PT.NFM.OTHER_NFM.OTH_FINISHING_STEAM.STEAM.OTHER</t>
  </si>
  <si>
    <t>FUEL_EMI.ktCO2.PT.NFM.OTHER_NFM.OTH_FINISHING_STEAM.STEAM.NG_BIOGAS</t>
  </si>
  <si>
    <t>FUEL_EMI.ktCO2.PT.NFM.OTHER_NFM.OTH_FINISHING_STEAM.STEAM.DERIVED</t>
  </si>
  <si>
    <t>FUEL_EMI.ktCO2.PT.NFM.OTHER_NFM.OTH_FINISHING_STEAM.STEAM.BIOMASS_WASTE</t>
  </si>
  <si>
    <t>FUEL_EMI.ktCO2.PT.NFM.OTHER_NFM.OTH_FINISHING_STEAM.STEAM.STEAM_DISTR</t>
  </si>
  <si>
    <t>FUEL_EMI.ktCO2.PT.NFM.OTHER_NFM.OTH_FINISHING.ELEC.ELEC</t>
  </si>
  <si>
    <t>PROCESS_EMI.ktCO2.PT.NFM.OTHER_NFM</t>
  </si>
  <si>
    <t>Aluminium - primary production (without process emissions)</t>
  </si>
  <si>
    <t>Other non-ferrous metals (without process emissions)</t>
  </si>
  <si>
    <t>Basic and other chemicals</t>
  </si>
  <si>
    <t>VA.Meuro2023.PT.CHI.BASIC_CHEM</t>
  </si>
  <si>
    <t>VA.Meuro2023.PT.CHI.OTHER_CHEM</t>
  </si>
  <si>
    <t>VA.Meuro2023.PT.CHI.PHARM</t>
  </si>
  <si>
    <t>Basic chemicals (kt ethylene eq.)</t>
  </si>
  <si>
    <t>OUTPUT.kt.PT.CHI.BASIC_CHEM</t>
  </si>
  <si>
    <t>Other chemicals (kt ethylene eq.)</t>
  </si>
  <si>
    <t>OUTPUT.kt.PT.CHI.OTHER_CHEM</t>
  </si>
  <si>
    <t>Pharmaceutical products etc. (kt ethylene eq.)</t>
  </si>
  <si>
    <t>OUTPUT.kt.PT.CHI.PHARM</t>
  </si>
  <si>
    <t>CAP.kt.PT.CHI.BASIC_CHEM</t>
  </si>
  <si>
    <t>CAP.kt.PT.CHI.OTHER_CHEM</t>
  </si>
  <si>
    <t>CAP.kt.PT.CHI.PHARM</t>
  </si>
  <si>
    <t>NEWCAP.kt.PT.CHI.BASIC_CHEM</t>
  </si>
  <si>
    <t>NEWCAP.kt.PT.CHI.OTHER_CHEM</t>
  </si>
  <si>
    <t>NEWCAP.kt.PT.CHI.PHARM</t>
  </si>
  <si>
    <t>FEC.ktoe.PT.CHI.TOTAL.TOTAL.TOTAL.TOTAL</t>
  </si>
  <si>
    <t>FEC.ktoe.PT.CHI.TOTAL.TOTAL.TOTAL.SOLIDS</t>
  </si>
  <si>
    <t>FEC.ktoe.PT.CHI.TOTAL.TOTAL.TOTAL.RFG</t>
  </si>
  <si>
    <t>FEC.ktoe.PT.CHI.TOTAL.TOTAL.TOTAL.LPG</t>
  </si>
  <si>
    <t>FEC.ktoe.PT.CHI.TOTAL.TOTAL.TOTAL.DIESEL</t>
  </si>
  <si>
    <t>FEC.ktoe.PT.CHI.TOTAL.TOTAL.TOTAL.RFO</t>
  </si>
  <si>
    <t>FEC.ktoe.PT.CHI.TOTAL.TOTAL.TOTAL.OTHER</t>
  </si>
  <si>
    <t>FEC.ktoe.PT.CHI.TOTAL.TOTAL.TOTAL.NG</t>
  </si>
  <si>
    <t>FEC.ktoe.PT.CHI.TOTAL.TOTAL.TOTAL.DERIVED</t>
  </si>
  <si>
    <t>FEC.ktoe.PT.CHI.TOTAL.TOTAL.TOTAL.BIOMASS_WASTE</t>
  </si>
  <si>
    <t>FEC.ktoe.PT.CHI.TOTAL.TOTAL.TOTAL.BIOGAS</t>
  </si>
  <si>
    <t>FEC.ktoe.PT.CHI.TOTAL.TOTAL.TOTAL.LIQBIO</t>
  </si>
  <si>
    <t>FEC.ktoe.PT.CHI.TOTAL.TOTAL.TOTAL.SOLAR</t>
  </si>
  <si>
    <t>FEC.ktoe.PT.CHI.TOTAL.TOTAL.TOTAL.GEO</t>
  </si>
  <si>
    <t>FEC.ktoe.PT.CHI.TOTAL.TOTAL.TOTAL.AMBIENT</t>
  </si>
  <si>
    <t>FEC.ktoe.PT.CHI.TOTAL.TOTAL.TOTAL.STEAM_DISTR</t>
  </si>
  <si>
    <t>FEC.ktoe.PT.CHI.TOTAL.TOTAL.TOTAL.ELEC</t>
  </si>
  <si>
    <t>Non-energy use in the Chemical industry (ktoe)</t>
  </si>
  <si>
    <t>NONENERGY.ktoe.PT.CHI.TOTAL.TOTAL.TOTAL.TOTAL</t>
  </si>
  <si>
    <t>NONENERGY.ktoe.PT.CHI.TOTAL.TOTAL.TOTAL.SOLIDS</t>
  </si>
  <si>
    <t>NONENERGY.ktoe.PT.CHI.TOTAL.TOTAL.TOTAL.RFG</t>
  </si>
  <si>
    <t>NONENERGY.ktoe.PT.CHI.TOTAL.TOTAL.TOTAL.LPG</t>
  </si>
  <si>
    <t>NONENERGY.ktoe.PT.CHI.TOTAL.TOTAL.TOTAL.DIESEL</t>
  </si>
  <si>
    <t>NONENERGY.ktoe.PT.CHI.TOTAL.TOTAL.TOTAL.RFO</t>
  </si>
  <si>
    <t>NONENERGY.ktoe.PT.CHI.TOTAL.TOTAL.TOTAL.OTHER</t>
  </si>
  <si>
    <t>NONENERGY.ktoe.PT.CHI.TOTAL.TOTAL.TOTAL.NAPHTHA</t>
  </si>
  <si>
    <t>NONENERGY.ktoe.PT.CHI.TOTAL.TOTAL.TOTAL.NG_BIOGAS</t>
  </si>
  <si>
    <t>NONENERGY.ktoe.PT.CHI.TOTAL.TOTAL.TOTAL.DERIVED</t>
  </si>
  <si>
    <t>NONENERGY.ktoe.PT.CHI.TOTAL.TOTAL.TOTAL.BIOMASS_WASTE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</si>
  <si>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</si>
  <si>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</si>
  <si>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</si>
  <si>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</si>
  <si>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</si>
  <si>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FEC.ktoe.PT.CHI.BASIC_CHEM.LIGHT.GENERIC.ELEC</t>
  </si>
  <si>
    <t>FEC.ktoe.PT.CHI.BASIC_CHEM.AIRCOMP.GENERIC.ELEC</t>
  </si>
  <si>
    <t>FEC.ktoe.PT.CHI.BASIC_CHEM.MOTOR.GENERIC.ELEC</t>
  </si>
  <si>
    <t>FEC.ktoe.PT.CHI.BASIC_CHEM.FANS.GENERIC.ELEC</t>
  </si>
  <si>
    <t>FEC.ktoe.PT.CHI.BASIC_CHEM.LOW_ENTH.TOTAL.TOTAL</t>
  </si>
  <si>
    <t>FEC.ktoe.PT.CHI.BASIC_CHEM.LOW_ENTH.THERM.DIESEL_LIQBIO</t>
  </si>
  <si>
    <t>FEC.ktoe.PT.CHI.BASIC_CHEM.LOW_ENTH.THERM.NG_BIOGAS</t>
  </si>
  <si>
    <t>FEC.ktoe.PT.CHI.BASIC_CHEM.LOW_ENTH.THERM.SOLAR_GEO</t>
  </si>
  <si>
    <t>FEC.ktoe.PT.CHI.BASIC_CHEM.LOW_ENTH.HP.AMBIENT</t>
  </si>
  <si>
    <t>FEC.ktoe.PT.CHI.BASIC_CHEM.LOW_ENTH.THERM.ELEC</t>
  </si>
  <si>
    <t>Chemicals: Feedstock (energy used as raw material)</t>
  </si>
  <si>
    <t>Chemicals: Steam processing</t>
  </si>
  <si>
    <t>FEC.ktoe.PT.CHI.BASIC_CHEM.PROCESSING.TOTAL.TOTAL</t>
  </si>
  <si>
    <t>FEC.ktoe.PT.CHI.BASIC_CHEM.PROCESSING.STEAM.SOLIDS</t>
  </si>
  <si>
    <t>FEC.ktoe.PT.CHI.BASIC_CHEM.PROCESSING.STEAM.RFG</t>
  </si>
  <si>
    <t>FEC.ktoe.PT.CHI.BASIC_CHEM.PROCESSING.STEAM.LPG</t>
  </si>
  <si>
    <t>FEC.ktoe.PT.CHI.BASIC_CHEM.PROCESSING.STEAM.DIESEL_LIQBIO</t>
  </si>
  <si>
    <t>FEC.ktoe.PT.CHI.BASIC_CHEM.PROCESSING.STEAM.RFO</t>
  </si>
  <si>
    <t>FEC.ktoe.PT.CHI.BASIC_CHEM.PROCESSING.STEAM.OTHER</t>
  </si>
  <si>
    <t>FEC.ktoe.PT.CHI.BASIC_CHEM.PROCESSING.STEAM.NG_BIOGAS</t>
  </si>
  <si>
    <t>FEC.ktoe.PT.CHI.BASIC_CHEM.PROCESSING.STEAM.DERIVED</t>
  </si>
  <si>
    <t>FEC.ktoe.PT.CHI.BASIC_CHEM.PROCESSING.STEAM.BIOMASS_WASTE</t>
  </si>
  <si>
    <t>FEC.ktoe.PT.CHI.BASIC_CHEM.PROCESSING.STEAM.STEAM_DISTR</t>
  </si>
  <si>
    <t>Chemicals: Furnaces</t>
  </si>
  <si>
    <t>FEC.ktoe.PT.CHI.BASIC_CHEM.PROC_HEAT.TOTAL.TOTAL</t>
  </si>
  <si>
    <t>Chemicals: Furnaces - Thermal</t>
  </si>
  <si>
    <t>FEC.ktoe.PT.CHI.BASIC_CHEM.PROC_HEAT.THERM.TOTAL</t>
  </si>
  <si>
    <t>FEC.ktoe.PT.CHI.BASIC_CHEM.PROC_HEAT.THERM.SOLIDS</t>
  </si>
  <si>
    <t>FEC.ktoe.PT.CHI.BASIC_CHEM.PROC_HEAT.THERM.LPG</t>
  </si>
  <si>
    <t>FEC.ktoe.PT.CHI.BASIC_CHEM.PROC_HEAT.THERM.DIESEL_LIQBIO</t>
  </si>
  <si>
    <t>FEC.ktoe.PT.CHI.BASIC_CHEM.PROC_HEAT.THERM.RFO</t>
  </si>
  <si>
    <t>FEC.ktoe.PT.CHI.BASIC_CHEM.PROC_HEAT.THERM.NG_BIOGAS</t>
  </si>
  <si>
    <t>Chemicals: Furnaces - Electric</t>
  </si>
  <si>
    <t>FEC.ktoe.PT.CHI.BASIC_CHEM.PROC_HEAT.ELEC.ELEC</t>
  </si>
  <si>
    <t>Chemicals: Process cooling</t>
  </si>
  <si>
    <t>Chemicals: Process cooling - Natural gas and biogas</t>
  </si>
  <si>
    <t>FEC.ktoe.PT.CHI.BASIC_CHEM.PROC_COOL.THERM.NG_BIOGAS</t>
  </si>
  <si>
    <t>Chemicals: Process cooling - Steam</t>
  </si>
  <si>
    <t>FEC.ktoe.PT.CHI.BASIC_CHEM.PROC_COOL_STEAM.TOTAL.TOTAL</t>
  </si>
  <si>
    <t>FEC.ktoe.PT.CHI.BASIC_CHEM.PROC_COOL_STEAM.STEAM.SOLIDS</t>
  </si>
  <si>
    <t>FEC.ktoe.PT.CHI.BASIC_CHEM.PROC_COOL_STEAM.STEAM.RFG</t>
  </si>
  <si>
    <t>FEC.ktoe.PT.CHI.BASIC_CHEM.PROC_COOL_STEAM.STEAM.LPG</t>
  </si>
  <si>
    <t>FEC.ktoe.PT.CHI.BASIC_CHEM.PROC_COOL_STEAM.STEAM.DIESEL_LIQBIO</t>
  </si>
  <si>
    <t>FEC.ktoe.PT.CHI.BASIC_CHEM.PROC_COOL_STEAM.STEAM.RFO</t>
  </si>
  <si>
    <t>FEC.ktoe.PT.CHI.BASIC_CHEM.PROC_COOL_STEAM.STEAM.OTHER</t>
  </si>
  <si>
    <t>FEC.ktoe.PT.CHI.BASIC_CHEM.PROC_COOL_STEAM.STEAM.NG_BIOGAS</t>
  </si>
  <si>
    <t>FEC.ktoe.PT.CHI.BASIC_CHEM.PROC_COOL_STEAM.STEAM.DERIVED</t>
  </si>
  <si>
    <t>FEC.ktoe.PT.CHI.BASIC_CHEM.PROC_COOL_STEAM.STEAM.BIOMASS_WASTE</t>
  </si>
  <si>
    <t>FEC.ktoe.PT.CHI.BASIC_CHEM.PROC_COOL_STEAM.STEAM.STEAM_DISTR</t>
  </si>
  <si>
    <t>Chemicals: Process cooling - Electric</t>
  </si>
  <si>
    <t>FEC.ktoe.PT.CHI.BASIC_CHEM.PROC_COOL.ELEC.ELEC</t>
  </si>
  <si>
    <t>Chemicals: Generic electric process</t>
  </si>
  <si>
    <t>FEC.ktoe.PT.CHI.BASIC_CHEM.GENERIC.MECH.ELEC</t>
  </si>
  <si>
    <t>FEC.ktoe.PT.CHI.OTHER_CHEM.TOTAL.TOTAL.TOTAL</t>
  </si>
  <si>
    <t>FEC.ktoe.PT.CHI.OTHER_CHEM.LIGHT.GENERIC.ELEC</t>
  </si>
  <si>
    <t>FEC.ktoe.PT.CHI.OTHER_CHEM.AIRCOMP.GENERIC.ELEC</t>
  </si>
  <si>
    <t>FEC.ktoe.PT.CHI.OTHER_CHEM.MOTOR.GENERIC.ELEC</t>
  </si>
  <si>
    <t>FEC.ktoe.PT.CHI.OTHER_CHEM.FANS.GENERIC.ELEC</t>
  </si>
  <si>
    <t>FEC.ktoe.PT.CHI.OTHER_CHEM.LOW_ENTH.TOTAL.TOTAL</t>
  </si>
  <si>
    <t>FEC.ktoe.PT.CHI.OTHER_CHEM.LOW_ENTH.THERM.DIESEL_LIQBIO</t>
  </si>
  <si>
    <t>FEC.ktoe.PT.CHI.OTHER_CHEM.LOW_ENTH.THERM.NG_BIOGAS</t>
  </si>
  <si>
    <t>FEC.ktoe.PT.CHI.OTHER_CHEM.LOW_ENTH.THERM.SOLAR_GEO</t>
  </si>
  <si>
    <t>FEC.ktoe.PT.CHI.OTHER_CHEM.LOW_ENTH.HP.AMBIENT</t>
  </si>
  <si>
    <t>FEC.ktoe.PT.CHI.OTHER_CHEM.LOW_ENTH.THERM.ELEC</t>
  </si>
  <si>
    <t>Chemicals: High-enthalpy heat processing</t>
  </si>
  <si>
    <t>High-enthalpy heat processing - Steam</t>
  </si>
  <si>
    <t>FEC.ktoe.PT.CHI.OTHER_CHEM.PROCESSING_STEAM.TOTAL.TOTAL</t>
  </si>
  <si>
    <t>FEC.ktoe.PT.CHI.OTHER_CHEM.PROCESSING_STEAM.STEAM.SOLIDS</t>
  </si>
  <si>
    <t>FEC.ktoe.PT.CHI.OTHER_CHEM.PROCESSING_STEAM.STEAM.RFG</t>
  </si>
  <si>
    <t>FEC.ktoe.PT.CHI.OTHER_CHEM.PROCESSING_STEAM.STEAM.LPG</t>
  </si>
  <si>
    <t>FEC.ktoe.PT.CHI.OTHER_CHEM.PROCESSING_STEAM.STEAM.DIESEL_LIQBIO</t>
  </si>
  <si>
    <t>FEC.ktoe.PT.CHI.OTHER_CHEM.PROCESSING_STEAM.STEAM.RFO</t>
  </si>
  <si>
    <t>FEC.ktoe.PT.CHI.OTHER_CHEM.PROCESSING_STEAM.STEAM.OTHER</t>
  </si>
  <si>
    <t>FEC.ktoe.PT.CHI.OTHER_CHEM.PROCESSING_STEAM.STEAM.NG_BIOGAS</t>
  </si>
  <si>
    <t>FEC.ktoe.PT.CHI.OTHER_CHEM.PROCESSING_STEAM.STEAM.DERIVED</t>
  </si>
  <si>
    <t>FEC.ktoe.PT.CHI.OTHER_CHEM.PROCESSING_STEAM.STEAM.BIOMASS_WASTE</t>
  </si>
  <si>
    <t>FEC.ktoe.PT.CHI.OTHER_CHEM.PROCESSING_STEAM.STEAM.STEAM_DISTR</t>
  </si>
  <si>
    <t>High-enthalpy heat processing - Electric (microwave)</t>
  </si>
  <si>
    <t>FEC.ktoe.PT.CHI.OTHER_CHEM.PROCESSING.MICROW.ELEC</t>
  </si>
  <si>
    <t>FEC.ktoe.PT.CHI.OTHER_CHEM.PROC_HEAT.TOTAL.TOTAL</t>
  </si>
  <si>
    <t>FEC.ktoe.PT.CHI.OTHER_CHEM.PROC_HEAT.THERM.TOTAL</t>
  </si>
  <si>
    <t>FEC.ktoe.PT.CHI.OTHER_CHEM.PROC_HEAT.THERM.SOLIDS</t>
  </si>
  <si>
    <t>FEC.ktoe.PT.CHI.OTHER_CHEM.PROC_HEAT.THERM.LPG</t>
  </si>
  <si>
    <t>FEC.ktoe.PT.CHI.OTHER_CHEM.PROC_HEAT.THERM.DIESEL_LIQBIO</t>
  </si>
  <si>
    <t>FEC.ktoe.PT.CHI.OTHER_CHEM.PROC_HEAT.THERM.RFO</t>
  </si>
  <si>
    <t>FEC.ktoe.PT.CHI.OTHER_CHEM.PROC_HEAT.THERM.NG_BIOGAS</t>
  </si>
  <si>
    <t>FEC.ktoe.PT.CHI.OTHER_CHEM.PROC_HEAT.ELEC.ELEC</t>
  </si>
  <si>
    <t>FEC.ktoe.PT.CHI.OTHER_CHEM.PROC_COOL.THERM.NG_BIOGAS</t>
  </si>
  <si>
    <t>FEC.ktoe.PT.CHI.OTHER_CHEM.PROC_COOL_STEAM.TOTAL.TOTAL</t>
  </si>
  <si>
    <t>FEC.ktoe.PT.CHI.OTHER_CHEM.PROC_COOL_STEAM.STEAM.SOLIDS</t>
  </si>
  <si>
    <t>FEC.ktoe.PT.CHI.OTHER_CHEM.PROC_COOL_STEAM.STEAM.RFG</t>
  </si>
  <si>
    <t>FEC.ktoe.PT.CHI.OTHER_CHEM.PROC_COOL_STEAM.STEAM.LPG</t>
  </si>
  <si>
    <t>FEC.ktoe.PT.CHI.OTHER_CHEM.PROC_COOL_STEAM.STEAM.DIESEL_LIQBIO</t>
  </si>
  <si>
    <t>FEC.ktoe.PT.CHI.OTHER_CHEM.PROC_COOL_STEAM.STEAM.RFO</t>
  </si>
  <si>
    <t>FEC.ktoe.PT.CHI.OTHER_CHEM.PROC_COOL_STEAM.STEAM.OTHER</t>
  </si>
  <si>
    <t>FEC.ktoe.PT.CHI.OTHER_CHEM.PROC_COOL_STEAM.STEAM.NG_BIOGAS</t>
  </si>
  <si>
    <t>FEC.ktoe.PT.CHI.OTHER_CHEM.PROC_COOL_STEAM.STEAM.DERIVED</t>
  </si>
  <si>
    <t>FEC.ktoe.PT.CHI.OTHER_CHEM.PROC_COOL_STEAM.STEAM.BIOMASS_WASTE</t>
  </si>
  <si>
    <t>FEC.ktoe.PT.CHI.OTHER_CHEM.PROC_COOL_STEAM.STEAM.STEAM_DISTR</t>
  </si>
  <si>
    <t>FEC.ktoe.PT.CHI.OTHER_CHEM.PROC_COOL.ELEC.ELEC</t>
  </si>
  <si>
    <t>FEC.ktoe.PT.CHI.OTHER_CHEM.GENERIC.MECH.ELEC</t>
  </si>
  <si>
    <t>FEC.ktoe.PT.CHI.PHARM.TOTAL.TOTAL.TOTAL</t>
  </si>
  <si>
    <t>FEC.ktoe.PT.CHI.PHARM.LIGHT.GENERIC.ELEC</t>
  </si>
  <si>
    <t>FEC.ktoe.PT.CHI.PHARM.AIRCOMP.GENERIC.ELEC</t>
  </si>
  <si>
    <t>FEC.ktoe.PT.CHI.PHARM.MOTOR.GENERIC.ELEC</t>
  </si>
  <si>
    <t>FEC.ktoe.PT.CHI.PHARM.FANS.GENERIC.ELEC</t>
  </si>
  <si>
    <t>FEC.ktoe.PT.CHI.PHARM.LOW_ENTH.TOTAL.TOTAL</t>
  </si>
  <si>
    <t>FEC.ktoe.PT.CHI.PHARM.LOW_ENTH.THERM.DIESEL_LIQBIO</t>
  </si>
  <si>
    <t>FEC.ktoe.PT.CHI.PHARM.LOW_ENTH.THERM.NG_BIOGAS</t>
  </si>
  <si>
    <t>FEC.ktoe.PT.CHI.PHARM.LOW_ENTH.THERM.SOLAR_GEO</t>
  </si>
  <si>
    <t>FEC.ktoe.PT.CHI.PHARM.LOW_ENTH.HP.AMBIENT</t>
  </si>
  <si>
    <t>FEC.ktoe.PT.CHI.PHARM.LOW_ENTH.THERM.ELEC</t>
  </si>
  <si>
    <t>FEC.ktoe.PT.CHI.PHARM.PROCESSING_STEAM.TOTAL.TOTAL</t>
  </si>
  <si>
    <t>FEC.ktoe.PT.CHI.PHARM.PROCESSING_STEAM.STEAM.SOLIDS</t>
  </si>
  <si>
    <t>FEC.ktoe.PT.CHI.PHARM.PROCESSING_STEAM.STEAM.RFG</t>
  </si>
  <si>
    <t>FEC.ktoe.PT.CHI.PHARM.PROCESSING_STEAM.STEAM.LPG</t>
  </si>
  <si>
    <t>FEC.ktoe.PT.CHI.PHARM.PROCESSING_STEAM.STEAM.DIESEL_LIQBIO</t>
  </si>
  <si>
    <t>FEC.ktoe.PT.CHI.PHARM.PROCESSING_STEAM.STEAM.RFO</t>
  </si>
  <si>
    <t>FEC.ktoe.PT.CHI.PHARM.PROCESSING_STEAM.STEAM.OTHER</t>
  </si>
  <si>
    <t>FEC.ktoe.PT.CHI.PHARM.PROCESSING_STEAM.STEAM.NG_BIOGAS</t>
  </si>
  <si>
    <t>FEC.ktoe.PT.CHI.PHARM.PROCESSING_STEAM.STEAM.DERIVED</t>
  </si>
  <si>
    <t>FEC.ktoe.PT.CHI.PHARM.PROCESSING_STEAM.STEAM.BIOMASS_WASTE</t>
  </si>
  <si>
    <t>FEC.ktoe.PT.CHI.PHARM.PROCESSING_STEAM.STEAM.STEAM_DISTR</t>
  </si>
  <si>
    <t>FEC.ktoe.PT.CHI.PHARM.PROCESSING.MICROW.ELEC</t>
  </si>
  <si>
    <t>FEC.ktoe.PT.CHI.PHARM.PROC_HEAT.TOTAL.TOTAL</t>
  </si>
  <si>
    <t>FEC.ktoe.PT.CHI.PHARM.PROC_HEAT.THERM.TOTAL</t>
  </si>
  <si>
    <t>FEC.ktoe.PT.CHI.PHARM.PROC_HEAT.THERM.SOLIDS</t>
  </si>
  <si>
    <t>FEC.ktoe.PT.CHI.PHARM.PROC_HEAT.THERM.LPG</t>
  </si>
  <si>
    <t>FEC.ktoe.PT.CHI.PHARM.PROC_HEAT.THERM.DIESEL_LIQBIO</t>
  </si>
  <si>
    <t>FEC.ktoe.PT.CHI.PHARM.PROC_HEAT.THERM.RFO</t>
  </si>
  <si>
    <t>FEC.ktoe.PT.CHI.PHARM.PROC_HEAT.THERM.NG_BIOGAS</t>
  </si>
  <si>
    <t>FEC.ktoe.PT.CHI.PHARM.PROC_HEAT.ELEC.ELEC</t>
  </si>
  <si>
    <t>FEC.ktoe.PT.CHI.PHARM.PROC_COOL.THERM.NG_BIOGAS</t>
  </si>
  <si>
    <t>FEC.ktoe.PT.CHI.PHARM.PROC_COOL_STEAM.TOTAL.TOTAL</t>
  </si>
  <si>
    <t>FEC.ktoe.PT.CHI.PHARM.PROC_COOL_STEAM.STEAM.SOLIDS</t>
  </si>
  <si>
    <t>FEC.ktoe.PT.CHI.PHARM.PROC_COOL_STEAM.STEAM.RFG</t>
  </si>
  <si>
    <t>FEC.ktoe.PT.CHI.PHARM.PROC_COOL_STEAM.STEAM.LPG</t>
  </si>
  <si>
    <t>FEC.ktoe.PT.CHI.PHARM.PROC_COOL_STEAM.STEAM.DIESEL_LIQBIO</t>
  </si>
  <si>
    <t>FEC.ktoe.PT.CHI.PHARM.PROC_COOL_STEAM.STEAM.RFO</t>
  </si>
  <si>
    <t>FEC.ktoe.PT.CHI.PHARM.PROC_COOL_STEAM.STEAM.OTHER</t>
  </si>
  <si>
    <t>FEC.ktoe.PT.CHI.PHARM.PROC_COOL_STEAM.STEAM.NG_BIOGAS</t>
  </si>
  <si>
    <t>FEC.ktoe.PT.CHI.PHARM.PROC_COOL_STEAM.STEAM.DERIVED</t>
  </si>
  <si>
    <t>FEC.ktoe.PT.CHI.PHARM.PROC_COOL_STEAM.STEAM.BIOMASS_WASTE</t>
  </si>
  <si>
    <t>FEC.ktoe.PT.CHI.PHARM.PROC_COOL_STEAM.STEAM.STEAM_DISTR</t>
  </si>
  <si>
    <t>FEC.ktoe.PT.CHI.PHARM.PROC_COOL.ELEC.ELEC</t>
  </si>
  <si>
    <t>FEC.ktoe.PT.CHI.PHARM.GENERIC.MECH.ELEC</t>
  </si>
  <si>
    <t>Chemicals: Process cooling - Natural gas</t>
  </si>
  <si>
    <t>UED.ktoe.PT.CHI.BASIC_CHEM.LIGHT.GENERIC.ELEC</t>
  </si>
  <si>
    <t>UED.ktoe.PT.CHI.BASIC_CHEM.AIRCOMP.GENERIC.ELEC</t>
  </si>
  <si>
    <t>UED.ktoe.PT.CHI.BASIC_CHEM.MOTOR.GENERIC.ELEC</t>
  </si>
  <si>
    <t>UED.ktoe.PT.CHI.BASIC_CHEM.FANS.GENERIC.ELEC</t>
  </si>
  <si>
    <t>UED.ktoe.PT.CHI.BASIC_CHEM.LOW_ENTH.TOTAL.TOTAL</t>
  </si>
  <si>
    <t>UED.ktoe.PT.CHI.BASIC_CHEM.LOW_ENTH.THERM.DIESEL_LIQBIO</t>
  </si>
  <si>
    <t>UED.ktoe.PT.CHI.BASIC_CHEM.LOW_ENTH.THERM.NG_BIOGAS</t>
  </si>
  <si>
    <t>UED.ktoe.PT.CHI.BASIC_CHEM.LOW_ENTH.THERM.SOLAR_GEO</t>
  </si>
  <si>
    <t>UED.ktoe.PT.CHI.BASIC_CHEM.LOW_ENTH.HP.AMBIENT</t>
  </si>
  <si>
    <t>UED.ktoe.PT.CHI.BASIC_CHEM.LOW_ENTH.THERM.ELEC</t>
  </si>
  <si>
    <t>UED.ktoe.PT.CHI.BASIC_CHEM.PROCESSING.TOTAL.TOTAL</t>
  </si>
  <si>
    <t>UED.ktoe.PT.CHI.BASIC_CHEM.PROCESSING.STEAM.SOLIDS</t>
  </si>
  <si>
    <t>UED.ktoe.PT.CHI.BASIC_CHEM.PROCESSING.STEAM.RFG</t>
  </si>
  <si>
    <t>UED.ktoe.PT.CHI.BASIC_CHEM.PROCESSING.STEAM.LPG</t>
  </si>
  <si>
    <t>UED.ktoe.PT.CHI.BASIC_CHEM.PROCESSING.STEAM.DIESEL_LIQBIO</t>
  </si>
  <si>
    <t>UED.ktoe.PT.CHI.BASIC_CHEM.PROCESSING.STEAM.RFO</t>
  </si>
  <si>
    <t>UED.ktoe.PT.CHI.BASIC_CHEM.PROCESSING.STEAM.OTHER</t>
  </si>
  <si>
    <t>UED.ktoe.PT.CHI.BASIC_CHEM.PROCESSING.STEAM.NG_BIOGAS</t>
  </si>
  <si>
    <t>UED.ktoe.PT.CHI.BASIC_CHEM.PROCESSING.STEAM.DERIVED</t>
  </si>
  <si>
    <t>UED.ktoe.PT.CHI.BASIC_CHEM.PROCESSING.STEAM.BIOMASS_WASTE</t>
  </si>
  <si>
    <t>UED.ktoe.PT.CHI.BASIC_CHEM.PROCESSING.STEAM.STEAM_DISTR</t>
  </si>
  <si>
    <t>UED.ktoe.PT.CHI.BASIC_CHEM.PROC_HEAT.TOTAL.TOTAL</t>
  </si>
  <si>
    <t>UED.ktoe.PT.CHI.BASIC_CHEM.PROC_HEAT.THERM.TOTAL</t>
  </si>
  <si>
    <t>UED.ktoe.PT.CHI.BASIC_CHEM.PROC_HEAT.THERM.SOLIDS</t>
  </si>
  <si>
    <t>UED.ktoe.PT.CHI.BASIC_CHEM.PROC_HEAT.THERM.LPG</t>
  </si>
  <si>
    <t>UED.ktoe.PT.CHI.BASIC_CHEM.PROC_HEAT.THERM.DIESEL_LIQBIO</t>
  </si>
  <si>
    <t>UED.ktoe.PT.CHI.BASIC_CHEM.PROC_HEAT.THERM.RFO</t>
  </si>
  <si>
    <t>UED.ktoe.PT.CHI.BASIC_CHEM.PROC_HEAT.THERM.NG_BIOGAS</t>
  </si>
  <si>
    <t>UED.ktoe.PT.CHI.BASIC_CHEM.PROC_HEAT.ELEC.ELEC</t>
  </si>
  <si>
    <t>UED.ktoe.PT.CHI.BASIC_CHEM.PROC_COOL.THERM.NG_BIOGAS</t>
  </si>
  <si>
    <t>UED.ktoe.PT.CHI.BASIC_CHEM.PROC_COOL_STEAM.TOTAL.TOTAL</t>
  </si>
  <si>
    <t>UED.ktoe.PT.CHI.BASIC_CHEM.PROC_COOL_STEAM.STEAM.SOLIDS</t>
  </si>
  <si>
    <t>UED.ktoe.PT.CHI.BASIC_CHEM.PROC_COOL_STEAM.STEAM.RFG</t>
  </si>
  <si>
    <t>UED.ktoe.PT.CHI.BASIC_CHEM.PROC_COOL_STEAM.STEAM.LPG</t>
  </si>
  <si>
    <t>UED.ktoe.PT.CHI.BASIC_CHEM.PROC_COOL_STEAM.STEAM.DIESEL_LIQBIO</t>
  </si>
  <si>
    <t>UED.ktoe.PT.CHI.BASIC_CHEM.PROC_COOL_STEAM.STEAM.RFO</t>
  </si>
  <si>
    <t>UED.ktoe.PT.CHI.BASIC_CHEM.PROC_COOL_STEAM.STEAM.OTHER</t>
  </si>
  <si>
    <t>UED.ktoe.PT.CHI.BASIC_CHEM.PROC_COOL_STEAM.STEAM.NG_BIOGAS</t>
  </si>
  <si>
    <t>UED.ktoe.PT.CHI.BASIC_CHEM.PROC_COOL_STEAM.STEAM.DERIVED</t>
  </si>
  <si>
    <t>UED.ktoe.PT.CHI.BASIC_CHEM.PROC_COOL_STEAM.STEAM.BIOMASS_WASTE</t>
  </si>
  <si>
    <t>UED.ktoe.PT.CHI.BASIC_CHEM.PROC_COOL_STEAM.STEAM.STEAM_DISTR</t>
  </si>
  <si>
    <t>UED.ktoe.PT.CHI.BASIC_CHEM.PROC_COOL.ELEC.ELEC</t>
  </si>
  <si>
    <t>UED.ktoe.PT.CHI.BASIC_CHEM.GENERIC.MECH.ELEC</t>
  </si>
  <si>
    <t>UED.ktoe.PT.CHI.OTHER_CHEM.TOTAL.TOTAL.TOTAL</t>
  </si>
  <si>
    <t>UED.ktoe.PT.CHI.OTHER_CHEM.LIGHT.GENERIC.ELEC</t>
  </si>
  <si>
    <t>UED.ktoe.PT.CHI.OTHER_CHEM.AIRCOMP.GENERIC.ELEC</t>
  </si>
  <si>
    <t>UED.ktoe.PT.CHI.OTHER_CHEM.MOTOR.GENERIC.ELEC</t>
  </si>
  <si>
    <t>UED.ktoe.PT.CHI.OTHER_CHEM.FANS.GENERIC.ELEC</t>
  </si>
  <si>
    <t>UED.ktoe.PT.CHI.OTHER_CHEM.LOW_ENTH.TOTAL.TOTAL</t>
  </si>
  <si>
    <t>UED.ktoe.PT.CHI.OTHER_CHEM.LOW_ENTH.THERM.DIESEL_LIQBIO</t>
  </si>
  <si>
    <t>UED.ktoe.PT.CHI.OTHER_CHEM.LOW_ENTH.THERM.NG_BIOGAS</t>
  </si>
  <si>
    <t>UED.ktoe.PT.CHI.OTHER_CHEM.LOW_ENTH.THERM.SOLAR_GEO</t>
  </si>
  <si>
    <t>UED.ktoe.PT.CHI.OTHER_CHEM.LOW_ENTH.HP.AMBIENT</t>
  </si>
  <si>
    <t>UED.ktoe.PT.CHI.OTHER_CHEM.LOW_ENTH.THERM.ELEC</t>
  </si>
  <si>
    <t>UED.ktoe.PT.CHI.OTHER_CHEM.PROCESSING_STEAM.TOTAL.TOTAL</t>
  </si>
  <si>
    <t>UED.ktoe.PT.CHI.OTHER_CHEM.PROCESSING_STEAM.STEAM.SOLIDS</t>
  </si>
  <si>
    <t>UED.ktoe.PT.CHI.OTHER_CHEM.PROCESSING_STEAM.STEAM.RFG</t>
  </si>
  <si>
    <t>UED.ktoe.PT.CHI.OTHER_CHEM.PROCESSING_STEAM.STEAM.LPG</t>
  </si>
  <si>
    <t>UED.ktoe.PT.CHI.OTHER_CHEM.PROCESSING_STEAM.STEAM.DIESEL_LIQBIO</t>
  </si>
  <si>
    <t>UED.ktoe.PT.CHI.OTHER_CHEM.PROCESSING_STEAM.STEAM.RFO</t>
  </si>
  <si>
    <t>UED.ktoe.PT.CHI.OTHER_CHEM.PROCESSING_STEAM.STEAM.OTHER</t>
  </si>
  <si>
    <t>UED.ktoe.PT.CHI.OTHER_CHEM.PROCESSING_STEAM.STEAM.NG_BIOGAS</t>
  </si>
  <si>
    <t>UED.ktoe.PT.CHI.OTHER_CHEM.PROCESSING_STEAM.STEAM.DERIVED</t>
  </si>
  <si>
    <t>UED.ktoe.PT.CHI.OTHER_CHEM.PROCESSING_STEAM.STEAM.BIOMASS_WASTE</t>
  </si>
  <si>
    <t>UED.ktoe.PT.CHI.OTHER_CHEM.PROCESSING_STEAM.STEAM.STEAM_DISTR</t>
  </si>
  <si>
    <t>UED.ktoe.PT.CHI.OTHER_CHEM.PROCESSING.MICROW.ELEC</t>
  </si>
  <si>
    <t>UED.ktoe.PT.CHI.OTHER_CHEM.PROC_HEAT.TOTAL.TOTAL</t>
  </si>
  <si>
    <t>UED.ktoe.PT.CHI.OTHER_CHEM.PROC_HEAT.THERM.TOTAL</t>
  </si>
  <si>
    <t>UED.ktoe.PT.CHI.OTHER_CHEM.PROC_HEAT.THERM.SOLIDS</t>
  </si>
  <si>
    <t>UED.ktoe.PT.CHI.OTHER_CHEM.PROC_HEAT.THERM.LPG</t>
  </si>
  <si>
    <t>UED.ktoe.PT.CHI.OTHER_CHEM.PROC_HEAT.THERM.DIESEL_LIQBIO</t>
  </si>
  <si>
    <t>UED.ktoe.PT.CHI.OTHER_CHEM.PROC_HEAT.THERM.RFO</t>
  </si>
  <si>
    <t>UED.ktoe.PT.CHI.OTHER_CHEM.PROC_HEAT.THERM.NG_BIOGAS</t>
  </si>
  <si>
    <t>UED.ktoe.PT.CHI.OTHER_CHEM.PROC_HEAT.ELEC.ELEC</t>
  </si>
  <si>
    <t>UED.ktoe.PT.CHI.OTHER_CHEM.PROC_COOL.THERM.NG_BIOGAS</t>
  </si>
  <si>
    <t>UED.ktoe.PT.CHI.OTHER_CHEM.PROC_COOL_STEAM.TOTAL.TOTAL</t>
  </si>
  <si>
    <t>UED.ktoe.PT.CHI.OTHER_CHEM.PROC_COOL_STEAM.STEAM.SOLIDS</t>
  </si>
  <si>
    <t>UED.ktoe.PT.CHI.OTHER_CHEM.PROC_COOL_STEAM.STEAM.RFG</t>
  </si>
  <si>
    <t>UED.ktoe.PT.CHI.OTHER_CHEM.PROC_COOL_STEAM.STEAM.LPG</t>
  </si>
  <si>
    <t>UED.ktoe.PT.CHI.OTHER_CHEM.PROC_COOL_STEAM.STEAM.DIESEL_LIQBIO</t>
  </si>
  <si>
    <t>UED.ktoe.PT.CHI.OTHER_CHEM.PROC_COOL_STEAM.STEAM.RFO</t>
  </si>
  <si>
    <t>UED.ktoe.PT.CHI.OTHER_CHEM.PROC_COOL_STEAM.STEAM.OTHER</t>
  </si>
  <si>
    <t>UED.ktoe.PT.CHI.OTHER_CHEM.PROC_COOL_STEAM.STEAM.NG_BIOGAS</t>
  </si>
  <si>
    <t>UED.ktoe.PT.CHI.OTHER_CHEM.PROC_COOL_STEAM.STEAM.DERIVED</t>
  </si>
  <si>
    <t>UED.ktoe.PT.CHI.OTHER_CHEM.PROC_COOL_STEAM.STEAM.BIOMASS_WASTE</t>
  </si>
  <si>
    <t>UED.ktoe.PT.CHI.OTHER_CHEM.PROC_COOL_STEAM.STEAM.STEAM_DISTR</t>
  </si>
  <si>
    <t>UED.ktoe.PT.CHI.OTHER_CHEM.PROC_COOL.ELEC.ELEC</t>
  </si>
  <si>
    <t>UED.ktoe.PT.CHI.OTHER_CHEM.GENERIC.MECH.ELEC</t>
  </si>
  <si>
    <t>UED.ktoe.PT.CHI.PHARM.TOTAL.TOTAL.TOTAL</t>
  </si>
  <si>
    <t>UED.ktoe.PT.CHI.PHARM.LIGHT.GENERIC.ELEC</t>
  </si>
  <si>
    <t>UED.ktoe.PT.CHI.PHARM.AIRCOMP.GENERIC.ELEC</t>
  </si>
  <si>
    <t>UED.ktoe.PT.CHI.PHARM.MOTOR.GENERIC.ELEC</t>
  </si>
  <si>
    <t>UED.ktoe.PT.CHI.PHARM.FANS.GENERIC.ELEC</t>
  </si>
  <si>
    <t>UED.ktoe.PT.CHI.PHARM.LOW_ENTH.TOTAL.TOTAL</t>
  </si>
  <si>
    <t>UED.ktoe.PT.CHI.PHARM.LOW_ENTH.THERM.DIESEL_LIQBIO</t>
  </si>
  <si>
    <t>UED.ktoe.PT.CHI.PHARM.LOW_ENTH.THERM.NG_BIOGAS</t>
  </si>
  <si>
    <t>UED.ktoe.PT.CHI.PHARM.LOW_ENTH.THERM.SOLAR_GEO</t>
  </si>
  <si>
    <t>UED.ktoe.PT.CHI.PHARM.LOW_ENTH.HP.AMBIENT</t>
  </si>
  <si>
    <t>UED.ktoe.PT.CHI.PHARM.LOW_ENTH.THERM.ELEC</t>
  </si>
  <si>
    <t>UED.ktoe.PT.CHI.PHARM.PROCESSING_STEAM.TOTAL.TOTAL</t>
  </si>
  <si>
    <t>UED.ktoe.PT.CHI.PHARM.PROCESSING_STEAM.STEAM.SOLIDS</t>
  </si>
  <si>
    <t>UED.ktoe.PT.CHI.PHARM.PROCESSING_STEAM.STEAM.RFG</t>
  </si>
  <si>
    <t>UED.ktoe.PT.CHI.PHARM.PROCESSING_STEAM.STEAM.LPG</t>
  </si>
  <si>
    <t>UED.ktoe.PT.CHI.PHARM.PROCESSING_STEAM.STEAM.DIESEL_LIQBIO</t>
  </si>
  <si>
    <t>UED.ktoe.PT.CHI.PHARM.PROCESSING_STEAM.STEAM.RFO</t>
  </si>
  <si>
    <t>UED.ktoe.PT.CHI.PHARM.PROCESSING_STEAM.STEAM.OTHER</t>
  </si>
  <si>
    <t>UED.ktoe.PT.CHI.PHARM.PROCESSING_STEAM.STEAM.NG_BIOGAS</t>
  </si>
  <si>
    <t>UED.ktoe.PT.CHI.PHARM.PROCESSING_STEAM.STEAM.DERIVED</t>
  </si>
  <si>
    <t>UED.ktoe.PT.CHI.PHARM.PROCESSING_STEAM.STEAM.BIOMASS_WASTE</t>
  </si>
  <si>
    <t>UED.ktoe.PT.CHI.PHARM.PROCESSING_STEAM.STEAM.STEAM_DISTR</t>
  </si>
  <si>
    <t>UED.ktoe.PT.CHI.PHARM.PROCESSING.MICROW.ELEC</t>
  </si>
  <si>
    <t>UED.ktoe.PT.CHI.PHARM.PROC_HEAT.TOTAL.TOTAL</t>
  </si>
  <si>
    <t>UED.ktoe.PT.CHI.PHARM.PROC_HEAT.THERM.TOTAL</t>
  </si>
  <si>
    <t>UED.ktoe.PT.CHI.PHARM.PROC_HEAT.THERM.SOLIDS</t>
  </si>
  <si>
    <t>UED.ktoe.PT.CHI.PHARM.PROC_HEAT.THERM.LPG</t>
  </si>
  <si>
    <t>UED.ktoe.PT.CHI.PHARM.PROC_HEAT.THERM.DIESEL_LIQBIO</t>
  </si>
  <si>
    <t>UED.ktoe.PT.CHI.PHARM.PROC_HEAT.THERM.RFO</t>
  </si>
  <si>
    <t>UED.ktoe.PT.CHI.PHARM.PROC_HEAT.THERM.NG_BIOGAS</t>
  </si>
  <si>
    <t>UED.ktoe.PT.CHI.PHARM.PROC_HEAT.ELEC.ELEC</t>
  </si>
  <si>
    <t>UED.ktoe.PT.CHI.PHARM.PROC_COOL.THERM.NG_BIOGAS</t>
  </si>
  <si>
    <t>UED.ktoe.PT.CHI.PHARM.PROC_COOL_STEAM.TOTAL.TOTAL</t>
  </si>
  <si>
    <t>UED.ktoe.PT.CHI.PHARM.PROC_COOL_STEAM.STEAM.SOLIDS</t>
  </si>
  <si>
    <t>UED.ktoe.PT.CHI.PHARM.PROC_COOL_STEAM.STEAM.RFG</t>
  </si>
  <si>
    <t>UED.ktoe.PT.CHI.PHARM.PROC_COOL_STEAM.STEAM.LPG</t>
  </si>
  <si>
    <t>UED.ktoe.PT.CHI.PHARM.PROC_COOL_STEAM.STEAM.DIESEL_LIQBIO</t>
  </si>
  <si>
    <t>UED.ktoe.PT.CHI.PHARM.PROC_COOL_STEAM.STEAM.RFO</t>
  </si>
  <si>
    <t>UED.ktoe.PT.CHI.PHARM.PROC_COOL_STEAM.STEAM.OTHER</t>
  </si>
  <si>
    <t>UED.ktoe.PT.CHI.PHARM.PROC_COOL_STEAM.STEAM.NG_BIOGAS</t>
  </si>
  <si>
    <t>UED.ktoe.PT.CHI.PHARM.PROC_COOL_STEAM.STEAM.DERIVED</t>
  </si>
  <si>
    <t>UED.ktoe.PT.CHI.PHARM.PROC_COOL_STEAM.STEAM.BIOMASS_WASTE</t>
  </si>
  <si>
    <t>UED.ktoe.PT.CHI.PHARM.PROC_COOL_STEAM.STEAM.STEAM_DISTR</t>
  </si>
  <si>
    <t>UED.ktoe.PT.CHI.PHARM.PROC_COOL.ELEC.ELEC</t>
  </si>
  <si>
    <t>UED.ktoe.PT.CHI.PHARM.GENERIC.MECH.ELEC</t>
  </si>
  <si>
    <t>Basic chemicals (energy consumption)</t>
  </si>
  <si>
    <t>FUEL_EMI.ktCO2.PT.CHI.BASIC_CHEM.LIGHT.GENERIC.ELEC</t>
  </si>
  <si>
    <t>FUEL_EMI.ktCO2.PT.CHI.BASIC_CHEM.AIRCOMP.GENERIC.ELEC</t>
  </si>
  <si>
    <t>FUEL_EMI.ktCO2.PT.CHI.BASIC_CHEM.MOTOR.GENERIC.ELEC</t>
  </si>
  <si>
    <t>FUEL_EMI.ktCO2.PT.CHI.BASIC_CHEM.FANS.GENERIC.ELEC</t>
  </si>
  <si>
    <t>FUEL_EMI.ktCO2.PT.CHI.BASIC_CHEM.LOW_ENTH.TOTAL.TOTAL</t>
  </si>
  <si>
    <t>FUEL_EMI.ktCO2.PT.CHI.BASIC_CHEM.LOW_ENTH.THERM.DIESEL_LIQBIO</t>
  </si>
  <si>
    <t>FUEL_EMI.ktCO2.PT.CHI.BASIC_CHEM.LOW_ENTH.THERM.NG_BIOGAS</t>
  </si>
  <si>
    <t>FUEL_EMI.ktCO2.PT.CHI.BASIC_CHEM.LOW_ENTH.THERM.SOLAR_GEO</t>
  </si>
  <si>
    <t>FUEL_EMI.ktCO2.PT.CHI.BASIC_CHEM.LOW_ENTH.HP.AMBIENT</t>
  </si>
  <si>
    <t>FUEL_EMI.ktCO2.PT.CHI.BASIC_CHEM.LOW_ENTH.THERM.ELEC</t>
  </si>
  <si>
    <t>FUEL_EMI.ktCO2.PT.CHI.BASIC_CHEM.PROCESSING.TOTAL.TOTAL</t>
  </si>
  <si>
    <t>FUEL_EMI.ktCO2.PT.CHI.BASIC_CHEM.PROCESSING.STEAM.SOLIDS</t>
  </si>
  <si>
    <t>FUEL_EMI.ktCO2.PT.CHI.BASIC_CHEM.PROCESSING.STEAM.RFG</t>
  </si>
  <si>
    <t>FUEL_EMI.ktCO2.PT.CHI.BASIC_CHEM.PROCESSING.STEAM.LPG</t>
  </si>
  <si>
    <t>FUEL_EMI.ktCO2.PT.CHI.BASIC_CHEM.PROCESSING.STEAM.DIESEL_LIQBIO</t>
  </si>
  <si>
    <t>FUEL_EMI.ktCO2.PT.CHI.BASIC_CHEM.PROCESSING.STEAM.RFO</t>
  </si>
  <si>
    <t>FUEL_EMI.ktCO2.PT.CHI.BASIC_CHEM.PROCESSING.STEAM.OTHER</t>
  </si>
  <si>
    <t>FUEL_EMI.ktCO2.PT.CHI.BASIC_CHEM.PROCESSING.STEAM.NG_BIOGAS</t>
  </si>
  <si>
    <t>FUEL_EMI.ktCO2.PT.CHI.BASIC_CHEM.PROCESSING.STEAM.DERIVED</t>
  </si>
  <si>
    <t>FUEL_EMI.ktCO2.PT.CHI.BASIC_CHEM.PROCESSING.STEAM.BIOMASS_WASTE</t>
  </si>
  <si>
    <t>FUEL_EMI.ktCO2.PT.CHI.BASIC_CHEM.PROCESSING.STEAM.STEAM_DISTR</t>
  </si>
  <si>
    <t>FUEL_EMI.ktCO2.PT.CHI.BASIC_CHEM.PROC_HEAT.TOTAL.TOTAL</t>
  </si>
  <si>
    <t>FUEL_EMI.ktCO2.PT.CHI.BASIC_CHEM.PROC_HEAT.THERM.TOTAL</t>
  </si>
  <si>
    <t>FUEL_EMI.ktCO2.PT.CHI.BASIC_CHEM.PROC_HEAT.THERM.SOLIDS</t>
  </si>
  <si>
    <t>FUEL_EMI.ktCO2.PT.CHI.BASIC_CHEM.PROC_HEAT.THERM.LPG</t>
  </si>
  <si>
    <t>FUEL_EMI.ktCO2.PT.CHI.BASIC_CHEM.PROC_HEAT.THERM.DIESEL_LIQBIO</t>
  </si>
  <si>
    <t>FUEL_EMI.ktCO2.PT.CHI.BASIC_CHEM.PROC_HEAT.THERM.RFO</t>
  </si>
  <si>
    <t>FUEL_EMI.ktCO2.PT.CHI.BASIC_CHEM.PROC_HEAT.THERM.NG_BIOGAS</t>
  </si>
  <si>
    <t>FUEL_EMI.ktCO2.PT.CHI.BASIC_CHEM.PROC_HEAT.ELEC.ELEC</t>
  </si>
  <si>
    <t>FUEL_EMI.ktCO2.PT.CHI.BASIC_CHEM.PROC_COOL.THERM.NG_BIOGAS</t>
  </si>
  <si>
    <t>FUEL_EMI.ktCO2.PT.CHI.BASIC_CHEM.PROC_COOL_STEAM.TOTAL.TOTAL</t>
  </si>
  <si>
    <t>FUEL_EMI.ktCO2.PT.CHI.BASIC_CHEM.PROC_COOL_STEAM.STEAM.SOLIDS</t>
  </si>
  <si>
    <t>FUEL_EMI.ktCO2.PT.CHI.BASIC_CHEM.PROC_COOL_STEAM.STEAM.RFG</t>
  </si>
  <si>
    <t>FUEL_EMI.ktCO2.PT.CHI.BASIC_CHEM.PROC_COOL_STEAM.STEAM.LPG</t>
  </si>
  <si>
    <t>FUEL_EMI.ktCO2.PT.CHI.BASIC_CHEM.PROC_COOL_STEAM.STEAM.DIESEL_LIQBIO</t>
  </si>
  <si>
    <t>FUEL_EMI.ktCO2.PT.CHI.BASIC_CHEM.PROC_COOL_STEAM.STEAM.RFO</t>
  </si>
  <si>
    <t>FUEL_EMI.ktCO2.PT.CHI.BASIC_CHEM.PROC_COOL_STEAM.STEAM.OTHER</t>
  </si>
  <si>
    <t>FUEL_EMI.ktCO2.PT.CHI.BASIC_CHEM.PROC_COOL_STEAM.STEAM.NG_BIOGAS</t>
  </si>
  <si>
    <t>FUEL_EMI.ktCO2.PT.CHI.BASIC_CHEM.PROC_COOL_STEAM.STEAM.DERIVED</t>
  </si>
  <si>
    <t>FUEL_EMI.ktCO2.PT.CHI.BASIC_CHEM.PROC_COOL_STEAM.STEAM.BIOMASS_WASTE</t>
  </si>
  <si>
    <t>FUEL_EMI.ktCO2.PT.CHI.BASIC_CHEM.PROC_COOL_STEAM.STEAM.STEAM_DISTR</t>
  </si>
  <si>
    <t>FUEL_EMI.ktCO2.PT.CHI.BASIC_CHEM.PROC_COOL.ELEC.ELEC</t>
  </si>
  <si>
    <t>FUEL_EMI.ktCO2.PT.CHI.BASIC_CHEM.GENERIC.MECH.ELEC</t>
  </si>
  <si>
    <t>PROCESS_EMI.ktCO2.PT.CHI.BASIC_CHEM</t>
  </si>
  <si>
    <t>FUEL_EMI.ktCO2.PT.CHI.OTHER_CHEM.LIGHT.GENERIC.ELEC</t>
  </si>
  <si>
    <t>FUEL_EMI.ktCO2.PT.CHI.OTHER_CHEM.AIRCOMP.GENERIC.ELEC</t>
  </si>
  <si>
    <t>FUEL_EMI.ktCO2.PT.CHI.OTHER_CHEM.MOTOR.GENERIC.ELEC</t>
  </si>
  <si>
    <t>FUEL_EMI.ktCO2.PT.CHI.OTHER_CHEM.FANS.GENERIC.ELEC</t>
  </si>
  <si>
    <t>FUEL_EMI.ktCO2.PT.CHI.OTHER_CHEM.LOW_ENTH.TOTAL.TOTAL</t>
  </si>
  <si>
    <t>FUEL_EMI.ktCO2.PT.CHI.OTHER_CHEM.LOW_ENTH.THERM.DIESEL_LIQBIO</t>
  </si>
  <si>
    <t>FUEL_EMI.ktCO2.PT.CHI.OTHER_CHEM.LOW_ENTH.THERM.NG_BIOGAS</t>
  </si>
  <si>
    <t>FUEL_EMI.ktCO2.PT.CHI.OTHER_CHEM.LOW_ENTH.THERM.SOLAR_GEO</t>
  </si>
  <si>
    <t>FUEL_EMI.ktCO2.PT.CHI.OTHER_CHEM.LOW_ENTH.HP.AMBIENT</t>
  </si>
  <si>
    <t>FUEL_EMI.ktCO2.PT.CHI.OTHER_CHEM.LOW_ENTH.THERM.ELEC</t>
  </si>
  <si>
    <t>FUEL_EMI.ktCO2.PT.CHI.OTHER_CHEM.PROCESSING_STEAM.TOTAL.TOTAL</t>
  </si>
  <si>
    <t>FUEL_EMI.ktCO2.PT.CHI.OTHER_CHEM.PROCESSING_STEAM.STEAM.SOLIDS</t>
  </si>
  <si>
    <t>FUEL_EMI.ktCO2.PT.CHI.OTHER_CHEM.PROCESSING_STEAM.STEAM.RFG</t>
  </si>
  <si>
    <t>FUEL_EMI.ktCO2.PT.CHI.OTHER_CHEM.PROCESSING_STEAM.STEAM.LPG</t>
  </si>
  <si>
    <t>FUEL_EMI.ktCO2.PT.CHI.OTHER_CHEM.PROCESSING_STEAM.STEAM.DIESEL_LIQBIO</t>
  </si>
  <si>
    <t>FUEL_EMI.ktCO2.PT.CHI.OTHER_CHEM.PROCESSING_STEAM.STEAM.RFO</t>
  </si>
  <si>
    <t>FUEL_EMI.ktCO2.PT.CHI.OTHER_CHEM.PROCESSING_STEAM.STEAM.OTHER</t>
  </si>
  <si>
    <t>FUEL_EMI.ktCO2.PT.CHI.OTHER_CHEM.PROCESSING_STEAM.STEAM.NG_BIOGAS</t>
  </si>
  <si>
    <t>FUEL_EMI.ktCO2.PT.CHI.OTHER_CHEM.PROCESSING_STEAM.STEAM.DERIVED</t>
  </si>
  <si>
    <t>FUEL_EMI.ktCO2.PT.CHI.OTHER_CHEM.PROCESSING_STEAM.STEAM.BIOMASS_WASTE</t>
  </si>
  <si>
    <t>FUEL_EMI.ktCO2.PT.CHI.OTHER_CHEM.PROCESSING_STEAM.STEAM.STEAM_DISTR</t>
  </si>
  <si>
    <t>FUEL_EMI.ktCO2.PT.CHI.OTHER_CHEM.PROCESSING.MICROW.ELEC</t>
  </si>
  <si>
    <t>FUEL_EMI.ktCO2.PT.CHI.OTHER_CHEM.PROC_HEAT.TOTAL.TOTAL</t>
  </si>
  <si>
    <t>FUEL_EMI.ktCO2.PT.CHI.OTHER_CHEM.PROC_HEAT.THERM.TOTAL</t>
  </si>
  <si>
    <t>FUEL_EMI.ktCO2.PT.CHI.OTHER_CHEM.PROC_HEAT.THERM.SOLIDS</t>
  </si>
  <si>
    <t>FUEL_EMI.ktCO2.PT.CHI.OTHER_CHEM.PROC_HEAT.THERM.LPG</t>
  </si>
  <si>
    <t>FUEL_EMI.ktCO2.PT.CHI.OTHER_CHEM.PROC_HEAT.THERM.DIESEL_LIQBIO</t>
  </si>
  <si>
    <t>FUEL_EMI.ktCO2.PT.CHI.OTHER_CHEM.PROC_HEAT.THERM.RFO</t>
  </si>
  <si>
    <t>FUEL_EMI.ktCO2.PT.CHI.OTHER_CHEM.PROC_HEAT.THERM.NG_BIOGAS</t>
  </si>
  <si>
    <t>FUEL_EMI.ktCO2.PT.CHI.OTHER_CHEM.PROC_HEAT.ELEC.ELEC</t>
  </si>
  <si>
    <t>FUEL_EMI.ktCO2.PT.CHI.OTHER_CHEM.PROC_COOL.THERM.NG_BIOGAS</t>
  </si>
  <si>
    <t>FUEL_EMI.ktCO2.PT.CHI.OTHER_CHEM.PROC_COOL_STEAM.TOTAL.TOTAL</t>
  </si>
  <si>
    <t>FUEL_EMI.ktCO2.PT.CHI.OTHER_CHEM.PROC_COOL_STEAM.STEAM.SOLIDS</t>
  </si>
  <si>
    <t>FUEL_EMI.ktCO2.PT.CHI.OTHER_CHEM.PROC_COOL_STEAM.STEAM.RFG</t>
  </si>
  <si>
    <t>FUEL_EMI.ktCO2.PT.CHI.OTHER_CHEM.PROC_COOL_STEAM.STEAM.LPG</t>
  </si>
  <si>
    <t>FUEL_EMI.ktCO2.PT.CHI.OTHER_CHEM.PROC_COOL_STEAM.STEAM.DIESEL_LIQBIO</t>
  </si>
  <si>
    <t>FUEL_EMI.ktCO2.PT.CHI.OTHER_CHEM.PROC_COOL_STEAM.STEAM.RFO</t>
  </si>
  <si>
    <t>FUEL_EMI.ktCO2.PT.CHI.OTHER_CHEM.PROC_COOL_STEAM.STEAM.OTHER</t>
  </si>
  <si>
    <t>FUEL_EMI.ktCO2.PT.CHI.OTHER_CHEM.PROC_COOL_STEAM.STEAM.NG_BIOGAS</t>
  </si>
  <si>
    <t>FUEL_EMI.ktCO2.PT.CHI.OTHER_CHEM.PROC_COOL_STEAM.STEAM.DERIVED</t>
  </si>
  <si>
    <t>FUEL_EMI.ktCO2.PT.CHI.OTHER_CHEM.PROC_COOL_STEAM.STEAM.BIOMASS_WASTE</t>
  </si>
  <si>
    <t>FUEL_EMI.ktCO2.PT.CHI.OTHER_CHEM.PROC_COOL_STEAM.STEAM.STEAM_DISTR</t>
  </si>
  <si>
    <t>FUEL_EMI.ktCO2.PT.CHI.OTHER_CHEM.PROC_COOL.ELEC.ELEC</t>
  </si>
  <si>
    <t>FUEL_EMI.ktCO2.PT.CHI.OTHER_CHEM.GENERIC.MECH.ELEC</t>
  </si>
  <si>
    <t>PROCESS_EMI.ktCO2.PT.CHI.OTHER_CHEM</t>
  </si>
  <si>
    <t>FUEL_EMI.ktCO2.PT.CHI.PHARM.TOTAL.TOTAL.TOTAL</t>
  </si>
  <si>
    <t>FUEL_EMI.ktCO2.PT.CHI.PHARM.LIGHT.GENERIC.ELEC</t>
  </si>
  <si>
    <t>FUEL_EMI.ktCO2.PT.CHI.PHARM.AIRCOMP.GENERIC.ELEC</t>
  </si>
  <si>
    <t>FUEL_EMI.ktCO2.PT.CHI.PHARM.MOTOR.GENERIC.ELEC</t>
  </si>
  <si>
    <t>FUEL_EMI.ktCO2.PT.CHI.PHARM.FANS.GENERIC.ELEC</t>
  </si>
  <si>
    <t>FUEL_EMI.ktCO2.PT.CHI.PHARM.LOW_ENTH.TOTAL.TOTAL</t>
  </si>
  <si>
    <t>FUEL_EMI.ktCO2.PT.CHI.PHARM.LOW_ENTH.THERM.DIESEL_LIQBIO</t>
  </si>
  <si>
    <t>FUEL_EMI.ktCO2.PT.CHI.PHARM.LOW_ENTH.THERM.NG_BIOGAS</t>
  </si>
  <si>
    <t>FUEL_EMI.ktCO2.PT.CHI.PHARM.LOW_ENTH.THERM.SOLAR_GEO</t>
  </si>
  <si>
    <t>FUEL_EMI.ktCO2.PT.CHI.PHARM.LOW_ENTH.HP.AMBIENT</t>
  </si>
  <si>
    <t>FUEL_EMI.ktCO2.PT.CHI.PHARM.LOW_ENTH.THERM.ELEC</t>
  </si>
  <si>
    <t>FUEL_EMI.ktCO2.PT.CHI.PHARM.PROCESSING_STEAM.TOTAL.TOTAL</t>
  </si>
  <si>
    <t>FUEL_EMI.ktCO2.PT.CHI.PHARM.PROCESSING_STEAM.STEAM.SOLIDS</t>
  </si>
  <si>
    <t>FUEL_EMI.ktCO2.PT.CHI.PHARM.PROCESSING_STEAM.STEAM.RFG</t>
  </si>
  <si>
    <t>FUEL_EMI.ktCO2.PT.CHI.PHARM.PROCESSING_STEAM.STEAM.LPG</t>
  </si>
  <si>
    <t>FUEL_EMI.ktCO2.PT.CHI.PHARM.PROCESSING_STEAM.STEAM.DIESEL_LIQBIO</t>
  </si>
  <si>
    <t>FUEL_EMI.ktCO2.PT.CHI.PHARM.PROCESSING_STEAM.STEAM.RFO</t>
  </si>
  <si>
    <t>FUEL_EMI.ktCO2.PT.CHI.PHARM.PROCESSING_STEAM.STEAM.OTHER</t>
  </si>
  <si>
    <t>FUEL_EMI.ktCO2.PT.CHI.PHARM.PROCESSING_STEAM.STEAM.NG_BIOGAS</t>
  </si>
  <si>
    <t>FUEL_EMI.ktCO2.PT.CHI.PHARM.PROCESSING_STEAM.STEAM.DERIVED</t>
  </si>
  <si>
    <t>FUEL_EMI.ktCO2.PT.CHI.PHARM.PROCESSING_STEAM.STEAM.BIOMASS_WASTE</t>
  </si>
  <si>
    <t>FUEL_EMI.ktCO2.PT.CHI.PHARM.PROCESSING_STEAM.STEAM.STEAM_DISTR</t>
  </si>
  <si>
    <t>FUEL_EMI.ktCO2.PT.CHI.PHARM.PROCESSING.MICROW.ELEC</t>
  </si>
  <si>
    <t>FUEL_EMI.ktCO2.PT.CHI.PHARM.PROC_HEAT.TOTAL.TOTAL</t>
  </si>
  <si>
    <t>FUEL_EMI.ktCO2.PT.CHI.PHARM.PROC_HEAT.THERM.TOTAL</t>
  </si>
  <si>
    <t>FUEL_EMI.ktCO2.PT.CHI.PHARM.PROC_HEAT.THERM.SOLIDS</t>
  </si>
  <si>
    <t>FUEL_EMI.ktCO2.PT.CHI.PHARM.PROC_HEAT.THERM.LPG</t>
  </si>
  <si>
    <t>FUEL_EMI.ktCO2.PT.CHI.PHARM.PROC_HEAT.THERM.DIESEL_LIQBIO</t>
  </si>
  <si>
    <t>FUEL_EMI.ktCO2.PT.CHI.PHARM.PROC_HEAT.THERM.RFO</t>
  </si>
  <si>
    <t>FUEL_EMI.ktCO2.PT.CHI.PHARM.PROC_HEAT.THERM.NG_BIOGAS</t>
  </si>
  <si>
    <t>FUEL_EMI.ktCO2.PT.CHI.PHARM.PROC_HEAT.ELEC.ELEC</t>
  </si>
  <si>
    <t>FUEL_EMI.ktCO2.PT.CHI.PHARM.PROC_COOL.THERM.NG_BIOGAS</t>
  </si>
  <si>
    <t>FUEL_EMI.ktCO2.PT.CHI.PHARM.PROC_COOL_STEAM.TOTAL.TOTAL</t>
  </si>
  <si>
    <t>FUEL_EMI.ktCO2.PT.CHI.PHARM.PROC_COOL_STEAM.STEAM.SOLIDS</t>
  </si>
  <si>
    <t>FUEL_EMI.ktCO2.PT.CHI.PHARM.PROC_COOL_STEAM.STEAM.RFG</t>
  </si>
  <si>
    <t>FUEL_EMI.ktCO2.PT.CHI.PHARM.PROC_COOL_STEAM.STEAM.LPG</t>
  </si>
  <si>
    <t>FUEL_EMI.ktCO2.PT.CHI.PHARM.PROC_COOL_STEAM.STEAM.DIESEL_LIQBIO</t>
  </si>
  <si>
    <t>FUEL_EMI.ktCO2.PT.CHI.PHARM.PROC_COOL_STEAM.STEAM.RFO</t>
  </si>
  <si>
    <t>FUEL_EMI.ktCO2.PT.CHI.PHARM.PROC_COOL_STEAM.STEAM.OTHER</t>
  </si>
  <si>
    <t>FUEL_EMI.ktCO2.PT.CHI.PHARM.PROC_COOL_STEAM.STEAM.NG_BIOGAS</t>
  </si>
  <si>
    <t>FUEL_EMI.ktCO2.PT.CHI.PHARM.PROC_COOL_STEAM.STEAM.DERIVED</t>
  </si>
  <si>
    <t>FUEL_EMI.ktCO2.PT.CHI.PHARM.PROC_COOL_STEAM.STEAM.BIOMASS_WASTE</t>
  </si>
  <si>
    <t>FUEL_EMI.ktCO2.PT.CHI.PHARM.PROC_COOL_STEAM.STEAM.STEAM_DISTR</t>
  </si>
  <si>
    <t>FUEL_EMI.ktCO2.PT.CHI.PHARM.PROC_COOL.ELEC.ELEC</t>
  </si>
  <si>
    <t>FUEL_EMI.ktCO2.PT.CHI.PHARM.GENERIC.MECH.ELEC</t>
  </si>
  <si>
    <t>Basic chemicals (over energy consumption, without process emissions)</t>
  </si>
  <si>
    <t>Other chemicals (without process emissions)</t>
  </si>
  <si>
    <t>VA.Meuro2023.PT.NMM.CEM</t>
  </si>
  <si>
    <t>VA.Meuro2023.PT.NMM.CER</t>
  </si>
  <si>
    <t>VA.Meuro2023.PT.NMM.GLASS</t>
  </si>
  <si>
    <t>Cement (kt)</t>
  </si>
  <si>
    <t>OUTPUT.kt.PT.NMM.CEM</t>
  </si>
  <si>
    <t>Ceramics &amp; other NMM (kt bricks eq.)</t>
  </si>
  <si>
    <t>OUTPUT.kt.PT.NMM.CER</t>
  </si>
  <si>
    <t>Glass production  (kt)</t>
  </si>
  <si>
    <t>OUTPUT.kt.PT.NMM.GLASS</t>
  </si>
  <si>
    <t>CAP.kt.PT.NMM.CEM</t>
  </si>
  <si>
    <t>CAP.kt.PT.NMM.CER</t>
  </si>
  <si>
    <t>CAP.kt.PT.NMM.GLASS</t>
  </si>
  <si>
    <t>NEWCAP.kt.PT.NMM.CEM</t>
  </si>
  <si>
    <t>NEWCAP.kt.PT.NMM.CER</t>
  </si>
  <si>
    <t>NEWCAP.kt.PT.NMM.GLASS</t>
  </si>
  <si>
    <t>FEC.ktoe.PT.NMM.TOTAL.TOTAL.TOTAL.TOTAL</t>
  </si>
  <si>
    <t>FEC.ktoe.PT.NMM.TOTAL.TOTAL.TOTAL.SOLIDS</t>
  </si>
  <si>
    <t>FEC.ktoe.PT.NMM.TOTAL.TOTAL.TOTAL.RFG</t>
  </si>
  <si>
    <t>FEC.ktoe.PT.NMM.TOTAL.TOTAL.TOTAL.LPG</t>
  </si>
  <si>
    <t>FEC.ktoe.PT.NMM.TOTAL.TOTAL.TOTAL.DIESEL</t>
  </si>
  <si>
    <t>FEC.ktoe.PT.NMM.TOTAL.TOTAL.TOTAL.RFO</t>
  </si>
  <si>
    <t>FEC.ktoe.PT.NMM.TOTAL.TOTAL.TOTAL.OTHER</t>
  </si>
  <si>
    <t>FEC.ktoe.PT.NMM.TOTAL.TOTAL.TOTAL.NG</t>
  </si>
  <si>
    <t>FEC.ktoe.PT.NMM.TOTAL.TOTAL.TOTAL.DERIVED</t>
  </si>
  <si>
    <t>FEC.ktoe.PT.NMM.TOTAL.TOTAL.TOTAL.BIOMASS_WASTE</t>
  </si>
  <si>
    <t>FEC.ktoe.PT.NMM.TOTAL.TOTAL.TOTAL.BIOGAS</t>
  </si>
  <si>
    <t>FEC.ktoe.PT.NMM.TOTAL.TOTAL.TOTAL.LIQBIO</t>
  </si>
  <si>
    <t>FEC.ktoe.PT.NMM.TOTAL.TOTAL.TOTAL.SOLAR</t>
  </si>
  <si>
    <t>FEC.ktoe.PT.NMM.TOTAL.TOTAL.TOTAL.GEO</t>
  </si>
  <si>
    <t>FEC.ktoe.PT.NMM.TOTAL.TOTAL.TOTAL.AMBIENT</t>
  </si>
  <si>
    <t>FEC.ktoe.PT.NMM.TOTAL.TOTAL.TOTAL.STEAM_DISTR</t>
  </si>
  <si>
    <t>FEC.ktoe.PT.NMM.TOTAL.TOTAL.TOTAL.ELEC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</si>
  <si>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</si>
  <si>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</si>
  <si>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</si>
  <si>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FEC.ktoe.PT.NMM.CEM.TOTAL.TOTAL.TOTAL</t>
  </si>
  <si>
    <t>FEC.ktoe.PT.NMM.CEM.LIGHT.GENERIC.ELEC</t>
  </si>
  <si>
    <t>FEC.ktoe.PT.NMM.CEM.AIRCOMP.GENERIC.ELEC</t>
  </si>
  <si>
    <t>FEC.ktoe.PT.NMM.CEM.MOTOR.GENERIC.ELEC</t>
  </si>
  <si>
    <t>FEC.ktoe.PT.NMM.CEM.FANS.GENERIC.ELEC</t>
  </si>
  <si>
    <t>FEC.ktoe.PT.NMM.CEM.LOW_ENTH.TOTAL.TOTAL</t>
  </si>
  <si>
    <t>FEC.ktoe.PT.NMM.CEM.LOW_ENTH.THERM.DIESEL_LIQBIO</t>
  </si>
  <si>
    <t>FEC.ktoe.PT.NMM.CEM.LOW_ENTH.THERM.NG_BIOGAS</t>
  </si>
  <si>
    <t>FEC.ktoe.PT.NMM.CEM.LOW_ENTH.THERM.SOLAR_GEO</t>
  </si>
  <si>
    <t>FEC.ktoe.PT.NMM.CEM.LOW_ENTH.HP.AMBIENT</t>
  </si>
  <si>
    <t>FEC.ktoe.PT.NMM.CEM.LOW_ENTH.THERM.ELEC</t>
  </si>
  <si>
    <t>Cement: Grinding, milling of raw material</t>
  </si>
  <si>
    <t>FEC.ktoe.PT.NMM.CEM.GRINDING_RAW.MECH.ELEC</t>
  </si>
  <si>
    <t>Cement: Pre-heating and pre-calcination</t>
  </si>
  <si>
    <t>FEC.ktoe.PT.NMM.CEM.PREHEAT.TOTAL.TOTAL</t>
  </si>
  <si>
    <t>FEC.ktoe.PT.NMM.CEM.PREHEAT.THERM.SOLIDS</t>
  </si>
  <si>
    <t>FEC.ktoe.PT.NMM.CEM.PREHEAT.THERM.LPG</t>
  </si>
  <si>
    <t>FEC.ktoe.PT.NMM.CEM.PREHEAT.THERM.DIESEL_LIQBIO</t>
  </si>
  <si>
    <t>FEC.ktoe.PT.NMM.CEM.PREHEAT.THERM.RFO</t>
  </si>
  <si>
    <t>FEC.ktoe.PT.NMM.CEM.PREHEAT.THERM.OTHER</t>
  </si>
  <si>
    <t>FEC.ktoe.PT.NMM.CEM.PREHEAT.THERM.NG_BIOGAS</t>
  </si>
  <si>
    <t>FEC.ktoe.PT.NMM.CEM.PREHEAT.THERM.BIOMASS_WASTE</t>
  </si>
  <si>
    <t>Cement: Clinker production (kilns)</t>
  </si>
  <si>
    <t>FEC.ktoe.PT.NMM.CEM.KILN.TOTAL.TOTAL</t>
  </si>
  <si>
    <t>FEC.ktoe.PT.NMM.CEM.KILN.THERM.SOLIDS</t>
  </si>
  <si>
    <t>FEC.ktoe.PT.NMM.CEM.KILN.THERM.LPG</t>
  </si>
  <si>
    <t>FEC.ktoe.PT.NMM.CEM.KILN.THERM.DIESEL_LIQBIO</t>
  </si>
  <si>
    <t>FEC.ktoe.PT.NMM.CEM.KILN.THERM.RFO</t>
  </si>
  <si>
    <t>FEC.ktoe.PT.NMM.CEM.KILN.THERM.OTHER</t>
  </si>
  <si>
    <t>FEC.ktoe.PT.NMM.CEM.KILN.THERM.NG_BIOGAS</t>
  </si>
  <si>
    <t>FEC.ktoe.PT.NMM.CEM.KILN.THERM.BIOMASS_WASTE</t>
  </si>
  <si>
    <t>Cement: Grinding, packaging and precasting</t>
  </si>
  <si>
    <t>Cement: Grinding, packaging and precasting (electricity)</t>
  </si>
  <si>
    <t>FEC.ktoe.PT.NMM.CEM.PRECAST.MECH.ELEC</t>
  </si>
  <si>
    <t>Cement: Precasting - Steam</t>
  </si>
  <si>
    <t>FEC.ktoe.PT.NMM.CEM.PRECAST_STEAM.TOTAL.TOTAL</t>
  </si>
  <si>
    <t>FEC.ktoe.PT.NMM.CEM.PRECAST_STEAM.STEAM.SOLIDS</t>
  </si>
  <si>
    <t>FEC.ktoe.PT.NMM.CEM.PRECAST_STEAM.STEAM.RFG</t>
  </si>
  <si>
    <t>FEC.ktoe.PT.NMM.CEM.PRECAST_STEAM.STEAM.LPG</t>
  </si>
  <si>
    <t>FEC.ktoe.PT.NMM.CEM.PRECAST_STEAM.STEAM.DIESEL_LIQBIO</t>
  </si>
  <si>
    <t>FEC.ktoe.PT.NMM.CEM.PRECAST_STEAM.STEAM.RFO</t>
  </si>
  <si>
    <t>FEC.ktoe.PT.NMM.CEM.PRECAST_STEAM.STEAM.OTHER</t>
  </si>
  <si>
    <t>FEC.ktoe.PT.NMM.CEM.PRECAST_STEAM.STEAM.NG_BIOGAS</t>
  </si>
  <si>
    <t>FEC.ktoe.PT.NMM.CEM.PRECAST_STEAM.STEAM.DERIVED</t>
  </si>
  <si>
    <t>FEC.ktoe.PT.NMM.CEM.PRECAST_STEAM.STEAM.BIOMASS_WASTE</t>
  </si>
  <si>
    <t>FEC.ktoe.PT.NMM.CEM.PRECAST_STEAM.STEAM.STEAM_DISTR</t>
  </si>
  <si>
    <t>FEC.ktoe.PT.NMM.CER.TOTAL.TOTAL.TOTAL</t>
  </si>
  <si>
    <t>FEC.ktoe.PT.NMM.CER.LIGHT.GENERIC.ELEC</t>
  </si>
  <si>
    <t>FEC.ktoe.PT.NMM.CER.AIRCOMP.GENERIC.ELEC</t>
  </si>
  <si>
    <t>FEC.ktoe.PT.NMM.CER.MOTOR.GENERIC.ELEC</t>
  </si>
  <si>
    <t>FEC.ktoe.PT.NMM.CER.FANS.GENERIC.ELEC</t>
  </si>
  <si>
    <t>FEC.ktoe.PT.NMM.CER.LOW_ENTH.TOTAL.TOTAL</t>
  </si>
  <si>
    <t>FEC.ktoe.PT.NMM.CER.LOW_ENTH.THERM.DIESEL_LIQBIO</t>
  </si>
  <si>
    <t>FEC.ktoe.PT.NMM.CER.LOW_ENTH.THERM.NG_BIOGAS</t>
  </si>
  <si>
    <t>FEC.ktoe.PT.NMM.CER.LOW_ENTH.THERM.SOLAR_GEO</t>
  </si>
  <si>
    <t>FEC.ktoe.PT.NMM.CER.LOW_ENTH.HP.AMBIENT</t>
  </si>
  <si>
    <t>FEC.ktoe.PT.NMM.CER.LOW_ENTH.THERM.ELEC</t>
  </si>
  <si>
    <t>Ceramics: Mixing of raw material</t>
  </si>
  <si>
    <t>FEC.ktoe.PT.NMM.CER.MIXING.MECH.ELEC</t>
  </si>
  <si>
    <t>Ceramics: Drying and sintering of raw material</t>
  </si>
  <si>
    <t>Ceramics: Thermal drying and sintering</t>
  </si>
  <si>
    <t>FEC.ktoe.PT.NMM.CER.DRYING.TOTAL.TOTAL</t>
  </si>
  <si>
    <t>FEC.ktoe.PT.NMM.CER.DRYING.THERM.SOLIDS</t>
  </si>
  <si>
    <t>FEC.ktoe.PT.NMM.CER.DRYING.THERM.LPG</t>
  </si>
  <si>
    <t>FEC.ktoe.PT.NMM.CER.DRYING.THERM.DIESEL_LIQBIO</t>
  </si>
  <si>
    <t>FEC.ktoe.PT.NMM.CER.DRYING.THERM.RFO</t>
  </si>
  <si>
    <t>FEC.ktoe.PT.NMM.CER.DRYING.THERM.NG_BIOGAS</t>
  </si>
  <si>
    <t>Ceramics: Steam drying and sintering</t>
  </si>
  <si>
    <t>FEC.ktoe.PT.NMM.CER.DRYING_STEAM.TOTAL.TOTAL</t>
  </si>
  <si>
    <t>FEC.ktoe.PT.NMM.CER.DRYING_STEAM.STEAM.SOLIDS</t>
  </si>
  <si>
    <t>FEC.ktoe.PT.NMM.CER.DRYING_STEAM.STEAM.RFG</t>
  </si>
  <si>
    <t>FEC.ktoe.PT.NMM.CER.DRYING_STEAM.STEAM.LPG</t>
  </si>
  <si>
    <t>FEC.ktoe.PT.NMM.CER.DRYING_STEAM.STEAM.DIESEL_LIQBIO</t>
  </si>
  <si>
    <t>FEC.ktoe.PT.NMM.CER.DRYING_STEAM.STEAM.RFO</t>
  </si>
  <si>
    <t>FEC.ktoe.PT.NMM.CER.DRYING_STEAM.STEAM.OTHER</t>
  </si>
  <si>
    <t>FEC.ktoe.PT.NMM.CER.DRYING_STEAM.STEAM.NG_BIOGAS</t>
  </si>
  <si>
    <t>FEC.ktoe.PT.NMM.CER.DRYING_STEAM.STEAM.DERIVED</t>
  </si>
  <si>
    <t>FEC.ktoe.PT.NMM.CER.DRYING_STEAM.STEAM.BIOMASS_WASTE</t>
  </si>
  <si>
    <t>FEC.ktoe.PT.NMM.CER.DRYING_STEAM.STEAM.STEAM_DISTR</t>
  </si>
  <si>
    <t>Ceramics: Microwave drying and sintering</t>
  </si>
  <si>
    <t>FEC.ktoe.PT.NMM.CER.DRYING_MICROW.MICROW.ELEC</t>
  </si>
  <si>
    <t>Ceramics: Primary production process</t>
  </si>
  <si>
    <t>Ceramics: Thermal kiln</t>
  </si>
  <si>
    <t>FEC.ktoe.PT.NMM.CER.KILN_THERM.TOTAL.TOTAL</t>
  </si>
  <si>
    <t>FEC.ktoe.PT.NMM.CER.KILN_THERM.THERM.SOLIDS</t>
  </si>
  <si>
    <t>FEC.ktoe.PT.NMM.CER.KILN_THERM.THERM.LPG</t>
  </si>
  <si>
    <t>FEC.ktoe.PT.NMM.CER.KILN_THERM.THERM.DIESEL_LIQBIO</t>
  </si>
  <si>
    <t>FEC.ktoe.PT.NMM.CER.KILN_THERM.THERM.RFO</t>
  </si>
  <si>
    <t>FEC.ktoe.PT.NMM.CER.KILN_THERM.THERM.OTHER</t>
  </si>
  <si>
    <t>FEC.ktoe.PT.NMM.CER.KILN_THERM.THERM.NG_BIOGAS</t>
  </si>
  <si>
    <t>FEC.ktoe.PT.NMM.CER.KILN_THERM.THERM.BIOMASS_WASTE</t>
  </si>
  <si>
    <t>Ceramics: Electric kiln</t>
  </si>
  <si>
    <t>FEC.ktoe.PT.NMM.CER.KILN_ELEC.ELEC.ELEC</t>
  </si>
  <si>
    <t>Ceramics: Product finishing</t>
  </si>
  <si>
    <t>Ceramics: Thermal furnace</t>
  </si>
  <si>
    <t>FEC.ktoe.PT.NMM.CER.FINISHING.TOTAL.TOTAL</t>
  </si>
  <si>
    <t>FEC.ktoe.PT.NMM.CER.FINISHING.THERM.SOLIDS</t>
  </si>
  <si>
    <t>FEC.ktoe.PT.NMM.CER.FINISHING.THERM.LPG</t>
  </si>
  <si>
    <t>FEC.ktoe.PT.NMM.CER.FINISHING.THERM.DIESEL_LIQBIO</t>
  </si>
  <si>
    <t>FEC.ktoe.PT.NMM.CER.FINISHING.THERM.RFO</t>
  </si>
  <si>
    <t>FEC.ktoe.PT.NMM.CER.FINISHING.THERM.NG_BIOGAS</t>
  </si>
  <si>
    <t>Ceramics: Electric furnace</t>
  </si>
  <si>
    <t>FEC.ktoe.PT.NMM.CER.FINISHING_ELEC.ELEC.ELEC</t>
  </si>
  <si>
    <t>FEC.ktoe.PT.NMM.GLASS.TOTAL.TOTAL.TOTAL</t>
  </si>
  <si>
    <t>FEC.ktoe.PT.NMM.GLASS.LIGHT.GENERIC.ELEC</t>
  </si>
  <si>
    <t>FEC.ktoe.PT.NMM.GLASS.AIRCOMP.GENERIC.ELEC</t>
  </si>
  <si>
    <t>FEC.ktoe.PT.NMM.GLASS.MOTOR.GENERIC.ELEC</t>
  </si>
  <si>
    <t>FEC.ktoe.PT.NMM.GLASS.FANS.GENERIC.ELEC</t>
  </si>
  <si>
    <t>FEC.ktoe.PT.NMM.GLASS.LOW_ENTH.TOTAL.TOTAL</t>
  </si>
  <si>
    <t>FEC.ktoe.PT.NMM.GLASS.LOW_ENTH.THERM.DIESEL_LIQBIO</t>
  </si>
  <si>
    <t>FEC.ktoe.PT.NMM.GLASS.LOW_ENTH.THERM.NG_BIOGAS</t>
  </si>
  <si>
    <t>FEC.ktoe.PT.NMM.GLASS.LOW_ENTH.THERM.SOLAR_GEO</t>
  </si>
  <si>
    <t>FEC.ktoe.PT.NMM.GLASS.LOW_ENTH.HP.AMBIENT</t>
  </si>
  <si>
    <t>FEC.ktoe.PT.NMM.GLASS.LOW_ENTH.THERM.ELEC</t>
  </si>
  <si>
    <t>Glass: Melting tank</t>
  </si>
  <si>
    <t>Glass: Thermal melting tank</t>
  </si>
  <si>
    <t>FEC.ktoe.PT.NMM.GLASS.MELTING.TOTAL.TOTAL</t>
  </si>
  <si>
    <t>FEC.ktoe.PT.NMM.GLASS.MELTING.THERM.SOLIDS</t>
  </si>
  <si>
    <t>FEC.ktoe.PT.NMM.GLASS.MELTING.THERM.LPG</t>
  </si>
  <si>
    <t>FEC.ktoe.PT.NMM.GLASS.MELTING.THERM.DIESEL_LIQBIO</t>
  </si>
  <si>
    <t>FEC.ktoe.PT.NMM.GLASS.MELTING.THERM.RFO</t>
  </si>
  <si>
    <t>FEC.ktoe.PT.NMM.GLASS.MELTING.THERM.NG_BIOGAS</t>
  </si>
  <si>
    <t>Glass: Electric melting tank</t>
  </si>
  <si>
    <t>FEC.ktoe.PT.NMM.GLASS.MELTING_ELEC.ELEC.ELEC</t>
  </si>
  <si>
    <t>Glass: Forming</t>
  </si>
  <si>
    <t>FEC.ktoe.PT.NMM.GLASS.FORMING.ELEC.ELEC</t>
  </si>
  <si>
    <t>Glass: Annealing</t>
  </si>
  <si>
    <t>Glass: Annealing - thermal</t>
  </si>
  <si>
    <t>FEC.ktoe.PT.NMM.GLASS.ANNEALING.TOTAL.TOTAL</t>
  </si>
  <si>
    <t>FEC.ktoe.PT.NMM.GLASS.ANNEALING.THERM.SOLIDS</t>
  </si>
  <si>
    <t>FEC.ktoe.PT.NMM.GLASS.ANNEALING.THERM.LPG</t>
  </si>
  <si>
    <t>FEC.ktoe.PT.NMM.GLASS.ANNEALING.THERM.DIESEL_LIQBIO</t>
  </si>
  <si>
    <t>FEC.ktoe.PT.NMM.GLASS.ANNEALING.THERM.RFO</t>
  </si>
  <si>
    <t>FEC.ktoe.PT.NMM.GLASS.ANNEALING.THERM.NG_BIOGAS</t>
  </si>
  <si>
    <t>Glass: Annealing - electric</t>
  </si>
  <si>
    <t>FEC.ktoe.PT.NMM.GLASS.ANNEALING_ELEC.ELEC.ELEC</t>
  </si>
  <si>
    <t>Glass: Finishing processes</t>
  </si>
  <si>
    <t>FEC.ktoe.PT.NMM.GLASS.FINISHING.ELEC.ELEC</t>
  </si>
  <si>
    <t>Cement: Grinding, packaging - electric</t>
  </si>
  <si>
    <t>Cement: Precasting - steam</t>
  </si>
  <si>
    <t>UED.ktoe.PT.NMM.CEM.TOTAL.TOTAL.TOTAL</t>
  </si>
  <si>
    <t>UED.ktoe.PT.NMM.CEM.LIGHT.GENERIC.ELEC</t>
  </si>
  <si>
    <t>UED.ktoe.PT.NMM.CEM.AIRCOMP.GENERIC.ELEC</t>
  </si>
  <si>
    <t>UED.ktoe.PT.NMM.CEM.MOTOR.GENERIC.ELEC</t>
  </si>
  <si>
    <t>UED.ktoe.PT.NMM.CEM.FANS.GENERIC.ELEC</t>
  </si>
  <si>
    <t>UED.ktoe.PT.NMM.CEM.LOW_ENTH.TOTAL.TOTAL</t>
  </si>
  <si>
    <t>UED.ktoe.PT.NMM.CEM.LOW_ENTH.THERM.DIESEL_LIQBIO</t>
  </si>
  <si>
    <t>UED.ktoe.PT.NMM.CEM.LOW_ENTH.THERM.NG_BIOGAS</t>
  </si>
  <si>
    <t>UED.ktoe.PT.NMM.CEM.LOW_ENTH.THERM.SOLAR_GEO</t>
  </si>
  <si>
    <t>UED.ktoe.PT.NMM.CEM.LOW_ENTH.HP.AMBIENT</t>
  </si>
  <si>
    <t>UED.ktoe.PT.NMM.CEM.LOW_ENTH.THERM.ELEC</t>
  </si>
  <si>
    <t>UED.ktoe.PT.NMM.CEM.GRINDING_RAW.MECH.ELEC</t>
  </si>
  <si>
    <t>UED.ktoe.PT.NMM.CEM.PREHEAT.TOTAL.TOTAL</t>
  </si>
  <si>
    <t>UED.ktoe.PT.NMM.CEM.PREHEAT.THERM.SOLIDS</t>
  </si>
  <si>
    <t>UED.ktoe.PT.NMM.CEM.PREHEAT.THERM.LPG</t>
  </si>
  <si>
    <t>UED.ktoe.PT.NMM.CEM.PREHEAT.THERM.DIESEL_LIQBIO</t>
  </si>
  <si>
    <t>UED.ktoe.PT.NMM.CEM.PREHEAT.THERM.RFO</t>
  </si>
  <si>
    <t>UED.ktoe.PT.NMM.CEM.PREHEAT.THERM.OTHER</t>
  </si>
  <si>
    <t>UED.ktoe.PT.NMM.CEM.PREHEAT.THERM.NG_BIOGAS</t>
  </si>
  <si>
    <t>UED.ktoe.PT.NMM.CEM.PREHEAT.THERM.BIOMASS_WASTE</t>
  </si>
  <si>
    <t>UED.ktoe.PT.NMM.CEM.KILN.TOTAL.TOTAL</t>
  </si>
  <si>
    <t>UED.ktoe.PT.NMM.CEM.KILN.THERM.SOLIDS</t>
  </si>
  <si>
    <t>UED.ktoe.PT.NMM.CEM.KILN.THERM.LPG</t>
  </si>
  <si>
    <t>UED.ktoe.PT.NMM.CEM.KILN.THERM.DIESEL_LIQBIO</t>
  </si>
  <si>
    <t>UED.ktoe.PT.NMM.CEM.KILN.THERM.RFO</t>
  </si>
  <si>
    <t>UED.ktoe.PT.NMM.CEM.KILN.THERM.OTHER</t>
  </si>
  <si>
    <t>UED.ktoe.PT.NMM.CEM.KILN.THERM.NG_BIOGAS</t>
  </si>
  <si>
    <t>UED.ktoe.PT.NMM.CEM.KILN.THERM.BIOMASS_WASTE</t>
  </si>
  <si>
    <t>UED.ktoe.PT.NMM.CEM.PRECAST.MECH.ELEC</t>
  </si>
  <si>
    <t>UED.ktoe.PT.NMM.CEM.PRECAST_STEAM.TOTAL.TOTAL</t>
  </si>
  <si>
    <t>UED.ktoe.PT.NMM.CEM.PRECAST_STEAM.STEAM.SOLIDS</t>
  </si>
  <si>
    <t>UED.ktoe.PT.NMM.CEM.PRECAST_STEAM.STEAM.RFG</t>
  </si>
  <si>
    <t>UED.ktoe.PT.NMM.CEM.PRECAST_STEAM.STEAM.LPG</t>
  </si>
  <si>
    <t>UED.ktoe.PT.NMM.CEM.PRECAST_STEAM.STEAM.DIESEL_LIQBIO</t>
  </si>
  <si>
    <t>UED.ktoe.PT.NMM.CEM.PRECAST_STEAM.STEAM.RFO</t>
  </si>
  <si>
    <t>UED.ktoe.PT.NMM.CEM.PRECAST_STEAM.STEAM.OTHER</t>
  </si>
  <si>
    <t>UED.ktoe.PT.NMM.CEM.PRECAST_STEAM.STEAM.NG_BIOGAS</t>
  </si>
  <si>
    <t>UED.ktoe.PT.NMM.CEM.PRECAST_STEAM.STEAM.DERIVED</t>
  </si>
  <si>
    <t>UED.ktoe.PT.NMM.CEM.PRECAST_STEAM.STEAM.BIOMASS_WASTE</t>
  </si>
  <si>
    <t>UED.ktoe.PT.NMM.CEM.PRECAST_STEAM.STEAM.STEAM_DISTR</t>
  </si>
  <si>
    <t>UED.ktoe.PT.NMM.CER.TOTAL.TOTAL.TOTAL</t>
  </si>
  <si>
    <t>UED.ktoe.PT.NMM.CER.LIGHT.GENERIC.ELEC</t>
  </si>
  <si>
    <t>UED.ktoe.PT.NMM.CER.AIRCOMP.GENERIC.ELEC</t>
  </si>
  <si>
    <t>UED.ktoe.PT.NMM.CER.MOTOR.GENERIC.ELEC</t>
  </si>
  <si>
    <t>UED.ktoe.PT.NMM.CER.FANS.GENERIC.ELEC</t>
  </si>
  <si>
    <t>UED.ktoe.PT.NMM.CER.LOW_ENTH.TOTAL.TOTAL</t>
  </si>
  <si>
    <t>UED.ktoe.PT.NMM.CER.LOW_ENTH.THERM.DIESEL_LIQBIO</t>
  </si>
  <si>
    <t>UED.ktoe.PT.NMM.CER.LOW_ENTH.THERM.NG_BIOGAS</t>
  </si>
  <si>
    <t>UED.ktoe.PT.NMM.CER.LOW_ENTH.THERM.SOLAR_GEO</t>
  </si>
  <si>
    <t>UED.ktoe.PT.NMM.CER.LOW_ENTH.HP.AMBIENT</t>
  </si>
  <si>
    <t>UED.ktoe.PT.NMM.CER.LOW_ENTH.THERM.ELEC</t>
  </si>
  <si>
    <t>UED.ktoe.PT.NMM.CER.MIXING.MECH.ELEC</t>
  </si>
  <si>
    <t>UED.ktoe.PT.NMM.CER.DRYING.TOTAL.TOTAL</t>
  </si>
  <si>
    <t>UED.ktoe.PT.NMM.CER.DRYING.THERM.SOLIDS</t>
  </si>
  <si>
    <t>UED.ktoe.PT.NMM.CER.DRYING.THERM.LPG</t>
  </si>
  <si>
    <t>UED.ktoe.PT.NMM.CER.DRYING.THERM.DIESEL_LIQBIO</t>
  </si>
  <si>
    <t>UED.ktoe.PT.NMM.CER.DRYING.THERM.RFO</t>
  </si>
  <si>
    <t>UED.ktoe.PT.NMM.CER.DRYING.THERM.NG_BIOGAS</t>
  </si>
  <si>
    <t>UED.ktoe.PT.NMM.CER.DRYING_STEAM.TOTAL.TOTAL</t>
  </si>
  <si>
    <t>UED.ktoe.PT.NMM.CER.DRYING_STEAM.STEAM.SOLIDS</t>
  </si>
  <si>
    <t>UED.ktoe.PT.NMM.CER.DRYING_STEAM.STEAM.RFG</t>
  </si>
  <si>
    <t>UED.ktoe.PT.NMM.CER.DRYING_STEAM.STEAM.LPG</t>
  </si>
  <si>
    <t>UED.ktoe.PT.NMM.CER.DRYING_STEAM.STEAM.DIESEL_LIQBIO</t>
  </si>
  <si>
    <t>UED.ktoe.PT.NMM.CER.DRYING_STEAM.STEAM.RFO</t>
  </si>
  <si>
    <t>UED.ktoe.PT.NMM.CER.DRYING_STEAM.STEAM.OTHER</t>
  </si>
  <si>
    <t>UED.ktoe.PT.NMM.CER.DRYING_STEAM.STEAM.NG_BIOGAS</t>
  </si>
  <si>
    <t>UED.ktoe.PT.NMM.CER.DRYING_STEAM.STEAM.DERIVED</t>
  </si>
  <si>
    <t>UED.ktoe.PT.NMM.CER.DRYING_STEAM.STEAM.BIOMASS_WASTE</t>
  </si>
  <si>
    <t>UED.ktoe.PT.NMM.CER.DRYING_STEAM.STEAM.STEAM_DISTR</t>
  </si>
  <si>
    <t>UED.ktoe.PT.NMM.CER.DRYING_MICROW.MICROW.ELEC</t>
  </si>
  <si>
    <t>UED.ktoe.PT.NMM.CER.KILN_THERM.TOTAL.TOTAL</t>
  </si>
  <si>
    <t>UED.ktoe.PT.NMM.CER.KILN_THERM.THERM.SOLIDS</t>
  </si>
  <si>
    <t>UED.ktoe.PT.NMM.CER.KILN_THERM.THERM.LPG</t>
  </si>
  <si>
    <t>UED.ktoe.PT.NMM.CER.KILN_THERM.THERM.DIESEL_LIQBIO</t>
  </si>
  <si>
    <t>UED.ktoe.PT.NMM.CER.KILN_THERM.THERM.RFO</t>
  </si>
  <si>
    <t>UED.ktoe.PT.NMM.CER.KILN_THERM.THERM.OTHER</t>
  </si>
  <si>
    <t>UED.ktoe.PT.NMM.CER.KILN_THERM.THERM.NG_BIOGAS</t>
  </si>
  <si>
    <t>UED.ktoe.PT.NMM.CER.KILN_THERM.THERM.BIOMASS_WASTE</t>
  </si>
  <si>
    <t>UED.ktoe.PT.NMM.CER.KILN_ELEC.ELEC.ELEC</t>
  </si>
  <si>
    <t>UED.ktoe.PT.NMM.CER.FINISHING.TOTAL.TOTAL</t>
  </si>
  <si>
    <t>UED.ktoe.PT.NMM.CER.FINISHING.THERM.SOLIDS</t>
  </si>
  <si>
    <t>UED.ktoe.PT.NMM.CER.FINISHING.THERM.LPG</t>
  </si>
  <si>
    <t>UED.ktoe.PT.NMM.CER.FINISHING.THERM.DIESEL_LIQBIO</t>
  </si>
  <si>
    <t>UED.ktoe.PT.NMM.CER.FINISHING.THERM.RFO</t>
  </si>
  <si>
    <t>UED.ktoe.PT.NMM.CER.FINISHING.THERM.NG_BIOGAS</t>
  </si>
  <si>
    <t>UED.ktoe.PT.NMM.CER.FINISHING_ELEC.ELEC.ELEC</t>
  </si>
  <si>
    <t>UED.ktoe.PT.NMM.GLASS.TOTAL.TOTAL.TOTAL</t>
  </si>
  <si>
    <t>UED.ktoe.PT.NMM.GLASS.LIGHT.GENERIC.ELEC</t>
  </si>
  <si>
    <t>UED.ktoe.PT.NMM.GLASS.AIRCOMP.GENERIC.ELEC</t>
  </si>
  <si>
    <t>UED.ktoe.PT.NMM.GLASS.MOTOR.GENERIC.ELEC</t>
  </si>
  <si>
    <t>UED.ktoe.PT.NMM.GLASS.FANS.GENERIC.ELEC</t>
  </si>
  <si>
    <t>UED.ktoe.PT.NMM.GLASS.LOW_ENTH.TOTAL.TOTAL</t>
  </si>
  <si>
    <t>UED.ktoe.PT.NMM.GLASS.LOW_ENTH.THERM.DIESEL_LIQBIO</t>
  </si>
  <si>
    <t>UED.ktoe.PT.NMM.GLASS.LOW_ENTH.THERM.NG_BIOGAS</t>
  </si>
  <si>
    <t>UED.ktoe.PT.NMM.GLASS.LOW_ENTH.THERM.SOLAR_GEO</t>
  </si>
  <si>
    <t>UED.ktoe.PT.NMM.GLASS.LOW_ENTH.HP.AMBIENT</t>
  </si>
  <si>
    <t>UED.ktoe.PT.NMM.GLASS.LOW_ENTH.THERM.ELEC</t>
  </si>
  <si>
    <t>UED.ktoe.PT.NMM.GLASS.MELTING.TOTAL.TOTAL</t>
  </si>
  <si>
    <t>UED.ktoe.PT.NMM.GLASS.MELTING.THERM.SOLIDS</t>
  </si>
  <si>
    <t>UED.ktoe.PT.NMM.GLASS.MELTING.THERM.LPG</t>
  </si>
  <si>
    <t>UED.ktoe.PT.NMM.GLASS.MELTING.THERM.DIESEL_LIQBIO</t>
  </si>
  <si>
    <t>UED.ktoe.PT.NMM.GLASS.MELTING.THERM.RFO</t>
  </si>
  <si>
    <t>UED.ktoe.PT.NMM.GLASS.MELTING.THERM.NG_BIOGAS</t>
  </si>
  <si>
    <t>UED.ktoe.PT.NMM.GLASS.MELTING_ELEC.ELEC.ELEC</t>
  </si>
  <si>
    <t>UED.ktoe.PT.NMM.GLASS.FORMING.ELEC.ELEC</t>
  </si>
  <si>
    <t>UED.ktoe.PT.NMM.GLASS.ANNEALING.TOTAL.TOTAL</t>
  </si>
  <si>
    <t>UED.ktoe.PT.NMM.GLASS.ANNEALING.THERM.SOLIDS</t>
  </si>
  <si>
    <t>UED.ktoe.PT.NMM.GLASS.ANNEALING.THERM.LPG</t>
  </si>
  <si>
    <t>UED.ktoe.PT.NMM.GLASS.ANNEALING.THERM.DIESEL_LIQBIO</t>
  </si>
  <si>
    <t>UED.ktoe.PT.NMM.GLASS.ANNEALING.THERM.RFO</t>
  </si>
  <si>
    <t>UED.ktoe.PT.NMM.GLASS.ANNEALING.THERM.NG_BIOGAS</t>
  </si>
  <si>
    <t>UED.ktoe.PT.NMM.GLASS.ANNEALING_ELEC.ELEC.ELEC</t>
  </si>
  <si>
    <t>UED.ktoe.PT.NMM.GLASS.FINISHING.ELEC.ELEC</t>
  </si>
  <si>
    <t>FUEL_EMI.ktCO2.PT.NMM.CEM.LIGHT.GENERIC.ELEC</t>
  </si>
  <si>
    <t>FUEL_EMI.ktCO2.PT.NMM.CEM.AIRCOMP.GENERIC.ELEC</t>
  </si>
  <si>
    <t>FUEL_EMI.ktCO2.PT.NMM.CEM.MOTOR.GENERIC.ELEC</t>
  </si>
  <si>
    <t>FUEL_EMI.ktCO2.PT.NMM.CEM.FANS.GENERIC.ELEC</t>
  </si>
  <si>
    <t>FUEL_EMI.ktCO2.PT.NMM.CEM.LOW_ENTH.TOTAL.TOTAL</t>
  </si>
  <si>
    <t>FUEL_EMI.ktCO2.PT.NMM.CEM.LOW_ENTH.THERM.DIESEL_LIQBIO</t>
  </si>
  <si>
    <t>FUEL_EMI.ktCO2.PT.NMM.CEM.LOW_ENTH.THERM.NG_BIOGAS</t>
  </si>
  <si>
    <t>FUEL_EMI.ktCO2.PT.NMM.CEM.LOW_ENTH.THERM.SOLAR_GEO</t>
  </si>
  <si>
    <t>FUEL_EMI.ktCO2.PT.NMM.CEM.LOW_ENTH.HP.AMBIENT</t>
  </si>
  <si>
    <t>FUEL_EMI.ktCO2.PT.NMM.CEM.LOW_ENTH.THERM.ELEC</t>
  </si>
  <si>
    <t>FUEL_EMI.ktCO2.PT.NMM.CEM.GRINDING_RAW.MECH.ELEC</t>
  </si>
  <si>
    <t>FUEL_EMI.ktCO2.PT.NMM.CEM.PREHEAT.TOTAL.TOTAL</t>
  </si>
  <si>
    <t>FUEL_EMI.ktCO2.PT.NMM.CEM.PREHEAT.THERM.SOLIDS</t>
  </si>
  <si>
    <t>FUEL_EMI.ktCO2.PT.NMM.CEM.PREHEAT.THERM.LPG</t>
  </si>
  <si>
    <t>FUEL_EMI.ktCO2.PT.NMM.CEM.PREHEAT.THERM.DIESEL_LIQBIO</t>
  </si>
  <si>
    <t>FUEL_EMI.ktCO2.PT.NMM.CEM.PREHEAT.THERM.RFO</t>
  </si>
  <si>
    <t>FUEL_EMI.ktCO2.PT.NMM.CEM.PREHEAT.THERM.OTHER</t>
  </si>
  <si>
    <t>FUEL_EMI.ktCO2.PT.NMM.CEM.PREHEAT.THERM.NG_BIOGAS</t>
  </si>
  <si>
    <t>FUEL_EMI.ktCO2.PT.NMM.CEM.PREHEAT.THERM.BIOMASS_WASTE</t>
  </si>
  <si>
    <t>FUEL_EMI.ktCO2.PT.NMM.CEM.KILN.TOTAL.TOTAL</t>
  </si>
  <si>
    <t>FUEL_EMI.ktCO2.PT.NMM.CEM.KILN.THERM.SOLIDS</t>
  </si>
  <si>
    <t>FUEL_EMI.ktCO2.PT.NMM.CEM.KILN.THERM.LPG</t>
  </si>
  <si>
    <t>FUEL_EMI.ktCO2.PT.NMM.CEM.KILN.THERM.DIESEL_LIQBIO</t>
  </si>
  <si>
    <t>FUEL_EMI.ktCO2.PT.NMM.CEM.KILN.THERM.RFO</t>
  </si>
  <si>
    <t>FUEL_EMI.ktCO2.PT.NMM.CEM.KILN.THERM.OTHER</t>
  </si>
  <si>
    <t>FUEL_EMI.ktCO2.PT.NMM.CEM.KILN.THERM.NG_BIOGAS</t>
  </si>
  <si>
    <t>FUEL_EMI.ktCO2.PT.NMM.CEM.KILN.THERM.BIOMASS_WASTE</t>
  </si>
  <si>
    <t>FUEL_EMI.ktCO2.PT.NMM.CEM.PRECAST.MECH.ELEC</t>
  </si>
  <si>
    <t>FUEL_EMI.ktCO2.PT.NMM.CEM.PRECAST_STEAM.TOTAL.TOTAL</t>
  </si>
  <si>
    <t>FUEL_EMI.ktCO2.PT.NMM.CEM.PRECAST_STEAM.STEAM.SOLIDS</t>
  </si>
  <si>
    <t>FUEL_EMI.ktCO2.PT.NMM.CEM.PRECAST_STEAM.STEAM.RFG</t>
  </si>
  <si>
    <t>FUEL_EMI.ktCO2.PT.NMM.CEM.PRECAST_STEAM.STEAM.LPG</t>
  </si>
  <si>
    <t>FUEL_EMI.ktCO2.PT.NMM.CEM.PRECAST_STEAM.STEAM.DIESEL_LIQBIO</t>
  </si>
  <si>
    <t>FUEL_EMI.ktCO2.PT.NMM.CEM.PRECAST_STEAM.STEAM.RFO</t>
  </si>
  <si>
    <t>FUEL_EMI.ktCO2.PT.NMM.CEM.PRECAST_STEAM.STEAM.OTHER</t>
  </si>
  <si>
    <t>FUEL_EMI.ktCO2.PT.NMM.CEM.PRECAST_STEAM.STEAM.NG_BIOGAS</t>
  </si>
  <si>
    <t>FUEL_EMI.ktCO2.PT.NMM.CEM.PRECAST_STEAM.STEAM.DERIVED</t>
  </si>
  <si>
    <t>FUEL_EMI.ktCO2.PT.NMM.CEM.PRECAST_STEAM.STEAM.BIOMASS_WASTE</t>
  </si>
  <si>
    <t>FUEL_EMI.ktCO2.PT.NMM.CEM.PRECAST_STEAM.STEAM.STEAM_DISTR</t>
  </si>
  <si>
    <t>PROCESS_EMI.ktCO2.PT.NMM.CEM</t>
  </si>
  <si>
    <t>FUEL_EMI.ktCO2.PT.NMM.CER.LIGHT.GENERIC.ELEC</t>
  </si>
  <si>
    <t>FUEL_EMI.ktCO2.PT.NMM.CER.AIRCOMP.GENERIC.ELEC</t>
  </si>
  <si>
    <t>FUEL_EMI.ktCO2.PT.NMM.CER.MOTOR.GENERIC.ELEC</t>
  </si>
  <si>
    <t>FUEL_EMI.ktCO2.PT.NMM.CER.FANS.GENERIC.ELEC</t>
  </si>
  <si>
    <t>FUEL_EMI.ktCO2.PT.NMM.CER.LOW_ENTH.TOTAL.TOTAL</t>
  </si>
  <si>
    <t>FUEL_EMI.ktCO2.PT.NMM.CER.LOW_ENTH.THERM.DIESEL_LIQBIO</t>
  </si>
  <si>
    <t>FUEL_EMI.ktCO2.PT.NMM.CER.LOW_ENTH.THERM.NG_BIOGAS</t>
  </si>
  <si>
    <t>FUEL_EMI.ktCO2.PT.NMM.CER.LOW_ENTH.THERM.SOLAR_GEO</t>
  </si>
  <si>
    <t>FUEL_EMI.ktCO2.PT.NMM.CER.LOW_ENTH.HP.AMBIENT</t>
  </si>
  <si>
    <t>FUEL_EMI.ktCO2.PT.NMM.CER.LOW_ENTH.THERM.ELEC</t>
  </si>
  <si>
    <t>FUEL_EMI.ktCO2.PT.NMM.CER.MIXING.MECH.ELEC</t>
  </si>
  <si>
    <t>FUEL_EMI.ktCO2.PT.NMM.CER.DRYING.TOTAL.TOTAL</t>
  </si>
  <si>
    <t>FUEL_EMI.ktCO2.PT.NMM.CER.DRYING.THERM.SOLIDS</t>
  </si>
  <si>
    <t>FUEL_EMI.ktCO2.PT.NMM.CER.DRYING.THERM.LPG</t>
  </si>
  <si>
    <t>FUEL_EMI.ktCO2.PT.NMM.CER.DRYING.THERM.DIESEL_LIQBIO</t>
  </si>
  <si>
    <t>FUEL_EMI.ktCO2.PT.NMM.CER.DRYING.THERM.RFO</t>
  </si>
  <si>
    <t>FUEL_EMI.ktCO2.PT.NMM.CER.DRYING.THERM.NG_BIOGAS</t>
  </si>
  <si>
    <t>FUEL_EMI.ktCO2.PT.NMM.CER.DRYING_STEAM.TOTAL.TOTAL</t>
  </si>
  <si>
    <t>FUEL_EMI.ktCO2.PT.NMM.CER.DRYING_STEAM.STEAM.SOLIDS</t>
  </si>
  <si>
    <t>FUEL_EMI.ktCO2.PT.NMM.CER.DRYING_STEAM.STEAM.RFG</t>
  </si>
  <si>
    <t>FUEL_EMI.ktCO2.PT.NMM.CER.DRYING_STEAM.STEAM.LPG</t>
  </si>
  <si>
    <t>FUEL_EMI.ktCO2.PT.NMM.CER.DRYING_STEAM.STEAM.DIESEL_LIQBIO</t>
  </si>
  <si>
    <t>FUEL_EMI.ktCO2.PT.NMM.CER.DRYING_STEAM.STEAM.RFO</t>
  </si>
  <si>
    <t>FUEL_EMI.ktCO2.PT.NMM.CER.DRYING_STEAM.STEAM.OTHER</t>
  </si>
  <si>
    <t>FUEL_EMI.ktCO2.PT.NMM.CER.DRYING_STEAM.STEAM.NG_BIOGAS</t>
  </si>
  <si>
    <t>FUEL_EMI.ktCO2.PT.NMM.CER.DRYING_STEAM.STEAM.DERIVED</t>
  </si>
  <si>
    <t>FUEL_EMI.ktCO2.PT.NMM.CER.DRYING_STEAM.STEAM.BIOMASS_WASTE</t>
  </si>
  <si>
    <t>FUEL_EMI.ktCO2.PT.NMM.CER.DRYING_STEAM.STEAM.STEAM_DISTR</t>
  </si>
  <si>
    <t>FUEL_EMI.ktCO2.PT.NMM.CER.DRYING_MICROW.MICROW.ELEC</t>
  </si>
  <si>
    <t>FUEL_EMI.ktCO2.PT.NMM.CER.KILN_THERM.TOTAL.TOTAL</t>
  </si>
  <si>
    <t>FUEL_EMI.ktCO2.PT.NMM.CER.KILN_THERM.THERM.SOLIDS</t>
  </si>
  <si>
    <t>FUEL_EMI.ktCO2.PT.NMM.CER.KILN_THERM.THERM.LPG</t>
  </si>
  <si>
    <t>FUEL_EMI.ktCO2.PT.NMM.CER.KILN_THERM.THERM.DIESEL_LIQBIO</t>
  </si>
  <si>
    <t>FUEL_EMI.ktCO2.PT.NMM.CER.KILN_THERM.THERM.RFO</t>
  </si>
  <si>
    <t>FUEL_EMI.ktCO2.PT.NMM.CER.KILN_THERM.THERM.OTHER</t>
  </si>
  <si>
    <t>FUEL_EMI.ktCO2.PT.NMM.CER.KILN_THERM.THERM.NG_BIOGAS</t>
  </si>
  <si>
    <t>FUEL_EMI.ktCO2.PT.NMM.CER.KILN_THERM.THERM.BIOMASS_WASTE</t>
  </si>
  <si>
    <t>FUEL_EMI.ktCO2.PT.NMM.CER.KILN_ELEC.ELEC.ELEC</t>
  </si>
  <si>
    <t>FUEL_EMI.ktCO2.PT.NMM.CER.FINISHING.TOTAL.TOTAL</t>
  </si>
  <si>
    <t>FUEL_EMI.ktCO2.PT.NMM.CER.FINISHING.THERM.SOLIDS</t>
  </si>
  <si>
    <t>FUEL_EMI.ktCO2.PT.NMM.CER.FINISHING.THERM.LPG</t>
  </si>
  <si>
    <t>FUEL_EMI.ktCO2.PT.NMM.CER.FINISHING.THERM.DIESEL_LIQBIO</t>
  </si>
  <si>
    <t>FUEL_EMI.ktCO2.PT.NMM.CER.FINISHING.THERM.RFO</t>
  </si>
  <si>
    <t>FUEL_EMI.ktCO2.PT.NMM.CER.FINISHING.THERM.NG_BIOGAS</t>
  </si>
  <si>
    <t>FUEL_EMI.ktCO2.PT.NMM.CER.FINISHING_ELEC.ELEC.ELEC</t>
  </si>
  <si>
    <t>PROCESS_EMI.ktCO2.PT.NMM.CER</t>
  </si>
  <si>
    <t>FUEL_EMI.ktCO2.PT.NMM.GLASS.LIGHT.GENERIC.ELEC</t>
  </si>
  <si>
    <t>FUEL_EMI.ktCO2.PT.NMM.GLASS.AIRCOMP.GENERIC.ELEC</t>
  </si>
  <si>
    <t>FUEL_EMI.ktCO2.PT.NMM.GLASS.MOTOR.GENERIC.ELEC</t>
  </si>
  <si>
    <t>FUEL_EMI.ktCO2.PT.NMM.GLASS.FANS.GENERIC.ELEC</t>
  </si>
  <si>
    <t>FUEL_EMI.ktCO2.PT.NMM.GLASS.LOW_ENTH.TOTAL.TOTAL</t>
  </si>
  <si>
    <t>FUEL_EMI.ktCO2.PT.NMM.GLASS.LOW_ENTH.THERM.DIESEL_LIQBIO</t>
  </si>
  <si>
    <t>FUEL_EMI.ktCO2.PT.NMM.GLASS.LOW_ENTH.THERM.NG_BIOGAS</t>
  </si>
  <si>
    <t>FUEL_EMI.ktCO2.PT.NMM.GLASS.LOW_ENTH.THERM.SOLAR_GEO</t>
  </si>
  <si>
    <t>FUEL_EMI.ktCO2.PT.NMM.GLASS.LOW_ENTH.HP.AMBIENT</t>
  </si>
  <si>
    <t>FUEL_EMI.ktCO2.PT.NMM.GLASS.LOW_ENTH.THERM.ELEC</t>
  </si>
  <si>
    <t>FUEL_EMI.ktCO2.PT.NMM.GLASS.MELTING.TOTAL.TOTAL</t>
  </si>
  <si>
    <t>FUEL_EMI.ktCO2.PT.NMM.GLASS.MELTING.THERM.SOLIDS</t>
  </si>
  <si>
    <t>FUEL_EMI.ktCO2.PT.NMM.GLASS.MELTING.THERM.LPG</t>
  </si>
  <si>
    <t>FUEL_EMI.ktCO2.PT.NMM.GLASS.MELTING.THERM.DIESEL_LIQBIO</t>
  </si>
  <si>
    <t>FUEL_EMI.ktCO2.PT.NMM.GLASS.MELTING.THERM.RFO</t>
  </si>
  <si>
    <t>FUEL_EMI.ktCO2.PT.NMM.GLASS.MELTING.THERM.NG_BIOGAS</t>
  </si>
  <si>
    <t>FUEL_EMI.ktCO2.PT.NMM.GLASS.MELTING_ELEC.ELEC.ELEC</t>
  </si>
  <si>
    <t>FUEL_EMI.ktCO2.PT.NMM.GLASS.FORMING.ELEC.ELEC</t>
  </si>
  <si>
    <t>FUEL_EMI.ktCO2.PT.NMM.GLASS.ANNEALING.TOTAL.TOTAL</t>
  </si>
  <si>
    <t>FUEL_EMI.ktCO2.PT.NMM.GLASS.ANNEALING.THERM.SOLIDS</t>
  </si>
  <si>
    <t>FUEL_EMI.ktCO2.PT.NMM.GLASS.ANNEALING.THERM.LPG</t>
  </si>
  <si>
    <t>FUEL_EMI.ktCO2.PT.NMM.GLASS.ANNEALING.THERM.DIESEL_LIQBIO</t>
  </si>
  <si>
    <t>FUEL_EMI.ktCO2.PT.NMM.GLASS.ANNEALING.THERM.RFO</t>
  </si>
  <si>
    <t>FUEL_EMI.ktCO2.PT.NMM.GLASS.ANNEALING.THERM.NG_BIOGAS</t>
  </si>
  <si>
    <t>FUEL_EMI.ktCO2.PT.NMM.GLASS.ANNEALING_ELEC.ELEC.ELEC</t>
  </si>
  <si>
    <t>FUEL_EMI.ktCO2.PT.NMM.GLASS.FINISHING.ELEC.ELEC</t>
  </si>
  <si>
    <t>PROCESS_EMI.ktCO2.PT.NMM.GLASS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</si>
  <si>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</si>
  <si>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</si>
  <si>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</si>
  <si>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</si>
  <si>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</si>
  <si>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VA.Meuro2023.PT.PPA.PULP</t>
  </si>
  <si>
    <t>VA.Meuro2023.PT.PPA.PAPER</t>
  </si>
  <si>
    <t>VA.Meuro2023.PT.PPA.PRINT</t>
  </si>
  <si>
    <t>Pulp production (kt)</t>
  </si>
  <si>
    <t>OUTPUT.kt.PT.PPA.PULP</t>
  </si>
  <si>
    <t>Paper production  (kt)</t>
  </si>
  <si>
    <t>OUTPUT.kt.PT.PPA.PAPER</t>
  </si>
  <si>
    <t>Printing and media reproduction (kt paper eq.)</t>
  </si>
  <si>
    <t>OUTPUT.kt.PT.PPA.PRINT</t>
  </si>
  <si>
    <t>CAP.kt.PT.PPA.PULP</t>
  </si>
  <si>
    <t>CAP.kt.PT.PPA.PAPER</t>
  </si>
  <si>
    <t>CAP.kt.PT.PPA.PRINT</t>
  </si>
  <si>
    <t>NEWCAP.kt.PT.PPA.PULP</t>
  </si>
  <si>
    <t>NEWCAP.kt.PT.PPA.PAPER</t>
  </si>
  <si>
    <t>NEWCAP.kt.PT.PPA.PRINT</t>
  </si>
  <si>
    <t>FEC.ktoe.PT.PPA.TOTAL.TOTAL.TOTAL.TOTAL</t>
  </si>
  <si>
    <t>FEC.ktoe.PT.PPA.TOTAL.TOTAL.TOTAL.SOLIDS</t>
  </si>
  <si>
    <t>FEC.ktoe.PT.PPA.TOTAL.TOTAL.TOTAL.RFG</t>
  </si>
  <si>
    <t>FEC.ktoe.PT.PPA.TOTAL.TOTAL.TOTAL.LPG</t>
  </si>
  <si>
    <t>FEC.ktoe.PT.PPA.TOTAL.TOTAL.TOTAL.DIESEL</t>
  </si>
  <si>
    <t>FEC.ktoe.PT.PPA.TOTAL.TOTAL.TOTAL.RFO</t>
  </si>
  <si>
    <t>FEC.ktoe.PT.PPA.TOTAL.TOTAL.TOTAL.OTHER</t>
  </si>
  <si>
    <t>FEC.ktoe.PT.PPA.TOTAL.TOTAL.TOTAL.NG</t>
  </si>
  <si>
    <t>FEC.ktoe.PT.PPA.TOTAL.TOTAL.TOTAL.DERIVED</t>
  </si>
  <si>
    <t>FEC.ktoe.PT.PPA.TOTAL.TOTAL.TOTAL.BIOMASS_WASTE</t>
  </si>
  <si>
    <t>FEC.ktoe.PT.PPA.TOTAL.TOTAL.TOTAL.BIOGAS</t>
  </si>
  <si>
    <t>FEC.ktoe.PT.PPA.TOTAL.TOTAL.TOTAL.LIQBIO</t>
  </si>
  <si>
    <t>FEC.ktoe.PT.PPA.TOTAL.TOTAL.TOTAL.SOLAR</t>
  </si>
  <si>
    <t>FEC.ktoe.PT.PPA.TOTAL.TOTAL.TOTAL.GEO</t>
  </si>
  <si>
    <t>FEC.ktoe.PT.PPA.TOTAL.TOTAL.TOTAL.AMBIENT</t>
  </si>
  <si>
    <t>FEC.ktoe.PT.PPA.TOTAL.TOTAL.TOTAL.STEAM_DISTR</t>
  </si>
  <si>
    <t>FEC.ktoe.PT.PPA.TOTAL.TOTAL.TOTAL.ELEC</t>
  </si>
  <si>
    <t>FEC.ktoe.PT.PPA.PULP.TOTAL.TOTAL.TOTAL</t>
  </si>
  <si>
    <t>FEC.ktoe.PT.PPA.PULP.LIGHT.GENERIC.ELEC</t>
  </si>
  <si>
    <t>FEC.ktoe.PT.PPA.PULP.AIRCOMP.GENERIC.ELEC</t>
  </si>
  <si>
    <t>FEC.ktoe.PT.PPA.PULP.MOTOR.GENERIC.ELEC</t>
  </si>
  <si>
    <t>FEC.ktoe.PT.PPA.PULP.FANS.GENERIC.ELEC</t>
  </si>
  <si>
    <t>FEC.ktoe.PT.PPA.PULP.LOW_ENTH.TOTAL.TOTAL</t>
  </si>
  <si>
    <t>FEC.ktoe.PT.PPA.PULP.LOW_ENTH.THERM.DIESEL_LIQBIO</t>
  </si>
  <si>
    <t>FEC.ktoe.PT.PPA.PULP.LOW_ENTH.THERM.NG_BIOGAS</t>
  </si>
  <si>
    <t>FEC.ktoe.PT.PPA.PULP.LOW_ENTH.THERM.SOLAR_GEO</t>
  </si>
  <si>
    <t>FEC.ktoe.PT.PPA.PULP.LOW_ENTH.HP.AMBIENT</t>
  </si>
  <si>
    <t>FEC.ktoe.PT.PPA.PULP.LOW_ENTH.THERM.ELEC</t>
  </si>
  <si>
    <t>Pulp: Wood preparation, grinding</t>
  </si>
  <si>
    <t>FEC.ktoe.PT.PPA.PULP.PREPARATION.MECH.ELEC</t>
  </si>
  <si>
    <t>Pulp: Pulping</t>
  </si>
  <si>
    <t>Pulp: Pulping thermal</t>
  </si>
  <si>
    <t>FEC.ktoe.PT.PPA.PULP.PULPING.TOTAL.TOTAL</t>
  </si>
  <si>
    <t>FEC.ktoe.PT.PPA.PULP.PULPING.STEAM.SOLIDS</t>
  </si>
  <si>
    <t>FEC.ktoe.PT.PPA.PULP.PULPING.STEAM.RFG</t>
  </si>
  <si>
    <t>FEC.ktoe.PT.PPA.PULP.PULPING.STEAM.LPG</t>
  </si>
  <si>
    <t>FEC.ktoe.PT.PPA.PULP.PULPING.STEAM.DIESEL_LIQBIO</t>
  </si>
  <si>
    <t>FEC.ktoe.PT.PPA.PULP.PULPING.STEAM.RFO</t>
  </si>
  <si>
    <t>FEC.ktoe.PT.PPA.PULP.PULPING.STEAM.OTHER</t>
  </si>
  <si>
    <t>FEC.ktoe.PT.PPA.PULP.PULPING.STEAM.NG_BIOGAS</t>
  </si>
  <si>
    <t>FEC.ktoe.PT.PPA.PULP.PULPING.STEAM.DERIVED</t>
  </si>
  <si>
    <t>FEC.ktoe.PT.PPA.PULP.PULPING.STEAM.BIOMASS_WASTE</t>
  </si>
  <si>
    <t>FEC.ktoe.PT.PPA.PULP.PULPING.STEAM.STEAM_DISTR</t>
  </si>
  <si>
    <t>Pulp: Pulping electric</t>
  </si>
  <si>
    <t>FEC.ktoe.PT.PPA.PULP.PULPING_MECH.MECH.ELEC</t>
  </si>
  <si>
    <t>Pulp: Cleaning</t>
  </si>
  <si>
    <t>FEC.ktoe.PT.PPA.PULP.BLEACHING.THERM.ELEC</t>
  </si>
  <si>
    <t>FEC.ktoe.PT.PPA.PAPER.TOTAL.TOTAL.TOTAL</t>
  </si>
  <si>
    <t>FEC.ktoe.PT.PPA.PAPER.LIGHT.GENERIC.ELEC</t>
  </si>
  <si>
    <t>FEC.ktoe.PT.PPA.PAPER.AIRCOMP.GENERIC.ELEC</t>
  </si>
  <si>
    <t>FEC.ktoe.PT.PPA.PAPER.MOTOR.GENERIC.ELEC</t>
  </si>
  <si>
    <t>FEC.ktoe.PT.PPA.PAPER.FANS.GENERIC.ELEC</t>
  </si>
  <si>
    <t>FEC.ktoe.PT.PPA.PAPER.LOW_ENTH.TOTAL.TOTAL</t>
  </si>
  <si>
    <t>FEC.ktoe.PT.PPA.PAPER.LOW_ENTH.THERM.DIESEL_LIQBIO</t>
  </si>
  <si>
    <t>FEC.ktoe.PT.PPA.PAPER.LOW_ENTH.THERM.NG_BIOGAS</t>
  </si>
  <si>
    <t>FEC.ktoe.PT.PPA.PAPER.LOW_ENTH.THERM.SOLAR_GEO</t>
  </si>
  <si>
    <t>FEC.ktoe.PT.PPA.PAPER.LOW_ENTH.HP.AMBIENT</t>
  </si>
  <si>
    <t>FEC.ktoe.PT.PPA.PAPER.LOW_ENTH.THERM.ELEC</t>
  </si>
  <si>
    <t>Paper: Stock preparation</t>
  </si>
  <si>
    <t>Paper: Stock preparation - Thermal</t>
  </si>
  <si>
    <t>FEC.ktoe.PT.PPA.PAPER.PREPARATION.TOTAL.TOTAL</t>
  </si>
  <si>
    <t>FEC.ktoe.PT.PPA.PAPER.PREPARATION.THERM.SOLIDS</t>
  </si>
  <si>
    <t>FEC.ktoe.PT.PPA.PAPER.PREPARATION.THERM.RFG</t>
  </si>
  <si>
    <t>FEC.ktoe.PT.PPA.PAPER.PREPARATION.THERM.LPG</t>
  </si>
  <si>
    <t>FEC.ktoe.PT.PPA.PAPER.PREPARATION.THERM.DIESEL_LIQBIO</t>
  </si>
  <si>
    <t>FEC.ktoe.PT.PPA.PAPER.PREPARATION.THERM.RFO</t>
  </si>
  <si>
    <t>FEC.ktoe.PT.PPA.PAPER.PREPARATION.THERM.OTHER</t>
  </si>
  <si>
    <t>FEC.ktoe.PT.PPA.PAPER.PREPARATION.THERM.NG_BIOGAS</t>
  </si>
  <si>
    <t>FEC.ktoe.PT.PPA.PAPER.PREPARATION.THERM.DERIVED</t>
  </si>
  <si>
    <t>FEC.ktoe.PT.PPA.PAPER.PREPARATION.THERM.BIOMASS_WASTE</t>
  </si>
  <si>
    <t>FEC.ktoe.PT.PPA.PAPER.PREPARATION.THERM.STEAM_DISTR</t>
  </si>
  <si>
    <t>Paper: Stock preparation - Mechanical</t>
  </si>
  <si>
    <t>FEC.ktoe.PT.PPA.PAPER.PREPARATION_ELEC.MECH.ELEC</t>
  </si>
  <si>
    <t>Paper: Paper machine</t>
  </si>
  <si>
    <t>Paper: Paper machine - Steam use</t>
  </si>
  <si>
    <t>FEC.ktoe.PT.PPA.PAPER.PAPER_MACHINE.TOTAL.TOTAL</t>
  </si>
  <si>
    <t>FEC.ktoe.PT.PPA.PAPER.PAPER_MACHINE.STEAM.SOLIDS</t>
  </si>
  <si>
    <t>FEC.ktoe.PT.PPA.PAPER.PAPER_MACHINE.STEAM.RFG</t>
  </si>
  <si>
    <t>FEC.ktoe.PT.PPA.PAPER.PAPER_MACHINE.STEAM.LPG</t>
  </si>
  <si>
    <t>FEC.ktoe.PT.PPA.PAPER.PAPER_MACHINE.STEAM.DIESEL_LIQBIO</t>
  </si>
  <si>
    <t>FEC.ktoe.PT.PPA.PAPER.PAPER_MACHINE.STEAM.RFO</t>
  </si>
  <si>
    <t>FEC.ktoe.PT.PPA.PAPER.PAPER_MACHINE.STEAM.OTHER</t>
  </si>
  <si>
    <t>FEC.ktoe.PT.PPA.PAPER.PAPER_MACHINE.STEAM.NG_BIOGAS</t>
  </si>
  <si>
    <t>FEC.ktoe.PT.PPA.PAPER.PAPER_MACHINE.STEAM.DERIVED</t>
  </si>
  <si>
    <t>FEC.ktoe.PT.PPA.PAPER.PAPER_MACHINE.STEAM.BIOMASS_WASTE</t>
  </si>
  <si>
    <t>FEC.ktoe.PT.PPA.PAPER.PAPER_MACHINE.STEAM.STEAM_DISTR</t>
  </si>
  <si>
    <t>Paper: Paper machine - Electricity</t>
  </si>
  <si>
    <t>FEC.ktoe.PT.PPA.PAPER.PAPER_MACHINE_ELEC.ELEC.ELEC</t>
  </si>
  <si>
    <t>Paper: Product finishing</t>
  </si>
  <si>
    <t>Paper: Product finishing - Steam use</t>
  </si>
  <si>
    <t>FEC.ktoe.PT.PPA.PAPER.FINISHING.TOTAL.TOTAL</t>
  </si>
  <si>
    <t>FEC.ktoe.PT.PPA.PAPER.FINISHING.STEAM.SOLIDS</t>
  </si>
  <si>
    <t>FEC.ktoe.PT.PPA.PAPER.FINISHING.STEAM.RFG</t>
  </si>
  <si>
    <t>FEC.ktoe.PT.PPA.PAPER.FINISHING.STEAM.LPG</t>
  </si>
  <si>
    <t>FEC.ktoe.PT.PPA.PAPER.FINISHING.STEAM.DIESEL_LIQBIO</t>
  </si>
  <si>
    <t>FEC.ktoe.PT.PPA.PAPER.FINISHING.STEAM.RFO</t>
  </si>
  <si>
    <t>FEC.ktoe.PT.PPA.PAPER.FINISHING.STEAM.OTHER</t>
  </si>
  <si>
    <t>FEC.ktoe.PT.PPA.PAPER.FINISHING.STEAM.NG_BIOGAS</t>
  </si>
  <si>
    <t>FEC.ktoe.PT.PPA.PAPER.FINISHING.STEAM.DERIVED</t>
  </si>
  <si>
    <t>FEC.ktoe.PT.PPA.PAPER.FINISHING.STEAM.BIOMASS_WASTE</t>
  </si>
  <si>
    <t>FEC.ktoe.PT.PPA.PAPER.FINISHING.STEAM.STEAM_DISTR</t>
  </si>
  <si>
    <t>Paper: Product finishing - Electricity</t>
  </si>
  <si>
    <t>FEC.ktoe.PT.PPA.PAPER.FINISHING_ELEC.ELEC.ELEC</t>
  </si>
  <si>
    <t>FEC.ktoe.PT.PPA.PRINT.TOTAL.TOTAL.TOTAL</t>
  </si>
  <si>
    <t>FEC.ktoe.PT.PPA.PRINT.LIGHT.GENERIC.ELEC</t>
  </si>
  <si>
    <t>FEC.ktoe.PT.PPA.PRINT.AIRCOMP.GENERIC.ELEC</t>
  </si>
  <si>
    <t>FEC.ktoe.PT.PPA.PRINT.MOTOR.GENERIC.ELEC</t>
  </si>
  <si>
    <t>FEC.ktoe.PT.PPA.PRINT.FANS.GENERIC.ELEC</t>
  </si>
  <si>
    <t>FEC.ktoe.PT.PPA.PRINT.LOW_ENTH.TOTAL.TOTAL</t>
  </si>
  <si>
    <t>FEC.ktoe.PT.PPA.PRINT.LOW_ENTH.THERM.DIESEL_LIQBIO</t>
  </si>
  <si>
    <t>FEC.ktoe.PT.PPA.PRINT.LOW_ENTH.THERM.NG_BIOGAS</t>
  </si>
  <si>
    <t>FEC.ktoe.PT.PPA.PRINT.LOW_ENTH.THERM.SOLAR_GEO</t>
  </si>
  <si>
    <t>FEC.ktoe.PT.PPA.PRINT.LOW_ENTH.HP.AMBIENT</t>
  </si>
  <si>
    <t>FEC.ktoe.PT.PPA.PRINT.LOW_ENTH.THERM.ELEC</t>
  </si>
  <si>
    <t>Printing and publishing</t>
  </si>
  <si>
    <t>FEC.ktoe.PT.PPA.PRINT.PRINTING.MECH.ELEC</t>
  </si>
  <si>
    <t>UED.ktoe.PT.PPA.PULP.TOTAL.TOTAL.TOTAL</t>
  </si>
  <si>
    <t>UED.ktoe.PT.PPA.PULP.LIGHT.GENERIC.ELEC</t>
  </si>
  <si>
    <t>UED.ktoe.PT.PPA.PULP.AIRCOMP.GENERIC.ELEC</t>
  </si>
  <si>
    <t>UED.ktoe.PT.PPA.PULP.MOTOR.GENERIC.ELEC</t>
  </si>
  <si>
    <t>UED.ktoe.PT.PPA.PULP.FANS.GENERIC.ELEC</t>
  </si>
  <si>
    <t>UED.ktoe.PT.PPA.PULP.LOW_ENTH.TOTAL.TOTAL</t>
  </si>
  <si>
    <t>UED.ktoe.PT.PPA.PULP.LOW_ENTH.THERM.DIESEL_LIQBIO</t>
  </si>
  <si>
    <t>UED.ktoe.PT.PPA.PULP.LOW_ENTH.THERM.NG_BIOGAS</t>
  </si>
  <si>
    <t>UED.ktoe.PT.PPA.PULP.LOW_ENTH.THERM.SOLAR_GEO</t>
  </si>
  <si>
    <t>UED.ktoe.PT.PPA.PULP.LOW_ENTH.HP.AMBIENT</t>
  </si>
  <si>
    <t>UED.ktoe.PT.PPA.PULP.LOW_ENTH.THERM.ELEC</t>
  </si>
  <si>
    <t>UED.ktoe.PT.PPA.PULP.PREPARATION.MECH.ELEC</t>
  </si>
  <si>
    <t>UED.ktoe.PT.PPA.PULP.PULPING.TOTAL.TOTAL</t>
  </si>
  <si>
    <t>UED.ktoe.PT.PPA.PULP.PULPING.STEAM.SOLIDS</t>
  </si>
  <si>
    <t>UED.ktoe.PT.PPA.PULP.PULPING.STEAM.RFG</t>
  </si>
  <si>
    <t>UED.ktoe.PT.PPA.PULP.PULPING.STEAM.LPG</t>
  </si>
  <si>
    <t>UED.ktoe.PT.PPA.PULP.PULPING.STEAM.DIESEL_LIQBIO</t>
  </si>
  <si>
    <t>UED.ktoe.PT.PPA.PULP.PULPING.STEAM.RFO</t>
  </si>
  <si>
    <t>UED.ktoe.PT.PPA.PULP.PULPING.STEAM.OTHER</t>
  </si>
  <si>
    <t>UED.ktoe.PT.PPA.PULP.PULPING.STEAM.NG_BIOGAS</t>
  </si>
  <si>
    <t>UED.ktoe.PT.PPA.PULP.PULPING.STEAM.DERIVED</t>
  </si>
  <si>
    <t>UED.ktoe.PT.PPA.PULP.PULPING.STEAM.BIOMASS_WASTE</t>
  </si>
  <si>
    <t>UED.ktoe.PT.PPA.PULP.PULPING.STEAM.STEAM_DISTR</t>
  </si>
  <si>
    <t>UED.ktoe.PT.PPA.PULP.PULPING_MECH.MECH.ELEC</t>
  </si>
  <si>
    <t>UED.ktoe.PT.PPA.PULP.BLEACHING.THERM.ELEC</t>
  </si>
  <si>
    <t>UED.ktoe.PT.PPA.PAPER.TOTAL.TOTAL.TOTAL</t>
  </si>
  <si>
    <t>UED.ktoe.PT.PPA.PAPER.LIGHT.GENERIC.ELEC</t>
  </si>
  <si>
    <t>UED.ktoe.PT.PPA.PAPER.AIRCOMP.GENERIC.ELEC</t>
  </si>
  <si>
    <t>UED.ktoe.PT.PPA.PAPER.MOTOR.GENERIC.ELEC</t>
  </si>
  <si>
    <t>UED.ktoe.PT.PPA.PAPER.FANS.GENERIC.ELEC</t>
  </si>
  <si>
    <t>UED.ktoe.PT.PPA.PAPER.LOW_ENTH.TOTAL.TOTAL</t>
  </si>
  <si>
    <t>UED.ktoe.PT.PPA.PAPER.LOW_ENTH.THERM.DIESEL_LIQBIO</t>
  </si>
  <si>
    <t>UED.ktoe.PT.PPA.PAPER.LOW_ENTH.THERM.NG_BIOGAS</t>
  </si>
  <si>
    <t>UED.ktoe.PT.PPA.PAPER.LOW_ENTH.THERM.SOLAR_GEO</t>
  </si>
  <si>
    <t>UED.ktoe.PT.PPA.PAPER.LOW_ENTH.HP.AMBIENT</t>
  </si>
  <si>
    <t>UED.ktoe.PT.PPA.PAPER.LOW_ENTH.THERM.ELEC</t>
  </si>
  <si>
    <t>UED.ktoe.PT.PPA.PAPER.PREPARATION.TOTAL.TOTAL</t>
  </si>
  <si>
    <t>UED.ktoe.PT.PPA.PAPER.PREPARATION.THERM.SOLIDS</t>
  </si>
  <si>
    <t>UED.ktoe.PT.PPA.PAPER.PREPARATION.THERM.RFG</t>
  </si>
  <si>
    <t>UED.ktoe.PT.PPA.PAPER.PREPARATION.THERM.LPG</t>
  </si>
  <si>
    <t>UED.ktoe.PT.PPA.PAPER.PREPARATION.THERM.DIESEL_LIQBIO</t>
  </si>
  <si>
    <t>UED.ktoe.PT.PPA.PAPER.PREPARATION.THERM.RFO</t>
  </si>
  <si>
    <t>UED.ktoe.PT.PPA.PAPER.PREPARATION.THERM.OTHER</t>
  </si>
  <si>
    <t>UED.ktoe.PT.PPA.PAPER.PREPARATION.THERM.NG_BIOGAS</t>
  </si>
  <si>
    <t>UED.ktoe.PT.PPA.PAPER.PREPARATION.THERM.DERIVED</t>
  </si>
  <si>
    <t>UED.ktoe.PT.PPA.PAPER.PREPARATION.THERM.BIOMASS_WASTE</t>
  </si>
  <si>
    <t>UED.ktoe.PT.PPA.PAPER.PREPARATION.THERM.STEAM_DISTR</t>
  </si>
  <si>
    <t>UED.ktoe.PT.PPA.PAPER.PREPARATION_ELEC.MECH.ELEC</t>
  </si>
  <si>
    <t>UED.ktoe.PT.PPA.PAPER.PAPER_MACHINE.TOTAL.TOTAL</t>
  </si>
  <si>
    <t>UED.ktoe.PT.PPA.PAPER.PAPER_MACHINE.STEAM.SOLIDS</t>
  </si>
  <si>
    <t>UED.ktoe.PT.PPA.PAPER.PAPER_MACHINE.STEAM.RFG</t>
  </si>
  <si>
    <t>UED.ktoe.PT.PPA.PAPER.PAPER_MACHINE.STEAM.LPG</t>
  </si>
  <si>
    <t>UED.ktoe.PT.PPA.PAPER.PAPER_MACHINE.STEAM.DIESEL_LIQBIO</t>
  </si>
  <si>
    <t>UED.ktoe.PT.PPA.PAPER.PAPER_MACHINE.STEAM.RFO</t>
  </si>
  <si>
    <t>UED.ktoe.PT.PPA.PAPER.PAPER_MACHINE.STEAM.OTHER</t>
  </si>
  <si>
    <t>UED.ktoe.PT.PPA.PAPER.PAPER_MACHINE.STEAM.NG_BIOGAS</t>
  </si>
  <si>
    <t>UED.ktoe.PT.PPA.PAPER.PAPER_MACHINE.STEAM.DERIVED</t>
  </si>
  <si>
    <t>UED.ktoe.PT.PPA.PAPER.PAPER_MACHINE.STEAM.BIOMASS_WASTE</t>
  </si>
  <si>
    <t>UED.ktoe.PT.PPA.PAPER.PAPER_MACHINE.STEAM.STEAM_DISTR</t>
  </si>
  <si>
    <t>UED.ktoe.PT.PPA.PAPER.PAPER_MACHINE_ELEC.ELEC.ELEC</t>
  </si>
  <si>
    <t>UED.ktoe.PT.PPA.PAPER.FINISHING.TOTAL.TOTAL</t>
  </si>
  <si>
    <t>UED.ktoe.PT.PPA.PAPER.FINISHING.STEAM.SOLIDS</t>
  </si>
  <si>
    <t>UED.ktoe.PT.PPA.PAPER.FINISHING.STEAM.RFG</t>
  </si>
  <si>
    <t>UED.ktoe.PT.PPA.PAPER.FINISHING.STEAM.LPG</t>
  </si>
  <si>
    <t>UED.ktoe.PT.PPA.PAPER.FINISHING.STEAM.DIESEL_LIQBIO</t>
  </si>
  <si>
    <t>UED.ktoe.PT.PPA.PAPER.FINISHING.STEAM.RFO</t>
  </si>
  <si>
    <t>UED.ktoe.PT.PPA.PAPER.FINISHING.STEAM.OTHER</t>
  </si>
  <si>
    <t>UED.ktoe.PT.PPA.PAPER.FINISHING.STEAM.NG_BIOGAS</t>
  </si>
  <si>
    <t>UED.ktoe.PT.PPA.PAPER.FINISHING.STEAM.DERIVED</t>
  </si>
  <si>
    <t>UED.ktoe.PT.PPA.PAPER.FINISHING.STEAM.BIOMASS_WASTE</t>
  </si>
  <si>
    <t>UED.ktoe.PT.PPA.PAPER.FINISHING.STEAM.STEAM_DISTR</t>
  </si>
  <si>
    <t>UED.ktoe.PT.PPA.PAPER.FINISHING_ELEC.ELEC.ELEC</t>
  </si>
  <si>
    <t>UED.ktoe.PT.PPA.PRINT.TOTAL.TOTAL.TOTAL</t>
  </si>
  <si>
    <t>UED.ktoe.PT.PPA.PRINT.LIGHT.GENERIC.ELEC</t>
  </si>
  <si>
    <t>UED.ktoe.PT.PPA.PRINT.AIRCOMP.GENERIC.ELEC</t>
  </si>
  <si>
    <t>UED.ktoe.PT.PPA.PRINT.MOTOR.GENERIC.ELEC</t>
  </si>
  <si>
    <t>UED.ktoe.PT.PPA.PRINT.FANS.GENERIC.ELEC</t>
  </si>
  <si>
    <t>UED.ktoe.PT.PPA.PRINT.LOW_ENTH.TOTAL.TOTAL</t>
  </si>
  <si>
    <t>UED.ktoe.PT.PPA.PRINT.LOW_ENTH.THERM.DIESEL_LIQBIO</t>
  </si>
  <si>
    <t>UED.ktoe.PT.PPA.PRINT.LOW_ENTH.THERM.NG_BIOGAS</t>
  </si>
  <si>
    <t>UED.ktoe.PT.PPA.PRINT.LOW_ENTH.THERM.SOLAR_GEO</t>
  </si>
  <si>
    <t>UED.ktoe.PT.PPA.PRINT.LOW_ENTH.HP.AMBIENT</t>
  </si>
  <si>
    <t>UED.ktoe.PT.PPA.PRINT.LOW_ENTH.THERM.ELEC</t>
  </si>
  <si>
    <t>UED.ktoe.PT.PPA.PRINT.PRINTING.MECH.ELEC</t>
  </si>
  <si>
    <t>FUEL_EMI.ktCO2.PT.PPA.PULP.TOTAL.TOTAL.TOTAL</t>
  </si>
  <si>
    <t>FUEL_EMI.ktCO2.PT.PPA.PULP.LIGHT.GENERIC.ELEC</t>
  </si>
  <si>
    <t>FUEL_EMI.ktCO2.PT.PPA.PULP.AIRCOMP.GENERIC.ELEC</t>
  </si>
  <si>
    <t>FUEL_EMI.ktCO2.PT.PPA.PULP.MOTOR.GENERIC.ELEC</t>
  </si>
  <si>
    <t>FUEL_EMI.ktCO2.PT.PPA.PULP.FANS.GENERIC.ELEC</t>
  </si>
  <si>
    <t>FUEL_EMI.ktCO2.PT.PPA.PULP.LOW_ENTH.TOTAL.TOTAL</t>
  </si>
  <si>
    <t>FUEL_EMI.ktCO2.PT.PPA.PULP.LOW_ENTH.THERM.DIESEL_LIQBIO</t>
  </si>
  <si>
    <t>FUEL_EMI.ktCO2.PT.PPA.PULP.LOW_ENTH.THERM.NG_BIOGAS</t>
  </si>
  <si>
    <t>FUEL_EMI.ktCO2.PT.PPA.PULP.LOW_ENTH.THERM.SOLAR_GEO</t>
  </si>
  <si>
    <t>FUEL_EMI.ktCO2.PT.PPA.PULP.LOW_ENTH.HP.AMBIENT</t>
  </si>
  <si>
    <t>FUEL_EMI.ktCO2.PT.PPA.PULP.LOW_ENTH.THERM.ELEC</t>
  </si>
  <si>
    <t>FUEL_EMI.ktCO2.PT.PPA.PULP.PREPARATION.MECH.ELEC</t>
  </si>
  <si>
    <t>FUEL_EMI.ktCO2.PT.PPA.PULP.PULPING.TOTAL.TOTAL</t>
  </si>
  <si>
    <t>FUEL_EMI.ktCO2.PT.PPA.PULP.PULPING.STEAM.SOLIDS</t>
  </si>
  <si>
    <t>FUEL_EMI.ktCO2.PT.PPA.PULP.PULPING.STEAM.RFG</t>
  </si>
  <si>
    <t>FUEL_EMI.ktCO2.PT.PPA.PULP.PULPING.STEAM.LPG</t>
  </si>
  <si>
    <t>FUEL_EMI.ktCO2.PT.PPA.PULP.PULPING.STEAM.DIESEL_LIQBIO</t>
  </si>
  <si>
    <t>FUEL_EMI.ktCO2.PT.PPA.PULP.PULPING.STEAM.RFO</t>
  </si>
  <si>
    <t>FUEL_EMI.ktCO2.PT.PPA.PULP.PULPING.STEAM.OTHER</t>
  </si>
  <si>
    <t>FUEL_EMI.ktCO2.PT.PPA.PULP.PULPING.STEAM.NG_BIOGAS</t>
  </si>
  <si>
    <t>FUEL_EMI.ktCO2.PT.PPA.PULP.PULPING.STEAM.DERIVED</t>
  </si>
  <si>
    <t>FUEL_EMI.ktCO2.PT.PPA.PULP.PULPING.STEAM.BIOMASS_WASTE</t>
  </si>
  <si>
    <t>FUEL_EMI.ktCO2.PT.PPA.PULP.PULPING.STEAM.STEAM_DISTR</t>
  </si>
  <si>
    <t>FUEL_EMI.ktCO2.PT.PPA.PULP.PULPING_MECH.MECH.ELEC</t>
  </si>
  <si>
    <t>FUEL_EMI.ktCO2.PT.PPA.PULP.BLEACHING.THERM.ELEC</t>
  </si>
  <si>
    <t>FUEL_EMI.ktCO2.PT.PPA.PAPER.TOTAL.TOTAL.TOTAL</t>
  </si>
  <si>
    <t>FUEL_EMI.ktCO2.PT.PPA.PAPER.LIGHT.GENERIC.ELEC</t>
  </si>
  <si>
    <t>FUEL_EMI.ktCO2.PT.PPA.PAPER.AIRCOMP.GENERIC.ELEC</t>
  </si>
  <si>
    <t>FUEL_EMI.ktCO2.PT.PPA.PAPER.MOTOR.GENERIC.ELEC</t>
  </si>
  <si>
    <t>FUEL_EMI.ktCO2.PT.PPA.PAPER.FANS.GENERIC.ELEC</t>
  </si>
  <si>
    <t>FUEL_EMI.ktCO2.PT.PPA.PAPER.LOW_ENTH.TOTAL.TOTAL</t>
  </si>
  <si>
    <t>FUEL_EMI.ktCO2.PT.PPA.PAPER.LOW_ENTH.THERM.DIESEL_LIQBIO</t>
  </si>
  <si>
    <t>FUEL_EMI.ktCO2.PT.PPA.PAPER.LOW_ENTH.THERM.NG_BIOGAS</t>
  </si>
  <si>
    <t>FUEL_EMI.ktCO2.PT.PPA.PAPER.LOW_ENTH.THERM.SOLAR_GEO</t>
  </si>
  <si>
    <t>FUEL_EMI.ktCO2.PT.PPA.PAPER.LOW_ENTH.HP.AMBIENT</t>
  </si>
  <si>
    <t>FUEL_EMI.ktCO2.PT.PPA.PAPER.LOW_ENTH.THERM.ELEC</t>
  </si>
  <si>
    <t>FUEL_EMI.ktCO2.PT.PPA.PAPER.PREPARATION.TOTAL.TOTAL</t>
  </si>
  <si>
    <t>FUEL_EMI.ktCO2.PT.PPA.PAPER.PREPARATION.THERM.SOLIDS</t>
  </si>
  <si>
    <t>FUEL_EMI.ktCO2.PT.PPA.PAPER.PREPARATION.THERM.RFG</t>
  </si>
  <si>
    <t>FUEL_EMI.ktCO2.PT.PPA.PAPER.PREPARATION.THERM.LPG</t>
  </si>
  <si>
    <t>FUEL_EMI.ktCO2.PT.PPA.PAPER.PREPARATION.THERM.DIESEL_LIQBIO</t>
  </si>
  <si>
    <t>FUEL_EMI.ktCO2.PT.PPA.PAPER.PREPARATION.THERM.RFO</t>
  </si>
  <si>
    <t>FUEL_EMI.ktCO2.PT.PPA.PAPER.PREPARATION.THERM.OTHER</t>
  </si>
  <si>
    <t>FUEL_EMI.ktCO2.PT.PPA.PAPER.PREPARATION.THERM.NG_BIOGAS</t>
  </si>
  <si>
    <t>FUEL_EMI.ktCO2.PT.PPA.PAPER.PREPARATION.THERM.DERIVED</t>
  </si>
  <si>
    <t>FUEL_EMI.ktCO2.PT.PPA.PAPER.PREPARATION.THERM.BIOMASS_WASTE</t>
  </si>
  <si>
    <t>FUEL_EMI.ktCO2.PT.PPA.PAPER.PREPARATION.THERM.STEAM_DISTR</t>
  </si>
  <si>
    <t>FUEL_EMI.ktCO2.PT.PPA.PAPER.PREPARATION_ELEC.MECH.ELEC</t>
  </si>
  <si>
    <t>FUEL_EMI.ktCO2.PT.PPA.PAPER.PAPER_MACHINE.TOTAL.TOTAL</t>
  </si>
  <si>
    <t>FUEL_EMI.ktCO2.PT.PPA.PAPER.PAPER_MACHINE.STEAM.SOLIDS</t>
  </si>
  <si>
    <t>FUEL_EMI.ktCO2.PT.PPA.PAPER.PAPER_MACHINE.STEAM.RFG</t>
  </si>
  <si>
    <t>FUEL_EMI.ktCO2.PT.PPA.PAPER.PAPER_MACHINE.STEAM.LPG</t>
  </si>
  <si>
    <t>FUEL_EMI.ktCO2.PT.PPA.PAPER.PAPER_MACHINE.STEAM.DIESEL_LIQBIO</t>
  </si>
  <si>
    <t>FUEL_EMI.ktCO2.PT.PPA.PAPER.PAPER_MACHINE.STEAM.RFO</t>
  </si>
  <si>
    <t>FUEL_EMI.ktCO2.PT.PPA.PAPER.PAPER_MACHINE.STEAM.OTHER</t>
  </si>
  <si>
    <t>FUEL_EMI.ktCO2.PT.PPA.PAPER.PAPER_MACHINE.STEAM.NG_BIOGAS</t>
  </si>
  <si>
    <t>FUEL_EMI.ktCO2.PT.PPA.PAPER.PAPER_MACHINE.STEAM.DERIVED</t>
  </si>
  <si>
    <t>FUEL_EMI.ktCO2.PT.PPA.PAPER.PAPER_MACHINE.STEAM.BIOMASS_WASTE</t>
  </si>
  <si>
    <t>FUEL_EMI.ktCO2.PT.PPA.PAPER.PAPER_MACHINE.STEAM.STEAM_DISTR</t>
  </si>
  <si>
    <t>FUEL_EMI.ktCO2.PT.PPA.PAPER.PAPER_MACHINE_ELEC.ELEC.ELEC</t>
  </si>
  <si>
    <t>FUEL_EMI.ktCO2.PT.PPA.PAPER.FINISHING.TOTAL.TOTAL</t>
  </si>
  <si>
    <t>FUEL_EMI.ktCO2.PT.PPA.PAPER.FINISHING.STEAM.SOLIDS</t>
  </si>
  <si>
    <t>FUEL_EMI.ktCO2.PT.PPA.PAPER.FINISHING.STEAM.RFG</t>
  </si>
  <si>
    <t>FUEL_EMI.ktCO2.PT.PPA.PAPER.FINISHING.STEAM.LPG</t>
  </si>
  <si>
    <t>FUEL_EMI.ktCO2.PT.PPA.PAPER.FINISHING.STEAM.DIESEL_LIQBIO</t>
  </si>
  <si>
    <t>FUEL_EMI.ktCO2.PT.PPA.PAPER.FINISHING.STEAM.RFO</t>
  </si>
  <si>
    <t>FUEL_EMI.ktCO2.PT.PPA.PAPER.FINISHING.STEAM.OTHER</t>
  </si>
  <si>
    <t>FUEL_EMI.ktCO2.PT.PPA.PAPER.FINISHING.STEAM.NG_BIOGAS</t>
  </si>
  <si>
    <t>FUEL_EMI.ktCO2.PT.PPA.PAPER.FINISHING.STEAM.DERIVED</t>
  </si>
  <si>
    <t>FUEL_EMI.ktCO2.PT.PPA.PAPER.FINISHING.STEAM.BIOMASS_WASTE</t>
  </si>
  <si>
    <t>FUEL_EMI.ktCO2.PT.PPA.PAPER.FINISHING.STEAM.STEAM_DISTR</t>
  </si>
  <si>
    <t>FUEL_EMI.ktCO2.PT.PPA.PAPER.FINISHING_ELEC.ELEC.ELEC</t>
  </si>
  <si>
    <t>FUEL_EMI.ktCO2.PT.PPA.PRINT.TOTAL.TOTAL.TOTAL</t>
  </si>
  <si>
    <t>FUEL_EMI.ktCO2.PT.PPA.PRINT.LIGHT.GENERIC.ELEC</t>
  </si>
  <si>
    <t>FUEL_EMI.ktCO2.PT.PPA.PRINT.AIRCOMP.GENERIC.ELEC</t>
  </si>
  <si>
    <t>FUEL_EMI.ktCO2.PT.PPA.PRINT.MOTOR.GENERIC.ELEC</t>
  </si>
  <si>
    <t>FUEL_EMI.ktCO2.PT.PPA.PRINT.FANS.GENERIC.ELEC</t>
  </si>
  <si>
    <t>FUEL_EMI.ktCO2.PT.PPA.PRINT.LOW_ENTH.TOTAL.TOTAL</t>
  </si>
  <si>
    <t>FUEL_EMI.ktCO2.PT.PPA.PRINT.LOW_ENTH.THERM.DIESEL_LIQBIO</t>
  </si>
  <si>
    <t>FUEL_EMI.ktCO2.PT.PPA.PRINT.LOW_ENTH.THERM.NG_BIOGAS</t>
  </si>
  <si>
    <t>FUEL_EMI.ktCO2.PT.PPA.PRINT.LOW_ENTH.THERM.SOLAR_GEO</t>
  </si>
  <si>
    <t>FUEL_EMI.ktCO2.PT.PPA.PRINT.LOW_ENTH.HP.AMBIENT</t>
  </si>
  <si>
    <t>FUEL_EMI.ktCO2.PT.PPA.PRINT.LOW_ENTH.THERM.ELEC</t>
  </si>
  <si>
    <t>FUEL_EMI.ktCO2.PT.PPA.PRINT.PRINTING.MECH.ELEC</t>
  </si>
  <si>
    <t>VA.Meuro2023.PT.FBT.FBT</t>
  </si>
  <si>
    <t>Physical output (index)</t>
  </si>
  <si>
    <t>OUTPUT.index.PT.FBT.FBT</t>
  </si>
  <si>
    <t>Installed capacity (production index)</t>
  </si>
  <si>
    <t>CAP.index.PT.FBT.FBT</t>
  </si>
  <si>
    <t>Capacity investment (production index)</t>
  </si>
  <si>
    <t>NEWCAP.index.PT.FBT.FBT</t>
  </si>
  <si>
    <t>Decommissioned capacity (production index)</t>
  </si>
  <si>
    <t>Idle capacity (production index)</t>
  </si>
  <si>
    <t>FEC.ktoe.PT.FBT.FBT.TOTAL.TOTAL.TOTAL</t>
  </si>
  <si>
    <t>FEC.ktoe.PT.FBT.FBT.TOTAL.TOTAL.SOLIDS</t>
  </si>
  <si>
    <t>FEC.ktoe.PT.FBT.FBT.TOTAL.TOTAL.RFG</t>
  </si>
  <si>
    <t>FEC.ktoe.PT.FBT.FBT.TOTAL.TOTAL.LPG</t>
  </si>
  <si>
    <t>FEC.ktoe.PT.FBT.FBT.TOTAL.TOTAL.DIESEL</t>
  </si>
  <si>
    <t>FEC.ktoe.PT.FBT.FBT.TOTAL.TOTAL.RFO</t>
  </si>
  <si>
    <t>FEC.ktoe.PT.FBT.FBT.TOTAL.TOTAL.OTHER</t>
  </si>
  <si>
    <t>FEC.ktoe.PT.FBT.FBT.TOTAL.TOTAL.NG</t>
  </si>
  <si>
    <t>FEC.ktoe.PT.FBT.FBT.TOTAL.TOTAL.DERIVED</t>
  </si>
  <si>
    <t>FEC.ktoe.PT.FBT.FBT.TOTAL.TOTAL.BIOMASS_WASTE</t>
  </si>
  <si>
    <t>FEC.ktoe.PT.FBT.FBT.TOTAL.TOTAL.BIOGAS</t>
  </si>
  <si>
    <t>FEC.ktoe.PT.FBT.FBT.TOTAL.TOTAL.LIQBIO</t>
  </si>
  <si>
    <t>FEC.ktoe.PT.FBT.FBT.TOTAL.TOTAL.SOLAR</t>
  </si>
  <si>
    <t>FEC.ktoe.PT.FBT.FBT.TOTAL.TOTAL.GEO</t>
  </si>
  <si>
    <t>FEC.ktoe.PT.FBT.FBT.TOTAL.TOTAL.AMBIENT</t>
  </si>
  <si>
    <t>FEC.ktoe.PT.FBT.FBT.TOTAL.TOTAL.STEAM_DISTR</t>
  </si>
  <si>
    <t>FEC.ktoe.PT.FBT.FBT.TOTAL.TOTAL.ELEC</t>
  </si>
  <si>
    <t>Energy intensity (toe / physical output index)</t>
  </si>
  <si>
    <t>Useful energy demand intensity (toe useful / physical output index)</t>
  </si>
  <si>
    <t>FEC.ktoe.PT.FBT.FBT.LIGHT.GENERIC.ELEC</t>
  </si>
  <si>
    <t>FEC.ktoe.PT.FBT.FBT.AIRCOMP.GENERIC.ELEC</t>
  </si>
  <si>
    <t>FEC.ktoe.PT.FBT.FBT.MOTOR.GENERIC.ELEC</t>
  </si>
  <si>
    <t>FEC.ktoe.PT.FBT.FBT.FANS.GENERIC.ELEC</t>
  </si>
  <si>
    <t>FEC.ktoe.PT.FBT.FBT.LOW_ENTH.TOTAL.TOTAL</t>
  </si>
  <si>
    <t>FEC.ktoe.PT.FBT.FBT.LOW_ENTH.THERM.DIESEL_LIQBIO</t>
  </si>
  <si>
    <t>FEC.ktoe.PT.FBT.FBT.LOW_ENTH.THERM.NG_BIOGAS</t>
  </si>
  <si>
    <t>FEC.ktoe.PT.FBT.FBT.LOW_ENTH.THERM.SOLAR_GEO</t>
  </si>
  <si>
    <t>FEC.ktoe.PT.FBT.FBT.LOW_ENTH.HP.AMBIENT</t>
  </si>
  <si>
    <t>FEC.ktoe.PT.FBT.FBT.LOW_ENTH.THERM.ELEC</t>
  </si>
  <si>
    <t>Food: Oven (direct heat)</t>
  </si>
  <si>
    <t>Food: Direct Heat - Thermal</t>
  </si>
  <si>
    <t>FEC.ktoe.PT.FBT.FBT.OVEN.THERM.TOTAL</t>
  </si>
  <si>
    <t>FEC.ktoe.PT.FBT.FBT.OVEN.THERM.SOLIDS</t>
  </si>
  <si>
    <t>FEC.ktoe.PT.FBT.FBT.OVEN.THERM.LPG</t>
  </si>
  <si>
    <t>FEC.ktoe.PT.FBT.FBT.OVEN.THERM.DIESEL_LIQBIO</t>
  </si>
  <si>
    <t>FEC.ktoe.PT.FBT.FBT.OVEN.THERM.RFO</t>
  </si>
  <si>
    <t>FEC.ktoe.PT.FBT.FBT.OVEN.THERM.NG_BIOGAS</t>
  </si>
  <si>
    <t>Food: Direct Heat - Electric</t>
  </si>
  <si>
    <t>FEC.ktoe.PT.FBT.FBT.OVEN.ELEC.ELEC</t>
  </si>
  <si>
    <t>Food: Direct Heat - Microwave</t>
  </si>
  <si>
    <t>FEC.ktoe.PT.FBT.FBT.OVEN_MICROW.MICROW.ELEC</t>
  </si>
  <si>
    <t>Food: Specific process heat</t>
  </si>
  <si>
    <t>Food: Process Heat - Thermal</t>
  </si>
  <si>
    <t>FEC.ktoe.PT.FBT.FBT.PROC_HEAT.THERM.TOTAL</t>
  </si>
  <si>
    <t>FEC.ktoe.PT.FBT.FBT.PROC_HEAT.THERM.SOLIDS</t>
  </si>
  <si>
    <t>FEC.ktoe.PT.FBT.FBT.PROC_HEAT.THERM.LPG</t>
  </si>
  <si>
    <t>FEC.ktoe.PT.FBT.FBT.PROC_HEAT.THERM.DIESEL_LIQBIO</t>
  </si>
  <si>
    <t>FEC.ktoe.PT.FBT.FBT.PROC_HEAT.THERM.RFO</t>
  </si>
  <si>
    <t>FEC.ktoe.PT.FBT.FBT.PROC_HEAT.THERM.NG_BIOGAS</t>
  </si>
  <si>
    <t>Food: Process Heat - Electric</t>
  </si>
  <si>
    <t>FEC.ktoe.PT.FBT.FBT.PROC_HEAT.ELEC.ELEC</t>
  </si>
  <si>
    <t>Food: Process Heat - Microwave</t>
  </si>
  <si>
    <t>FEC.ktoe.PT.FBT.FBT.PROC_HEAT_MICROW.MICROW.ELEC</t>
  </si>
  <si>
    <t>Food: Steam processing</t>
  </si>
  <si>
    <t>FEC.ktoe.PT.FBT.FBT.PROCESSING.TOTAL.TOTAL</t>
  </si>
  <si>
    <t>FEC.ktoe.PT.FBT.FBT.PROCESSING.STEAM.SOLIDS</t>
  </si>
  <si>
    <t>FEC.ktoe.PT.FBT.FBT.PROCESSING.STEAM.RFG</t>
  </si>
  <si>
    <t>FEC.ktoe.PT.FBT.FBT.PROCESSING.STEAM.LPG</t>
  </si>
  <si>
    <t>FEC.ktoe.PT.FBT.FBT.PROCESSING.STEAM.DIESEL_LIQBIO</t>
  </si>
  <si>
    <t>FEC.ktoe.PT.FBT.FBT.PROCESSING.STEAM.RFO</t>
  </si>
  <si>
    <t>FEC.ktoe.PT.FBT.FBT.PROCESSING.STEAM.OTHER</t>
  </si>
  <si>
    <t>FEC.ktoe.PT.FBT.FBT.PROCESSING.STEAM.NG_BIOGAS</t>
  </si>
  <si>
    <t>FEC.ktoe.PT.FBT.FBT.PROCESSING.STEAM.DERIVED</t>
  </si>
  <si>
    <t>FEC.ktoe.PT.FBT.FBT.PROCESSING.STEAM.BIOMASS_WASTE</t>
  </si>
  <si>
    <t>FEC.ktoe.PT.FBT.FBT.PROCESSING.STEAM.STEAM_DISTR</t>
  </si>
  <si>
    <t>Food: Drying</t>
  </si>
  <si>
    <t>Food: Thermal drying</t>
  </si>
  <si>
    <t>FEC.ktoe.PT.FBT.FBT.DRYING.TOTAL.TOTAL</t>
  </si>
  <si>
    <t>FEC.ktoe.PT.FBT.FBT.DRYING.THERM.SOLIDS</t>
  </si>
  <si>
    <t>FEC.ktoe.PT.FBT.FBT.DRYING.THERM.LPG</t>
  </si>
  <si>
    <t>FEC.ktoe.PT.FBT.FBT.DRYING.THERM.DIESEL_LIQBIO</t>
  </si>
  <si>
    <t>FEC.ktoe.PT.FBT.FBT.DRYING.THERM.RFO</t>
  </si>
  <si>
    <t>FEC.ktoe.PT.FBT.FBT.DRYING.THERM.NG_BIOGAS</t>
  </si>
  <si>
    <t>Food: Steam drying</t>
  </si>
  <si>
    <t>FEC.ktoe.PT.FBT.FBT.DRYING_STEAM.TOTAL.TOTAL</t>
  </si>
  <si>
    <t>FEC.ktoe.PT.FBT.FBT.DRYING_STEAM.STEAM.SOLIDS</t>
  </si>
  <si>
    <t>FEC.ktoe.PT.FBT.FBT.DRYING_STEAM.STEAM.RFG</t>
  </si>
  <si>
    <t>FEC.ktoe.PT.FBT.FBT.DRYING_STEAM.STEAM.LPG</t>
  </si>
  <si>
    <t>FEC.ktoe.PT.FBT.FBT.DRYING_STEAM.STEAM.DIESEL_LIQBIO</t>
  </si>
  <si>
    <t>FEC.ktoe.PT.FBT.FBT.DRYING_STEAM.STEAM.RFO</t>
  </si>
  <si>
    <t>FEC.ktoe.PT.FBT.FBT.DRYING_STEAM.STEAM.OTHER</t>
  </si>
  <si>
    <t>FEC.ktoe.PT.FBT.FBT.DRYING_STEAM.STEAM.NG_BIOGAS</t>
  </si>
  <si>
    <t>FEC.ktoe.PT.FBT.FBT.DRYING_STEAM.STEAM.DERIVED</t>
  </si>
  <si>
    <t>FEC.ktoe.PT.FBT.FBT.DRYING_STEAM.STEAM.BIOMASS_WASTE</t>
  </si>
  <si>
    <t>FEC.ktoe.PT.FBT.FBT.DRYING_STEAM.STEAM.STEAM_DISTR</t>
  </si>
  <si>
    <t>Food: Electric drying</t>
  </si>
  <si>
    <t>FEC.ktoe.PT.FBT.FBT.DRYING_ELEC.ELEC.ELEC</t>
  </si>
  <si>
    <t>Food: Freeze drying</t>
  </si>
  <si>
    <t>FEC.ktoe.PT.FBT.FBT.DRYING_FREEZE.FREEZE_DRY.ELEC</t>
  </si>
  <si>
    <t>Food: Microwave drying</t>
  </si>
  <si>
    <t>FEC.ktoe.PT.FBT.FBT.DRYING_MICROW.MICROW.ELEC</t>
  </si>
  <si>
    <t>Food: Process cooling and refrigeration</t>
  </si>
  <si>
    <t>Food: Thermal cooling</t>
  </si>
  <si>
    <t>FEC.ktoe.PT.FBT.FBT.PROC_COOL_THERM.THERM.NG_BIOGAS</t>
  </si>
  <si>
    <t>Food: Steam cooling</t>
  </si>
  <si>
    <t>FEC.ktoe.PT.FBT.FBT.PROC_COOL.TOTAL.TOTAL</t>
  </si>
  <si>
    <t>FEC.ktoe.PT.FBT.FBT.PROC_COOL.STEAM.SOLIDS</t>
  </si>
  <si>
    <t>FEC.ktoe.PT.FBT.FBT.PROC_COOL.STEAM.RFG</t>
  </si>
  <si>
    <t>FEC.ktoe.PT.FBT.FBT.PROC_COOL.STEAM.LPG</t>
  </si>
  <si>
    <t>FEC.ktoe.PT.FBT.FBT.PROC_COOL.STEAM.DIESEL_LIQBIO</t>
  </si>
  <si>
    <t>FEC.ktoe.PT.FBT.FBT.PROC_COOL.STEAM.RFO</t>
  </si>
  <si>
    <t>FEC.ktoe.PT.FBT.FBT.PROC_COOL.STEAM.OTHER</t>
  </si>
  <si>
    <t>FEC.ktoe.PT.FBT.FBT.PROC_COOL.STEAM.NG_BIOGAS</t>
  </si>
  <si>
    <t>FEC.ktoe.PT.FBT.FBT.PROC_COOL.STEAM.DERIVED</t>
  </si>
  <si>
    <t>FEC.ktoe.PT.FBT.FBT.PROC_COOL.STEAM.BIOMASS_WASTE</t>
  </si>
  <si>
    <t>FEC.ktoe.PT.FBT.FBT.PROC_COOL.STEAM.STEAM_DISTR</t>
  </si>
  <si>
    <t>Food: Electric cooling</t>
  </si>
  <si>
    <t>FEC.ktoe.PT.FBT.FBT.PROC_COOL_ELEC.ELEC.ELEC</t>
  </si>
  <si>
    <t>Food: Electric machinery</t>
  </si>
  <si>
    <t>FEC.ktoe.PT.FBT.FBT.GENERIC.MECH.ELEC</t>
  </si>
  <si>
    <t>UED.ktoe.PT.FBT.FBT.TOTAL.TOTAL.TOTAL</t>
  </si>
  <si>
    <t>UED.ktoe.PT.FBT.FBT.LIGHT.GENERIC.ELEC</t>
  </si>
  <si>
    <t>UED.ktoe.PT.FBT.FBT.AIRCOMP.GENERIC.ELEC</t>
  </si>
  <si>
    <t>UED.ktoe.PT.FBT.FBT.MOTOR.GENERIC.ELEC</t>
  </si>
  <si>
    <t>UED.ktoe.PT.FBT.FBT.FANS.GENERIC.ELEC</t>
  </si>
  <si>
    <t>UED.ktoe.PT.FBT.FBT.LOW_ENTH.TOTAL.TOTAL</t>
  </si>
  <si>
    <t>UED.ktoe.PT.FBT.FBT.LOW_ENTH.THERM.DIESEL_LIQBIO</t>
  </si>
  <si>
    <t>UED.ktoe.PT.FBT.FBT.LOW_ENTH.THERM.NG_BIOGAS</t>
  </si>
  <si>
    <t>UED.ktoe.PT.FBT.FBT.LOW_ENTH.THERM.SOLAR_GEO</t>
  </si>
  <si>
    <t>UED.ktoe.PT.FBT.FBT.LOW_ENTH.HP.AMBIENT</t>
  </si>
  <si>
    <t>UED.ktoe.PT.FBT.FBT.LOW_ENTH.THERM.ELEC</t>
  </si>
  <si>
    <t>UED.ktoe.PT.FBT.FBT.OVEN.THERM.TOTAL</t>
  </si>
  <si>
    <t>UED.ktoe.PT.FBT.FBT.OVEN.THERM.SOLIDS</t>
  </si>
  <si>
    <t>UED.ktoe.PT.FBT.FBT.OVEN.THERM.LPG</t>
  </si>
  <si>
    <t>UED.ktoe.PT.FBT.FBT.OVEN.THERM.DIESEL_LIQBIO</t>
  </si>
  <si>
    <t>UED.ktoe.PT.FBT.FBT.OVEN.THERM.RFO</t>
  </si>
  <si>
    <t>UED.ktoe.PT.FBT.FBT.OVEN.THERM.NG_BIOGAS</t>
  </si>
  <si>
    <t>UED.ktoe.PT.FBT.FBT.OVEN.ELEC.ELEC</t>
  </si>
  <si>
    <t>UED.ktoe.PT.FBT.FBT.OVEN_MICROW.MICROW.ELEC</t>
  </si>
  <si>
    <t>UED.ktoe.PT.FBT.FBT.PROC_HEAT.THERM.TOTAL</t>
  </si>
  <si>
    <t>UED.ktoe.PT.FBT.FBT.PROC_HEAT.THERM.SOLIDS</t>
  </si>
  <si>
    <t>UED.ktoe.PT.FBT.FBT.PROC_HEAT.THERM.LPG</t>
  </si>
  <si>
    <t>UED.ktoe.PT.FBT.FBT.PROC_HEAT.THERM.DIESEL_LIQBIO</t>
  </si>
  <si>
    <t>UED.ktoe.PT.FBT.FBT.PROC_HEAT.THERM.RFO</t>
  </si>
  <si>
    <t>UED.ktoe.PT.FBT.FBT.PROC_HEAT.THERM.NG_BIOGAS</t>
  </si>
  <si>
    <t>UED.ktoe.PT.FBT.FBT.PROC_HEAT.ELEC.ELEC</t>
  </si>
  <si>
    <t>UED.ktoe.PT.FBT.FBT.PROC_HEAT_MICROW.MICROW.ELEC</t>
  </si>
  <si>
    <t>UED.ktoe.PT.FBT.FBT.PROCESSING.TOTAL.TOTAL</t>
  </si>
  <si>
    <t>UED.ktoe.PT.FBT.FBT.PROCESSING.STEAM.SOLIDS</t>
  </si>
  <si>
    <t>UED.ktoe.PT.FBT.FBT.PROCESSING.STEAM.RFG</t>
  </si>
  <si>
    <t>UED.ktoe.PT.FBT.FBT.PROCESSING.STEAM.LPG</t>
  </si>
  <si>
    <t>UED.ktoe.PT.FBT.FBT.PROCESSING.STEAM.DIESEL_LIQBIO</t>
  </si>
  <si>
    <t>UED.ktoe.PT.FBT.FBT.PROCESSING.STEAM.RFO</t>
  </si>
  <si>
    <t>UED.ktoe.PT.FBT.FBT.PROCESSING.STEAM.OTHER</t>
  </si>
  <si>
    <t>UED.ktoe.PT.FBT.FBT.PROCESSING.STEAM.NG_BIOGAS</t>
  </si>
  <si>
    <t>UED.ktoe.PT.FBT.FBT.PROCESSING.STEAM.DERIVED</t>
  </si>
  <si>
    <t>UED.ktoe.PT.FBT.FBT.PROCESSING.STEAM.BIOMASS_WASTE</t>
  </si>
  <si>
    <t>UED.ktoe.PT.FBT.FBT.PROCESSING.STEAM.STEAM_DISTR</t>
  </si>
  <si>
    <t>UED.ktoe.PT.FBT.FBT.DRYING.TOTAL.TOTAL</t>
  </si>
  <si>
    <t>UED.ktoe.PT.FBT.FBT.DRYING.THERM.SOLIDS</t>
  </si>
  <si>
    <t>UED.ktoe.PT.FBT.FBT.DRYING.THERM.LPG</t>
  </si>
  <si>
    <t>UED.ktoe.PT.FBT.FBT.DRYING.THERM.DIESEL_LIQBIO</t>
  </si>
  <si>
    <t>UED.ktoe.PT.FBT.FBT.DRYING.THERM.RFO</t>
  </si>
  <si>
    <t>UED.ktoe.PT.FBT.FBT.DRYING.THERM.NG_BIOGAS</t>
  </si>
  <si>
    <t>UED.ktoe.PT.FBT.FBT.DRYING_STEAM.TOTAL.TOTAL</t>
  </si>
  <si>
    <t>UED.ktoe.PT.FBT.FBT.DRYING_STEAM.STEAM.SOLIDS</t>
  </si>
  <si>
    <t>UED.ktoe.PT.FBT.FBT.DRYING_STEAM.STEAM.RFG</t>
  </si>
  <si>
    <t>UED.ktoe.PT.FBT.FBT.DRYING_STEAM.STEAM.LPG</t>
  </si>
  <si>
    <t>UED.ktoe.PT.FBT.FBT.DRYING_STEAM.STEAM.DIESEL_LIQBIO</t>
  </si>
  <si>
    <t>UED.ktoe.PT.FBT.FBT.DRYING_STEAM.STEAM.RFO</t>
  </si>
  <si>
    <t>UED.ktoe.PT.FBT.FBT.DRYING_STEAM.STEAM.OTHER</t>
  </si>
  <si>
    <t>UED.ktoe.PT.FBT.FBT.DRYING_STEAM.STEAM.NG_BIOGAS</t>
  </si>
  <si>
    <t>UED.ktoe.PT.FBT.FBT.DRYING_STEAM.STEAM.DERIVED</t>
  </si>
  <si>
    <t>UED.ktoe.PT.FBT.FBT.DRYING_STEAM.STEAM.BIOMASS_WASTE</t>
  </si>
  <si>
    <t>UED.ktoe.PT.FBT.FBT.DRYING_STEAM.STEAM.STEAM_DISTR</t>
  </si>
  <si>
    <t>UED.ktoe.PT.FBT.FBT.DRYING_ELEC.ELEC.ELEC</t>
  </si>
  <si>
    <t>UED.ktoe.PT.FBT.FBT.DRYING_FREEZE.FREEZE_DRY.ELEC</t>
  </si>
  <si>
    <t>UED.ktoe.PT.FBT.FBT.DRYING_MICROW.MICROW.ELEC</t>
  </si>
  <si>
    <t>UED.ktoe.PT.FBT.FBT.PROC_COOL_THERM.THERM.NG_BIOGAS</t>
  </si>
  <si>
    <t>UED.ktoe.PT.FBT.FBT.PROC_COOL.TOTAL.TOTAL</t>
  </si>
  <si>
    <t>UED.ktoe.PT.FBT.FBT.PROC_COOL.STEAM.SOLIDS</t>
  </si>
  <si>
    <t>UED.ktoe.PT.FBT.FBT.PROC_COOL.STEAM.RFG</t>
  </si>
  <si>
    <t>UED.ktoe.PT.FBT.FBT.PROC_COOL.STEAM.LPG</t>
  </si>
  <si>
    <t>UED.ktoe.PT.FBT.FBT.PROC_COOL.STEAM.DIESEL_LIQBIO</t>
  </si>
  <si>
    <t>UED.ktoe.PT.FBT.FBT.PROC_COOL.STEAM.RFO</t>
  </si>
  <si>
    <t>UED.ktoe.PT.FBT.FBT.PROC_COOL.STEAM.OTHER</t>
  </si>
  <si>
    <t>UED.ktoe.PT.FBT.FBT.PROC_COOL.STEAM.NG_BIOGAS</t>
  </si>
  <si>
    <t>UED.ktoe.PT.FBT.FBT.PROC_COOL.STEAM.DERIVED</t>
  </si>
  <si>
    <t>UED.ktoe.PT.FBT.FBT.PROC_COOL.STEAM.BIOMASS_WASTE</t>
  </si>
  <si>
    <t>UED.ktoe.PT.FBT.FBT.PROC_COOL.STEAM.STEAM_DISTR</t>
  </si>
  <si>
    <t>UED.ktoe.PT.FBT.FBT.PROC_COOL_ELEC.ELEC.ELEC</t>
  </si>
  <si>
    <t>UED.ktoe.PT.FBT.FBT.GENERIC.MECH.ELEC</t>
  </si>
  <si>
    <t>FUEL_EMI.ktCO2.PT.FBT.FBT.TOTAL.TOTAL.TOTAL</t>
  </si>
  <si>
    <t>FUEL_EMI.ktCO2.PT.FBT.FBT.LIGHT.GENERIC.ELEC</t>
  </si>
  <si>
    <t>FUEL_EMI.ktCO2.PT.FBT.FBT.AIRCOMP.GENERIC.ELEC</t>
  </si>
  <si>
    <t>FUEL_EMI.ktCO2.PT.FBT.FBT.MOTOR.GENERIC.ELEC</t>
  </si>
  <si>
    <t>FUEL_EMI.ktCO2.PT.FBT.FBT.FANS.GENERIC.ELEC</t>
  </si>
  <si>
    <t>FUEL_EMI.ktCO2.PT.FBT.FBT.LOW_ENTH.TOTAL.TOTAL</t>
  </si>
  <si>
    <t>FUEL_EMI.ktCO2.PT.FBT.FBT.LOW_ENTH.THERM.DIESEL_LIQBIO</t>
  </si>
  <si>
    <t>FUEL_EMI.ktCO2.PT.FBT.FBT.LOW_ENTH.THERM.NG_BIOGAS</t>
  </si>
  <si>
    <t>FUEL_EMI.ktCO2.PT.FBT.FBT.LOW_ENTH.THERM.SOLAR_GEO</t>
  </si>
  <si>
    <t>FUEL_EMI.ktCO2.PT.FBT.FBT.LOW_ENTH.HP.AMBIENT</t>
  </si>
  <si>
    <t>FUEL_EMI.ktCO2.PT.FBT.FBT.LOW_ENTH.THERM.ELEC</t>
  </si>
  <si>
    <t>FUEL_EMI.ktCO2.PT.FBT.FBT.OVEN.THERM.TOTAL</t>
  </si>
  <si>
    <t>FUEL_EMI.ktCO2.PT.FBT.FBT.OVEN.THERM.SOLIDS</t>
  </si>
  <si>
    <t>FUEL_EMI.ktCO2.PT.FBT.FBT.OVEN.THERM.LPG</t>
  </si>
  <si>
    <t>FUEL_EMI.ktCO2.PT.FBT.FBT.OVEN.THERM.DIESEL_LIQBIO</t>
  </si>
  <si>
    <t>FUEL_EMI.ktCO2.PT.FBT.FBT.OVEN.THERM.RFO</t>
  </si>
  <si>
    <t>FUEL_EMI.ktCO2.PT.FBT.FBT.OVEN.THERM.NG_BIOGAS</t>
  </si>
  <si>
    <t>FUEL_EMI.ktCO2.PT.FBT.FBT.OVEN.ELEC.ELEC</t>
  </si>
  <si>
    <t>FUEL_EMI.ktCO2.PT.FBT.FBT.OVEN_MICROW.MICROW.ELEC</t>
  </si>
  <si>
    <t>FUEL_EMI.ktCO2.PT.FBT.FBT.PROC_HEAT.THERM.TOTAL</t>
  </si>
  <si>
    <t>FUEL_EMI.ktCO2.PT.FBT.FBT.PROC_HEAT.THERM.SOLIDS</t>
  </si>
  <si>
    <t>FUEL_EMI.ktCO2.PT.FBT.FBT.PROC_HEAT.THERM.LPG</t>
  </si>
  <si>
    <t>FUEL_EMI.ktCO2.PT.FBT.FBT.PROC_HEAT.THERM.DIESEL_LIQBIO</t>
  </si>
  <si>
    <t>FUEL_EMI.ktCO2.PT.FBT.FBT.PROC_HEAT.THERM.RFO</t>
  </si>
  <si>
    <t>FUEL_EMI.ktCO2.PT.FBT.FBT.PROC_HEAT.THERM.NG_BIOGAS</t>
  </si>
  <si>
    <t>FUEL_EMI.ktCO2.PT.FBT.FBT.PROC_HEAT.ELEC.ELEC</t>
  </si>
  <si>
    <t>FUEL_EMI.ktCO2.PT.FBT.FBT.PROC_HEAT_MICROW.MICROW.ELEC</t>
  </si>
  <si>
    <t>FUEL_EMI.ktCO2.PT.FBT.FBT.PROCESSING.TOTAL.TOTAL</t>
  </si>
  <si>
    <t>FUEL_EMI.ktCO2.PT.FBT.FBT.PROCESSING.STEAM.SOLIDS</t>
  </si>
  <si>
    <t>FUEL_EMI.ktCO2.PT.FBT.FBT.PROCESSING.STEAM.RFG</t>
  </si>
  <si>
    <t>FUEL_EMI.ktCO2.PT.FBT.FBT.PROCESSING.STEAM.LPG</t>
  </si>
  <si>
    <t>FUEL_EMI.ktCO2.PT.FBT.FBT.PROCESSING.STEAM.DIESEL_LIQBIO</t>
  </si>
  <si>
    <t>FUEL_EMI.ktCO2.PT.FBT.FBT.PROCESSING.STEAM.RFO</t>
  </si>
  <si>
    <t>FUEL_EMI.ktCO2.PT.FBT.FBT.PROCESSING.STEAM.OTHER</t>
  </si>
  <si>
    <t>FUEL_EMI.ktCO2.PT.FBT.FBT.PROCESSING.STEAM.NG_BIOGAS</t>
  </si>
  <si>
    <t>FUEL_EMI.ktCO2.PT.FBT.FBT.PROCESSING.STEAM.DERIVED</t>
  </si>
  <si>
    <t>FUEL_EMI.ktCO2.PT.FBT.FBT.PROCESSING.STEAM.BIOMASS_WASTE</t>
  </si>
  <si>
    <t>FUEL_EMI.ktCO2.PT.FBT.FBT.PROCESSING.STEAM.STEAM_DISTR</t>
  </si>
  <si>
    <t>FUEL_EMI.ktCO2.PT.FBT.FBT.DRYING.TOTAL.TOTAL</t>
  </si>
  <si>
    <t>FUEL_EMI.ktCO2.PT.FBT.FBT.DRYING.THERM.SOLIDS</t>
  </si>
  <si>
    <t>FUEL_EMI.ktCO2.PT.FBT.FBT.DRYING.THERM.LPG</t>
  </si>
  <si>
    <t>FUEL_EMI.ktCO2.PT.FBT.FBT.DRYING.THERM.DIESEL_LIQBIO</t>
  </si>
  <si>
    <t>FUEL_EMI.ktCO2.PT.FBT.FBT.DRYING.THERM.RFO</t>
  </si>
  <si>
    <t>FUEL_EMI.ktCO2.PT.FBT.FBT.DRYING.THERM.NG_BIOGAS</t>
  </si>
  <si>
    <t>FUEL_EMI.ktCO2.PT.FBT.FBT.DRYING_STEAM.TOTAL.TOTAL</t>
  </si>
  <si>
    <t>FUEL_EMI.ktCO2.PT.FBT.FBT.DRYING_STEAM.STEAM.SOLIDS</t>
  </si>
  <si>
    <t>FUEL_EMI.ktCO2.PT.FBT.FBT.DRYING_STEAM.STEAM.RFG</t>
  </si>
  <si>
    <t>FUEL_EMI.ktCO2.PT.FBT.FBT.DRYING_STEAM.STEAM.LPG</t>
  </si>
  <si>
    <t>FUEL_EMI.ktCO2.PT.FBT.FBT.DRYING_STEAM.STEAM.DIESEL_LIQBIO</t>
  </si>
  <si>
    <t>FUEL_EMI.ktCO2.PT.FBT.FBT.DRYING_STEAM.STEAM.RFO</t>
  </si>
  <si>
    <t>FUEL_EMI.ktCO2.PT.FBT.FBT.DRYING_STEAM.STEAM.OTHER</t>
  </si>
  <si>
    <t>FUEL_EMI.ktCO2.PT.FBT.FBT.DRYING_STEAM.STEAM.NG_BIOGAS</t>
  </si>
  <si>
    <t>FUEL_EMI.ktCO2.PT.FBT.FBT.DRYING_STEAM.STEAM.DERIVED</t>
  </si>
  <si>
    <t>FUEL_EMI.ktCO2.PT.FBT.FBT.DRYING_STEAM.STEAM.BIOMASS_WASTE</t>
  </si>
  <si>
    <t>FUEL_EMI.ktCO2.PT.FBT.FBT.DRYING_STEAM.STEAM.STEAM_DISTR</t>
  </si>
  <si>
    <t>FUEL_EMI.ktCO2.PT.FBT.FBT.DRYING_ELEC.ELEC.ELEC</t>
  </si>
  <si>
    <t>FUEL_EMI.ktCO2.PT.FBT.FBT.DRYING_FREEZE.FREEZE_DRY.ELEC</t>
  </si>
  <si>
    <t>FUEL_EMI.ktCO2.PT.FBT.FBT.DRYING_MICROW.MICROW.ELEC</t>
  </si>
  <si>
    <t>FUEL_EMI.ktCO2.PT.FBT.FBT.PROC_COOL_THERM.THERM.NG_BIOGAS</t>
  </si>
  <si>
    <t>FUEL_EMI.ktCO2.PT.FBT.FBT.PROC_COOL.TOTAL.TOTAL</t>
  </si>
  <si>
    <t>FUEL_EMI.ktCO2.PT.FBT.FBT.PROC_COOL.STEAM.SOLIDS</t>
  </si>
  <si>
    <t>FUEL_EMI.ktCO2.PT.FBT.FBT.PROC_COOL.STEAM.RFG</t>
  </si>
  <si>
    <t>FUEL_EMI.ktCO2.PT.FBT.FBT.PROC_COOL.STEAM.LPG</t>
  </si>
  <si>
    <t>FUEL_EMI.ktCO2.PT.FBT.FBT.PROC_COOL.STEAM.DIESEL_LIQBIO</t>
  </si>
  <si>
    <t>FUEL_EMI.ktCO2.PT.FBT.FBT.PROC_COOL.STEAM.RFO</t>
  </si>
  <si>
    <t>FUEL_EMI.ktCO2.PT.FBT.FBT.PROC_COOL.STEAM.OTHER</t>
  </si>
  <si>
    <t>FUEL_EMI.ktCO2.PT.FBT.FBT.PROC_COOL.STEAM.NG_BIOGAS</t>
  </si>
  <si>
    <t>FUEL_EMI.ktCO2.PT.FBT.FBT.PROC_COOL.STEAM.DERIVED</t>
  </si>
  <si>
    <t>FUEL_EMI.ktCO2.PT.FBT.FBT.PROC_COOL.STEAM.BIOMASS_WASTE</t>
  </si>
  <si>
    <t>FUEL_EMI.ktCO2.PT.FBT.FBT.PROC_COOL.STEAM.STEAM_DISTR</t>
  </si>
  <si>
    <t>FUEL_EMI.ktCO2.PT.FBT.FBT.PROC_COOL_ELEC.ELEC.ELEC</t>
  </si>
  <si>
    <t>FUEL_EMI.ktCO2.PT.FBT.FBT.GENERIC.MECH.ELEC</t>
  </si>
  <si>
    <t>VA.Meuro2023.PT.TRE.TRE</t>
  </si>
  <si>
    <t>OUTPUT.index.PT.TRE.TRE</t>
  </si>
  <si>
    <t>CAP.index.PT.TRE.TRE</t>
  </si>
  <si>
    <t>NEWCAP.index.PT.TRE.TRE</t>
  </si>
  <si>
    <t>FEC.ktoe.PT.TRE.TRE.TOTAL.TOTAL.TOTAL</t>
  </si>
  <si>
    <t>FEC.ktoe.PT.TRE.TRE.TOTAL.TOTAL.SOLIDS</t>
  </si>
  <si>
    <t>FEC.ktoe.PT.TRE.TRE.TOTAL.TOTAL.RFG</t>
  </si>
  <si>
    <t>FEC.ktoe.PT.TRE.TRE.TOTAL.TOTAL.LPG</t>
  </si>
  <si>
    <t>FEC.ktoe.PT.TRE.TRE.TOTAL.TOTAL.DIESEL</t>
  </si>
  <si>
    <t>FEC.ktoe.PT.TRE.TRE.TOTAL.TOTAL.RFO</t>
  </si>
  <si>
    <t>FEC.ktoe.PT.TRE.TRE.TOTAL.TOTAL.OTHER</t>
  </si>
  <si>
    <t>FEC.ktoe.PT.TRE.TRE.TOTAL.TOTAL.NG</t>
  </si>
  <si>
    <t>FEC.ktoe.PT.TRE.TRE.TOTAL.TOTAL.DERIVED</t>
  </si>
  <si>
    <t>FEC.ktoe.PT.TRE.TRE.TOTAL.TOTAL.BIOMASS_WASTE</t>
  </si>
  <si>
    <t>FEC.ktoe.PT.TRE.TRE.TOTAL.TOTAL.BIOGAS</t>
  </si>
  <si>
    <t>FEC.ktoe.PT.TRE.TRE.TOTAL.TOTAL.LIQBIO</t>
  </si>
  <si>
    <t>FEC.ktoe.PT.TRE.TRE.TOTAL.TOTAL.SOLAR</t>
  </si>
  <si>
    <t>FEC.ktoe.PT.TRE.TRE.TOTAL.TOTAL.GEO</t>
  </si>
  <si>
    <t>FEC.ktoe.PT.TRE.TRE.TOTAL.TOTAL.AMBIENT</t>
  </si>
  <si>
    <t>FEC.ktoe.PT.TRE.TRE.TOTAL.TOTAL.STEAM_DISTR</t>
  </si>
  <si>
    <t>FEC.ktoe.PT.TRE.TRE.TOTAL.TOTAL.ELEC</t>
  </si>
  <si>
    <t>FEC.ktoe.PT.TRE.TRE.LIGHT.GENERIC.ELEC</t>
  </si>
  <si>
    <t>FEC.ktoe.PT.TRE.TRE.AIRCOMP.GENERIC.ELEC</t>
  </si>
  <si>
    <t>FEC.ktoe.PT.TRE.TRE.MOTOR.GENERIC.ELEC</t>
  </si>
  <si>
    <t>FEC.ktoe.PT.TRE.TRE.FANS.GENERIC.ELEC</t>
  </si>
  <si>
    <t>FEC.ktoe.PT.TRE.TRE.LOW_ENTH.TOTAL.TOTAL</t>
  </si>
  <si>
    <t>FEC.ktoe.PT.TRE.TRE.LOW_ENTH.THERM.DIESEL_LIQBIO</t>
  </si>
  <si>
    <t>FEC.ktoe.PT.TRE.TRE.LOW_ENTH.THERM.NG_BIOGAS</t>
  </si>
  <si>
    <t>FEC.ktoe.PT.TRE.TRE.LOW_ENTH.THERM.SOLAR_GEO</t>
  </si>
  <si>
    <t>FEC.ktoe.PT.TRE.TRE.LOW_ENTH.HP.AMBIENT</t>
  </si>
  <si>
    <t>FEC.ktoe.PT.TRE.TRE.LOW_ENTH.THERM.ELEC</t>
  </si>
  <si>
    <t>Trans. Eq.: Foundries</t>
  </si>
  <si>
    <t>Trans. Eq.: Thermal Foundries</t>
  </si>
  <si>
    <t>FEC.ktoe.PT.TRE.TRE.FOUNDRY.THERM.TOTAL</t>
  </si>
  <si>
    <t>FEC.ktoe.PT.TRE.TRE.FOUNDRY.THERM.SOLIDS</t>
  </si>
  <si>
    <t>FEC.ktoe.PT.TRE.TRE.FOUNDRY.THERM.LPG</t>
  </si>
  <si>
    <t>FEC.ktoe.PT.TRE.TRE.FOUNDRY.THERM.DIESEL_LIQBIO</t>
  </si>
  <si>
    <t>FEC.ktoe.PT.TRE.TRE.FOUNDRY.THERM.RFO</t>
  </si>
  <si>
    <t>FEC.ktoe.PT.TRE.TRE.FOUNDRY.THERM.NG_BIOGAS</t>
  </si>
  <si>
    <t>Trans. Eq.: Electric Foundries</t>
  </si>
  <si>
    <t>FEC.ktoe.PT.TRE.TRE.FOUNDRY.ELEC.ELEC</t>
  </si>
  <si>
    <t>Trans. Eq.: Connection techniques</t>
  </si>
  <si>
    <t>Trans. Eq.: Thermal connection</t>
  </si>
  <si>
    <t>FEC.ktoe.PT.TRE.TRE.CONNECTION_THERM.THERM.NG_BIOGAS</t>
  </si>
  <si>
    <t>Trans. Eq.: Electric connection</t>
  </si>
  <si>
    <t>FEC.ktoe.PT.TRE.TRE.CONNECTION_ELEC.ELEC.ELEC</t>
  </si>
  <si>
    <t>Trans. Eq.: Heat treatment</t>
  </si>
  <si>
    <t>Trans. Eq.: Heat treatment - Thermal</t>
  </si>
  <si>
    <t>FEC.ktoe.PT.TRE.TRE.HEAT_TREAT.THERM.TOTAL</t>
  </si>
  <si>
    <t>FEC.ktoe.PT.TRE.TRE.HEAT_TREAT.THERM.SOLIDS</t>
  </si>
  <si>
    <t>FEC.ktoe.PT.TRE.TRE.HEAT_TREAT.THERM.LPG</t>
  </si>
  <si>
    <t>FEC.ktoe.PT.TRE.TRE.HEAT_TREAT.THERM.DIESEL_LIQBIO</t>
  </si>
  <si>
    <t>FEC.ktoe.PT.TRE.TRE.HEAT_TREAT.THERM.RFO</t>
  </si>
  <si>
    <t>FEC.ktoe.PT.TRE.TRE.HEAT_TREAT.THERM.NG_BIOGAS</t>
  </si>
  <si>
    <t>Trans. Eq.: Heat treatment - Electric</t>
  </si>
  <si>
    <t>FEC.ktoe.PT.TRE.TRE.HEAT_TREAT.ELEC.ELEC</t>
  </si>
  <si>
    <t>Trans. Eq.: Steam processing</t>
  </si>
  <si>
    <t>FEC.ktoe.PT.TRE.TRE.PROCESSING.TOTAL.TOTAL</t>
  </si>
  <si>
    <t>FEC.ktoe.PT.TRE.TRE.PROCESSING.STEAM.SOLIDS</t>
  </si>
  <si>
    <t>FEC.ktoe.PT.TRE.TRE.PROCESSING.STEAM.RFG</t>
  </si>
  <si>
    <t>FEC.ktoe.PT.TRE.TRE.PROCESSING.STEAM.LPG</t>
  </si>
  <si>
    <t>FEC.ktoe.PT.TRE.TRE.PROCESSING.STEAM.DIESEL_LIQBIO</t>
  </si>
  <si>
    <t>FEC.ktoe.PT.TRE.TRE.PROCESSING.STEAM.RFO</t>
  </si>
  <si>
    <t>FEC.ktoe.PT.TRE.TRE.PROCESSING.STEAM.OTHER</t>
  </si>
  <si>
    <t>FEC.ktoe.PT.TRE.TRE.PROCESSING.STEAM.NG_BIOGAS</t>
  </si>
  <si>
    <t>FEC.ktoe.PT.TRE.TRE.PROCESSING.STEAM.DERIVED</t>
  </si>
  <si>
    <t>FEC.ktoe.PT.TRE.TRE.PROCESSING.STEAM.BIOMASS_WASTE</t>
  </si>
  <si>
    <t>FEC.ktoe.PT.TRE.TRE.PROCESSING.STEAM.STEAM_DISTR</t>
  </si>
  <si>
    <t>Trans. Eq.: General machinery</t>
  </si>
  <si>
    <t>FEC.ktoe.PT.TRE.TRE.GENERIC.MECH.ELEC</t>
  </si>
  <si>
    <t>Trans. Eq.: Product finishing</t>
  </si>
  <si>
    <t>FEC.ktoe.PT.TRE.TRE.FINISHING.THERM.ELEC</t>
  </si>
  <si>
    <t>UED.ktoe.PT.TRE.TRE.TOTAL.TOTAL.TOTAL</t>
  </si>
  <si>
    <t>UED.ktoe.PT.TRE.TRE.LIGHT.GENERIC.ELEC</t>
  </si>
  <si>
    <t>UED.ktoe.PT.TRE.TRE.AIRCOMP.GENERIC.ELEC</t>
  </si>
  <si>
    <t>UED.ktoe.PT.TRE.TRE.MOTOR.GENERIC.ELEC</t>
  </si>
  <si>
    <t>UED.ktoe.PT.TRE.TRE.FANS.GENERIC.ELEC</t>
  </si>
  <si>
    <t>UED.ktoe.PT.TRE.TRE.LOW_ENTH.TOTAL.TOTAL</t>
  </si>
  <si>
    <t>UED.ktoe.PT.TRE.TRE.LOW_ENTH.THERM.DIESEL_LIQBIO</t>
  </si>
  <si>
    <t>UED.ktoe.PT.TRE.TRE.LOW_ENTH.THERM.NG_BIOGAS</t>
  </si>
  <si>
    <t>UED.ktoe.PT.TRE.TRE.LOW_ENTH.THERM.SOLAR_GEO</t>
  </si>
  <si>
    <t>UED.ktoe.PT.TRE.TRE.LOW_ENTH.HP.AMBIENT</t>
  </si>
  <si>
    <t>UED.ktoe.PT.TRE.TRE.LOW_ENTH.THERM.ELEC</t>
  </si>
  <si>
    <t>UED.ktoe.PT.TRE.TRE.FOUNDRY.THERM.TOTAL</t>
  </si>
  <si>
    <t>UED.ktoe.PT.TRE.TRE.FOUNDRY.THERM.SOLIDS</t>
  </si>
  <si>
    <t>UED.ktoe.PT.TRE.TRE.FOUNDRY.THERM.LPG</t>
  </si>
  <si>
    <t>UED.ktoe.PT.TRE.TRE.FOUNDRY.THERM.DIESEL_LIQBIO</t>
  </si>
  <si>
    <t>UED.ktoe.PT.TRE.TRE.FOUNDRY.THERM.RFO</t>
  </si>
  <si>
    <t>UED.ktoe.PT.TRE.TRE.FOUNDRY.THERM.NG_BIOGAS</t>
  </si>
  <si>
    <t>UED.ktoe.PT.TRE.TRE.FOUNDRY.ELEC.ELEC</t>
  </si>
  <si>
    <t>UED.ktoe.PT.TRE.TRE.CONNECTION_THERM.THERM.NG_BIOGAS</t>
  </si>
  <si>
    <t>UED.ktoe.PT.TRE.TRE.CONNECTION_ELEC.ELEC.ELEC</t>
  </si>
  <si>
    <t>UED.ktoe.PT.TRE.TRE.HEAT_TREAT.THERM.TOTAL</t>
  </si>
  <si>
    <t>UED.ktoe.PT.TRE.TRE.HEAT_TREAT.THERM.SOLIDS</t>
  </si>
  <si>
    <t>UED.ktoe.PT.TRE.TRE.HEAT_TREAT.THERM.LPG</t>
  </si>
  <si>
    <t>UED.ktoe.PT.TRE.TRE.HEAT_TREAT.THERM.DIESEL_LIQBIO</t>
  </si>
  <si>
    <t>UED.ktoe.PT.TRE.TRE.HEAT_TREAT.THERM.RFO</t>
  </si>
  <si>
    <t>UED.ktoe.PT.TRE.TRE.HEAT_TREAT.THERM.NG_BIOGAS</t>
  </si>
  <si>
    <t>UED.ktoe.PT.TRE.TRE.HEAT_TREAT.ELEC.ELEC</t>
  </si>
  <si>
    <t>UED.ktoe.PT.TRE.TRE.PROCESSING.TOTAL.TOTAL</t>
  </si>
  <si>
    <t>UED.ktoe.PT.TRE.TRE.PROCESSING.STEAM.SOLIDS</t>
  </si>
  <si>
    <t>UED.ktoe.PT.TRE.TRE.PROCESSING.STEAM.RFG</t>
  </si>
  <si>
    <t>UED.ktoe.PT.TRE.TRE.PROCESSING.STEAM.LPG</t>
  </si>
  <si>
    <t>UED.ktoe.PT.TRE.TRE.PROCESSING.STEAM.DIESEL_LIQBIO</t>
  </si>
  <si>
    <t>UED.ktoe.PT.TRE.TRE.PROCESSING.STEAM.RFO</t>
  </si>
  <si>
    <t>UED.ktoe.PT.TRE.TRE.PROCESSING.STEAM.OTHER</t>
  </si>
  <si>
    <t>UED.ktoe.PT.TRE.TRE.PROCESSING.STEAM.NG_BIOGAS</t>
  </si>
  <si>
    <t>UED.ktoe.PT.TRE.TRE.PROCESSING.STEAM.DERIVED</t>
  </si>
  <si>
    <t>UED.ktoe.PT.TRE.TRE.PROCESSING.STEAM.BIOMASS_WASTE</t>
  </si>
  <si>
    <t>UED.ktoe.PT.TRE.TRE.PROCESSING.STEAM.STEAM_DISTR</t>
  </si>
  <si>
    <t>UED.ktoe.PT.TRE.TRE.GENERIC.MECH.ELEC</t>
  </si>
  <si>
    <t>UED.ktoe.PT.TRE.TRE.FINISHING.THERM.ELEC</t>
  </si>
  <si>
    <t>FUEL_EMI.ktCO2.PT.TRE.TRE.TOTAL.TOTAL.TOTAL</t>
  </si>
  <si>
    <t>FUEL_EMI.ktCO2.PT.TRE.TRE.LIGHT.GENERIC.ELEC</t>
  </si>
  <si>
    <t>FUEL_EMI.ktCO2.PT.TRE.TRE.AIRCOMP.GENERIC.ELEC</t>
  </si>
  <si>
    <t>FUEL_EMI.ktCO2.PT.TRE.TRE.MOTOR.GENERIC.ELEC</t>
  </si>
  <si>
    <t>FUEL_EMI.ktCO2.PT.TRE.TRE.FANS.GENERIC.ELEC</t>
  </si>
  <si>
    <t>FUEL_EMI.ktCO2.PT.TRE.TRE.LOW_ENTH.TOTAL.TOTAL</t>
  </si>
  <si>
    <t>FUEL_EMI.ktCO2.PT.TRE.TRE.LOW_ENTH.THERM.DIESEL_LIQBIO</t>
  </si>
  <si>
    <t>FUEL_EMI.ktCO2.PT.TRE.TRE.LOW_ENTH.THERM.NG_BIOGAS</t>
  </si>
  <si>
    <t>FUEL_EMI.ktCO2.PT.TRE.TRE.LOW_ENTH.THERM.SOLAR_GEO</t>
  </si>
  <si>
    <t>FUEL_EMI.ktCO2.PT.TRE.TRE.LOW_ENTH.HP.AMBIENT</t>
  </si>
  <si>
    <t>FUEL_EMI.ktCO2.PT.TRE.TRE.LOW_ENTH.THERM.ELEC</t>
  </si>
  <si>
    <t>FUEL_EMI.ktCO2.PT.TRE.TRE.FOUNDRY.THERM.TOTAL</t>
  </si>
  <si>
    <t>FUEL_EMI.ktCO2.PT.TRE.TRE.FOUNDRY.THERM.SOLIDS</t>
  </si>
  <si>
    <t>FUEL_EMI.ktCO2.PT.TRE.TRE.FOUNDRY.THERM.LPG</t>
  </si>
  <si>
    <t>FUEL_EMI.ktCO2.PT.TRE.TRE.FOUNDRY.THERM.DIESEL_LIQBIO</t>
  </si>
  <si>
    <t>FUEL_EMI.ktCO2.PT.TRE.TRE.FOUNDRY.THERM.RFO</t>
  </si>
  <si>
    <t>FUEL_EMI.ktCO2.PT.TRE.TRE.FOUNDRY.THERM.NG_BIOGAS</t>
  </si>
  <si>
    <t>FUEL_EMI.ktCO2.PT.TRE.TRE.FOUNDRY.ELEC.ELEC</t>
  </si>
  <si>
    <t>FUEL_EMI.ktCO2.PT.TRE.TRE.CONNECTION_THERM.THERM.NG_BIOGAS</t>
  </si>
  <si>
    <t>FUEL_EMI.ktCO2.PT.TRE.TRE.CONNECTION_ELEC.ELEC.ELEC</t>
  </si>
  <si>
    <t>FUEL_EMI.ktCO2.PT.TRE.TRE.HEAT_TREAT.THERM.TOTAL</t>
  </si>
  <si>
    <t>FUEL_EMI.ktCO2.PT.TRE.TRE.HEAT_TREAT.THERM.SOLIDS</t>
  </si>
  <si>
    <t>FUEL_EMI.ktCO2.PT.TRE.TRE.HEAT_TREAT.THERM.LPG</t>
  </si>
  <si>
    <t>FUEL_EMI.ktCO2.PT.TRE.TRE.HEAT_TREAT.THERM.DIESEL_LIQBIO</t>
  </si>
  <si>
    <t>FUEL_EMI.ktCO2.PT.TRE.TRE.HEAT_TREAT.THERM.RFO</t>
  </si>
  <si>
    <t>FUEL_EMI.ktCO2.PT.TRE.TRE.HEAT_TREAT.THERM.NG_BIOGAS</t>
  </si>
  <si>
    <t>FUEL_EMI.ktCO2.PT.TRE.TRE.HEAT_TREAT.ELEC.ELEC</t>
  </si>
  <si>
    <t>FUEL_EMI.ktCO2.PT.TRE.TRE.PROCESSING.TOTAL.TOTAL</t>
  </si>
  <si>
    <t>FUEL_EMI.ktCO2.PT.TRE.TRE.PROCESSING.STEAM.SOLIDS</t>
  </si>
  <si>
    <t>FUEL_EMI.ktCO2.PT.TRE.TRE.PROCESSING.STEAM.RFG</t>
  </si>
  <si>
    <t>FUEL_EMI.ktCO2.PT.TRE.TRE.PROCESSING.STEAM.LPG</t>
  </si>
  <si>
    <t>FUEL_EMI.ktCO2.PT.TRE.TRE.PROCESSING.STEAM.DIESEL_LIQBIO</t>
  </si>
  <si>
    <t>FUEL_EMI.ktCO2.PT.TRE.TRE.PROCESSING.STEAM.RFO</t>
  </si>
  <si>
    <t>FUEL_EMI.ktCO2.PT.TRE.TRE.PROCESSING.STEAM.OTHER</t>
  </si>
  <si>
    <t>FUEL_EMI.ktCO2.PT.TRE.TRE.PROCESSING.STEAM.NG_BIOGAS</t>
  </si>
  <si>
    <t>FUEL_EMI.ktCO2.PT.TRE.TRE.PROCESSING.STEAM.DERIVED</t>
  </si>
  <si>
    <t>FUEL_EMI.ktCO2.PT.TRE.TRE.PROCESSING.STEAM.BIOMASS_WASTE</t>
  </si>
  <si>
    <t>FUEL_EMI.ktCO2.PT.TRE.TRE.PROCESSING.STEAM.STEAM_DISTR</t>
  </si>
  <si>
    <t>FUEL_EMI.ktCO2.PT.TRE.TRE.GENERIC.MECH.ELEC</t>
  </si>
  <si>
    <t>FUEL_EMI.ktCO2.PT.TRE.TRE.FINISHING.THERM.ELEC</t>
  </si>
  <si>
    <t>VA.Meuro2023.PT.MAE.MAE</t>
  </si>
  <si>
    <t>OUTPUT.index.PT.MAE.MAE</t>
  </si>
  <si>
    <t>CAP.index.PT.MAE.MAE</t>
  </si>
  <si>
    <t>NEWCAP.index.PT.MAE.MAE</t>
  </si>
  <si>
    <t>FEC.ktoe.PT.MAE.MAE.TOTAL.TOTAL.TOTAL</t>
  </si>
  <si>
    <t>FEC.ktoe.PT.MAE.MAE.TOTAL.TOTAL.SOLIDS</t>
  </si>
  <si>
    <t>FEC.ktoe.PT.MAE.MAE.TOTAL.TOTAL.RFG</t>
  </si>
  <si>
    <t>FEC.ktoe.PT.MAE.MAE.TOTAL.TOTAL.LPG</t>
  </si>
  <si>
    <t>FEC.ktoe.PT.MAE.MAE.TOTAL.TOTAL.DIESEL</t>
  </si>
  <si>
    <t>FEC.ktoe.PT.MAE.MAE.TOTAL.TOTAL.RFO</t>
  </si>
  <si>
    <t>FEC.ktoe.PT.MAE.MAE.TOTAL.TOTAL.OTHER</t>
  </si>
  <si>
    <t>FEC.ktoe.PT.MAE.MAE.TOTAL.TOTAL.NG</t>
  </si>
  <si>
    <t>FEC.ktoe.PT.MAE.MAE.TOTAL.TOTAL.DERIVED</t>
  </si>
  <si>
    <t>FEC.ktoe.PT.MAE.MAE.TOTAL.TOTAL.BIOMASS_WASTE</t>
  </si>
  <si>
    <t>FEC.ktoe.PT.MAE.MAE.TOTAL.TOTAL.BIOGAS</t>
  </si>
  <si>
    <t>FEC.ktoe.PT.MAE.MAE.TOTAL.TOTAL.LIQBIO</t>
  </si>
  <si>
    <t>FEC.ktoe.PT.MAE.MAE.TOTAL.TOTAL.SOLAR</t>
  </si>
  <si>
    <t>FEC.ktoe.PT.MAE.MAE.TOTAL.TOTAL.GEO</t>
  </si>
  <si>
    <t>FEC.ktoe.PT.MAE.MAE.TOTAL.TOTAL.AMBIENT</t>
  </si>
  <si>
    <t>FEC.ktoe.PT.MAE.MAE.TOTAL.TOTAL.STEAM_DISTR</t>
  </si>
  <si>
    <t>FEC.ktoe.PT.MAE.MAE.TOTAL.TOTAL.ELEC</t>
  </si>
  <si>
    <t>FEC.ktoe.PT.MAE.MAE.LIGHT.GENERIC.ELEC</t>
  </si>
  <si>
    <t>FEC.ktoe.PT.MAE.MAE.AIRCOMP.GENERIC.ELEC</t>
  </si>
  <si>
    <t>FEC.ktoe.PT.MAE.MAE.MOTOR.GENERIC.ELEC</t>
  </si>
  <si>
    <t>FEC.ktoe.PT.MAE.MAE.FANS.GENERIC.ELEC</t>
  </si>
  <si>
    <t>FEC.ktoe.PT.MAE.MAE.LOW_ENTH.TOTAL.TOTAL</t>
  </si>
  <si>
    <t>FEC.ktoe.PT.MAE.MAE.LOW_ENTH.THERM.DIESEL_LIQBIO</t>
  </si>
  <si>
    <t>FEC.ktoe.PT.MAE.MAE.LOW_ENTH.THERM.NG_BIOGAS</t>
  </si>
  <si>
    <t>FEC.ktoe.PT.MAE.MAE.LOW_ENTH.THERM.SOLAR_GEO</t>
  </si>
  <si>
    <t>FEC.ktoe.PT.MAE.MAE.LOW_ENTH.HP.AMBIENT</t>
  </si>
  <si>
    <t>FEC.ktoe.PT.MAE.MAE.LOW_ENTH.THERM.ELEC</t>
  </si>
  <si>
    <t>Mach. Eq.: Foundries</t>
  </si>
  <si>
    <t>Mach. Eq.: Thermal Foundries</t>
  </si>
  <si>
    <t>FEC.ktoe.PT.MAE.MAE.FOUNDRY.THERM.TOTAL</t>
  </si>
  <si>
    <t>FEC.ktoe.PT.MAE.MAE.FOUNDRY.THERM.SOLIDS</t>
  </si>
  <si>
    <t>FEC.ktoe.PT.MAE.MAE.FOUNDRY.THERM.LPG</t>
  </si>
  <si>
    <t>FEC.ktoe.PT.MAE.MAE.FOUNDRY.THERM.DIESEL_LIQBIO</t>
  </si>
  <si>
    <t>FEC.ktoe.PT.MAE.MAE.FOUNDRY.THERM.RFO</t>
  </si>
  <si>
    <t>FEC.ktoe.PT.MAE.MAE.FOUNDRY.THERM.NG_BIOGAS</t>
  </si>
  <si>
    <t>Mach. Eq.: Electric Foundries</t>
  </si>
  <si>
    <t>FEC.ktoe.PT.MAE.MAE.FOUNDRY.ELEC.ELEC</t>
  </si>
  <si>
    <t>Mach. Eq.: Connection techniques</t>
  </si>
  <si>
    <t>Mach. Eq.: Thermal connection</t>
  </si>
  <si>
    <t>FEC.ktoe.PT.MAE.MAE.CONNECTION_THERM.THERM.NG_BIOGAS</t>
  </si>
  <si>
    <t>Mach. Eq.: Electric connection</t>
  </si>
  <si>
    <t>FEC.ktoe.PT.MAE.MAE.CONNECTION_ELEC.ELEC.ELEC</t>
  </si>
  <si>
    <t>Mach. Eq.: Heat treatment</t>
  </si>
  <si>
    <t>Mach. Eq.: Heat treatment - Thermal</t>
  </si>
  <si>
    <t>FEC.ktoe.PT.MAE.MAE.HEAT_TREAT.THERM.TOTAL</t>
  </si>
  <si>
    <t>FEC.ktoe.PT.MAE.MAE.HEAT_TREAT.THERM.SOLIDS</t>
  </si>
  <si>
    <t>FEC.ktoe.PT.MAE.MAE.HEAT_TREAT.THERM.LPG</t>
  </si>
  <si>
    <t>FEC.ktoe.PT.MAE.MAE.HEAT_TREAT.THERM.DIESEL_LIQBIO</t>
  </si>
  <si>
    <t>FEC.ktoe.PT.MAE.MAE.HEAT_TREAT.THERM.RFO</t>
  </si>
  <si>
    <t>FEC.ktoe.PT.MAE.MAE.HEAT_TREAT.THERM.NG_BIOGAS</t>
  </si>
  <si>
    <t>Mach. Eq.: Heat treatment - Electric</t>
  </si>
  <si>
    <t>FEC.ktoe.PT.MAE.MAE.HEAT_TREAT.ELEC.ELEC</t>
  </si>
  <si>
    <t>Mach. Eq.: Steam processing</t>
  </si>
  <si>
    <t>FEC.ktoe.PT.MAE.MAE.PROCESSING.TOTAL.TOTAL</t>
  </si>
  <si>
    <t>FEC.ktoe.PT.MAE.MAE.PROCESSING.STEAM.SOLIDS</t>
  </si>
  <si>
    <t>FEC.ktoe.PT.MAE.MAE.PROCESSING.STEAM.RFG</t>
  </si>
  <si>
    <t>FEC.ktoe.PT.MAE.MAE.PROCESSING.STEAM.LPG</t>
  </si>
  <si>
    <t>FEC.ktoe.PT.MAE.MAE.PROCESSING.STEAM.DIESEL_LIQBIO</t>
  </si>
  <si>
    <t>FEC.ktoe.PT.MAE.MAE.PROCESSING.STEAM.RFO</t>
  </si>
  <si>
    <t>FEC.ktoe.PT.MAE.MAE.PROCESSING.STEAM.OTHER</t>
  </si>
  <si>
    <t>FEC.ktoe.PT.MAE.MAE.PROCESSING.STEAM.NG_BIOGAS</t>
  </si>
  <si>
    <t>FEC.ktoe.PT.MAE.MAE.PROCESSING.STEAM.DERIVED</t>
  </si>
  <si>
    <t>FEC.ktoe.PT.MAE.MAE.PROCESSING.STEAM.BIOMASS_WASTE</t>
  </si>
  <si>
    <t>FEC.ktoe.PT.MAE.MAE.PROCESSING.STEAM.STEAM_DISTR</t>
  </si>
  <si>
    <t>Mach. Eq.: General machinery</t>
  </si>
  <si>
    <t>FEC.ktoe.PT.MAE.MAE.GENERIC.MECH.ELEC</t>
  </si>
  <si>
    <t>Mach. Eq.: Product finishing</t>
  </si>
  <si>
    <t>FEC.ktoe.PT.MAE.MAE.FINISHING.THERM.ELEC</t>
  </si>
  <si>
    <t>UED.ktoe.PT.MAE.MAE.TOTAL.TOTAL.TOTAL</t>
  </si>
  <si>
    <t>UED.ktoe.PT.MAE.MAE.LIGHT.GENERIC.ELEC</t>
  </si>
  <si>
    <t>UED.ktoe.PT.MAE.MAE.AIRCOMP.GENERIC.ELEC</t>
  </si>
  <si>
    <t>UED.ktoe.PT.MAE.MAE.MOTOR.GENERIC.ELEC</t>
  </si>
  <si>
    <t>UED.ktoe.PT.MAE.MAE.FANS.GENERIC.ELEC</t>
  </si>
  <si>
    <t>UED.ktoe.PT.MAE.MAE.LOW_ENTH.TOTAL.TOTAL</t>
  </si>
  <si>
    <t>UED.ktoe.PT.MAE.MAE.LOW_ENTH.THERM.DIESEL_LIQBIO</t>
  </si>
  <si>
    <t>UED.ktoe.PT.MAE.MAE.LOW_ENTH.THERM.NG_BIOGAS</t>
  </si>
  <si>
    <t>UED.ktoe.PT.MAE.MAE.LOW_ENTH.THERM.SOLAR_GEO</t>
  </si>
  <si>
    <t>UED.ktoe.PT.MAE.MAE.LOW_ENTH.HP.AMBIENT</t>
  </si>
  <si>
    <t>UED.ktoe.PT.MAE.MAE.LOW_ENTH.THERM.ELEC</t>
  </si>
  <si>
    <t>UED.ktoe.PT.MAE.MAE.FOUNDRY.THERM.TOTAL</t>
  </si>
  <si>
    <t>UED.ktoe.PT.MAE.MAE.FOUNDRY.THERM.SOLIDS</t>
  </si>
  <si>
    <t>UED.ktoe.PT.MAE.MAE.FOUNDRY.THERM.LPG</t>
  </si>
  <si>
    <t>UED.ktoe.PT.MAE.MAE.FOUNDRY.THERM.DIESEL_LIQBIO</t>
  </si>
  <si>
    <t>UED.ktoe.PT.MAE.MAE.FOUNDRY.THERM.RFO</t>
  </si>
  <si>
    <t>UED.ktoe.PT.MAE.MAE.FOUNDRY.THERM.NG_BIOGAS</t>
  </si>
  <si>
    <t>UED.ktoe.PT.MAE.MAE.FOUNDRY.ELEC.ELEC</t>
  </si>
  <si>
    <t>UED.ktoe.PT.MAE.MAE.CONNECTION_THERM.THERM.NG_BIOGAS</t>
  </si>
  <si>
    <t>UED.ktoe.PT.MAE.MAE.CONNECTION_ELEC.ELEC.ELEC</t>
  </si>
  <si>
    <t>UED.ktoe.PT.MAE.MAE.HEAT_TREAT.THERM.TOTAL</t>
  </si>
  <si>
    <t>UED.ktoe.PT.MAE.MAE.HEAT_TREAT.THERM.SOLIDS</t>
  </si>
  <si>
    <t>UED.ktoe.PT.MAE.MAE.HEAT_TREAT.THERM.LPG</t>
  </si>
  <si>
    <t>UED.ktoe.PT.MAE.MAE.HEAT_TREAT.THERM.DIESEL_LIQBIO</t>
  </si>
  <si>
    <t>UED.ktoe.PT.MAE.MAE.HEAT_TREAT.THERM.RFO</t>
  </si>
  <si>
    <t>UED.ktoe.PT.MAE.MAE.HEAT_TREAT.THERM.NG_BIOGAS</t>
  </si>
  <si>
    <t>UED.ktoe.PT.MAE.MAE.HEAT_TREAT.ELEC.ELEC</t>
  </si>
  <si>
    <t>UED.ktoe.PT.MAE.MAE.PROCESSING.TOTAL.TOTAL</t>
  </si>
  <si>
    <t>UED.ktoe.PT.MAE.MAE.PROCESSING.STEAM.SOLIDS</t>
  </si>
  <si>
    <t>UED.ktoe.PT.MAE.MAE.PROCESSING.STEAM.RFG</t>
  </si>
  <si>
    <t>UED.ktoe.PT.MAE.MAE.PROCESSING.STEAM.LPG</t>
  </si>
  <si>
    <t>UED.ktoe.PT.MAE.MAE.PROCESSING.STEAM.DIESEL_LIQBIO</t>
  </si>
  <si>
    <t>UED.ktoe.PT.MAE.MAE.PROCESSING.STEAM.RFO</t>
  </si>
  <si>
    <t>UED.ktoe.PT.MAE.MAE.PROCESSING.STEAM.OTHER</t>
  </si>
  <si>
    <t>UED.ktoe.PT.MAE.MAE.PROCESSING.STEAM.NG_BIOGAS</t>
  </si>
  <si>
    <t>UED.ktoe.PT.MAE.MAE.PROCESSING.STEAM.DERIVED</t>
  </si>
  <si>
    <t>UED.ktoe.PT.MAE.MAE.PROCESSING.STEAM.BIOMASS_WASTE</t>
  </si>
  <si>
    <t>UED.ktoe.PT.MAE.MAE.PROCESSING.STEAM.STEAM_DISTR</t>
  </si>
  <si>
    <t>UED.ktoe.PT.MAE.MAE.GENERIC.MECH.ELEC</t>
  </si>
  <si>
    <t>UED.ktoe.PT.MAE.MAE.FINISHING.THERM.ELEC</t>
  </si>
  <si>
    <t>FUEL_EMI.ktCO2.PT.MAE.MAE.TOTAL.TOTAL.TOTAL</t>
  </si>
  <si>
    <t>FUEL_EMI.ktCO2.PT.MAE.MAE.LIGHT.GENERIC.ELEC</t>
  </si>
  <si>
    <t>FUEL_EMI.ktCO2.PT.MAE.MAE.AIRCOMP.GENERIC.ELEC</t>
  </si>
  <si>
    <t>FUEL_EMI.ktCO2.PT.MAE.MAE.MOTOR.GENERIC.ELEC</t>
  </si>
  <si>
    <t>FUEL_EMI.ktCO2.PT.MAE.MAE.FANS.GENERIC.ELEC</t>
  </si>
  <si>
    <t>FUEL_EMI.ktCO2.PT.MAE.MAE.LOW_ENTH.TOTAL.TOTAL</t>
  </si>
  <si>
    <t>FUEL_EMI.ktCO2.PT.MAE.MAE.LOW_ENTH.THERM.DIESEL_LIQBIO</t>
  </si>
  <si>
    <t>FUEL_EMI.ktCO2.PT.MAE.MAE.LOW_ENTH.THERM.NG_BIOGAS</t>
  </si>
  <si>
    <t>FUEL_EMI.ktCO2.PT.MAE.MAE.LOW_ENTH.THERM.SOLAR_GEO</t>
  </si>
  <si>
    <t>FUEL_EMI.ktCO2.PT.MAE.MAE.LOW_ENTH.HP.AMBIENT</t>
  </si>
  <si>
    <t>FUEL_EMI.ktCO2.PT.MAE.MAE.LOW_ENTH.THERM.ELEC</t>
  </si>
  <si>
    <t>FUEL_EMI.ktCO2.PT.MAE.MAE.FOUNDRY.THERM.TOTAL</t>
  </si>
  <si>
    <t>FUEL_EMI.ktCO2.PT.MAE.MAE.FOUNDRY.THERM.SOLIDS</t>
  </si>
  <si>
    <t>FUEL_EMI.ktCO2.PT.MAE.MAE.FOUNDRY.THERM.LPG</t>
  </si>
  <si>
    <t>FUEL_EMI.ktCO2.PT.MAE.MAE.FOUNDRY.THERM.DIESEL_LIQBIO</t>
  </si>
  <si>
    <t>FUEL_EMI.ktCO2.PT.MAE.MAE.FOUNDRY.THERM.RFO</t>
  </si>
  <si>
    <t>FUEL_EMI.ktCO2.PT.MAE.MAE.FOUNDRY.THERM.NG_BIOGAS</t>
  </si>
  <si>
    <t>FUEL_EMI.ktCO2.PT.MAE.MAE.FOUNDRY.ELEC.ELEC</t>
  </si>
  <si>
    <t>FUEL_EMI.ktCO2.PT.MAE.MAE.CONNECTION_THERM.THERM.NG_BIOGAS</t>
  </si>
  <si>
    <t>FUEL_EMI.ktCO2.PT.MAE.MAE.CONNECTION_ELEC.ELEC.ELEC</t>
  </si>
  <si>
    <t>FUEL_EMI.ktCO2.PT.MAE.MAE.HEAT_TREAT.THERM.TOTAL</t>
  </si>
  <si>
    <t>FUEL_EMI.ktCO2.PT.MAE.MAE.HEAT_TREAT.THERM.SOLIDS</t>
  </si>
  <si>
    <t>FUEL_EMI.ktCO2.PT.MAE.MAE.HEAT_TREAT.THERM.LPG</t>
  </si>
  <si>
    <t>FUEL_EMI.ktCO2.PT.MAE.MAE.HEAT_TREAT.THERM.DIESEL_LIQBIO</t>
  </si>
  <si>
    <t>FUEL_EMI.ktCO2.PT.MAE.MAE.HEAT_TREAT.THERM.RFO</t>
  </si>
  <si>
    <t>FUEL_EMI.ktCO2.PT.MAE.MAE.HEAT_TREAT.THERM.NG_BIOGAS</t>
  </si>
  <si>
    <t>FUEL_EMI.ktCO2.PT.MAE.MAE.HEAT_TREAT.ELEC.ELEC</t>
  </si>
  <si>
    <t>FUEL_EMI.ktCO2.PT.MAE.MAE.PROCESSING.TOTAL.TOTAL</t>
  </si>
  <si>
    <t>FUEL_EMI.ktCO2.PT.MAE.MAE.PROCESSING.STEAM.SOLIDS</t>
  </si>
  <si>
    <t>FUEL_EMI.ktCO2.PT.MAE.MAE.PROCESSING.STEAM.RFG</t>
  </si>
  <si>
    <t>FUEL_EMI.ktCO2.PT.MAE.MAE.PROCESSING.STEAM.LPG</t>
  </si>
  <si>
    <t>FUEL_EMI.ktCO2.PT.MAE.MAE.PROCESSING.STEAM.DIESEL_LIQBIO</t>
  </si>
  <si>
    <t>FUEL_EMI.ktCO2.PT.MAE.MAE.PROCESSING.STEAM.RFO</t>
  </si>
  <si>
    <t>FUEL_EMI.ktCO2.PT.MAE.MAE.PROCESSING.STEAM.OTHER</t>
  </si>
  <si>
    <t>FUEL_EMI.ktCO2.PT.MAE.MAE.PROCESSING.STEAM.NG_BIOGAS</t>
  </si>
  <si>
    <t>FUEL_EMI.ktCO2.PT.MAE.MAE.PROCESSING.STEAM.DERIVED</t>
  </si>
  <si>
    <t>FUEL_EMI.ktCO2.PT.MAE.MAE.PROCESSING.STEAM.BIOMASS_WASTE</t>
  </si>
  <si>
    <t>FUEL_EMI.ktCO2.PT.MAE.MAE.PROCESSING.STEAM.STEAM_DISTR</t>
  </si>
  <si>
    <t>FUEL_EMI.ktCO2.PT.MAE.MAE.GENERIC.MECH.ELEC</t>
  </si>
  <si>
    <t>FUEL_EMI.ktCO2.PT.MAE.MAE.FINISHING.THERM.ELEC</t>
  </si>
  <si>
    <t>VA.Meuro2023.PT.TEL.TEL</t>
  </si>
  <si>
    <t>OUTPUT.index.PT.TEL.TEL</t>
  </si>
  <si>
    <t>CAP.index.PT.TEL.TEL</t>
  </si>
  <si>
    <t>NEWCAP.index.PT.TEL.TEL</t>
  </si>
  <si>
    <t>FEC.ktoe.PT.TEL.TEL.TOTAL.TOTAL.TOTAL</t>
  </si>
  <si>
    <t>FEC.ktoe.PT.TEL.TEL.TOTAL.TOTAL.SOLIDS</t>
  </si>
  <si>
    <t>FEC.ktoe.PT.TEL.TEL.TOTAL.TOTAL.RFG</t>
  </si>
  <si>
    <t>FEC.ktoe.PT.TEL.TEL.TOTAL.TOTAL.LPG</t>
  </si>
  <si>
    <t>FEC.ktoe.PT.TEL.TEL.TOTAL.TOTAL.DIESEL</t>
  </si>
  <si>
    <t>FEC.ktoe.PT.TEL.TEL.TOTAL.TOTAL.RFO</t>
  </si>
  <si>
    <t>FEC.ktoe.PT.TEL.TEL.TOTAL.TOTAL.OTHER</t>
  </si>
  <si>
    <t>FEC.ktoe.PT.TEL.TEL.TOTAL.TOTAL.NG</t>
  </si>
  <si>
    <t>FEC.ktoe.PT.TEL.TEL.TOTAL.TOTAL.DERIVED</t>
  </si>
  <si>
    <t>FEC.ktoe.PT.TEL.TEL.TOTAL.TOTAL.BIOMASS_WASTE</t>
  </si>
  <si>
    <t>FEC.ktoe.PT.TEL.TEL.TOTAL.TOTAL.BIOGAS</t>
  </si>
  <si>
    <t>FEC.ktoe.PT.TEL.TEL.TOTAL.TOTAL.LIQBIO</t>
  </si>
  <si>
    <t>FEC.ktoe.PT.TEL.TEL.TOTAL.TOTAL.SOLAR</t>
  </si>
  <si>
    <t>FEC.ktoe.PT.TEL.TEL.TOTAL.TOTAL.GEO</t>
  </si>
  <si>
    <t>FEC.ktoe.PT.TEL.TEL.TOTAL.TOTAL.AMBIENT</t>
  </si>
  <si>
    <t>FEC.ktoe.PT.TEL.TEL.TOTAL.TOTAL.STEAM_DISTR</t>
  </si>
  <si>
    <t>FEC.ktoe.PT.TEL.TEL.TOTAL.TOTAL.ELEC</t>
  </si>
  <si>
    <t>FEC.ktoe.PT.TEL.TEL.LIGHT.GENERIC.ELEC</t>
  </si>
  <si>
    <t>FEC.ktoe.PT.TEL.TEL.AIRCOMP.GENERIC.ELEC</t>
  </si>
  <si>
    <t>FEC.ktoe.PT.TEL.TEL.MOTOR.GENERIC.ELEC</t>
  </si>
  <si>
    <t>FEC.ktoe.PT.TEL.TEL.FANS.GENERIC.ELEC</t>
  </si>
  <si>
    <t>FEC.ktoe.PT.TEL.TEL.LOW_ENTH.TOTAL.TOTAL</t>
  </si>
  <si>
    <t>FEC.ktoe.PT.TEL.TEL.LOW_ENTH.THERM.DIESEL_LIQBIO</t>
  </si>
  <si>
    <t>FEC.ktoe.PT.TEL.TEL.LOW_ENTH.THERM.NG_BIOGAS</t>
  </si>
  <si>
    <t>FEC.ktoe.PT.TEL.TEL.LOW_ENTH.THERM.SOLAR_GEO</t>
  </si>
  <si>
    <t>FEC.ktoe.PT.TEL.TEL.LOW_ENTH.HP.AMBIENT</t>
  </si>
  <si>
    <t>FEC.ktoe.PT.TEL.TEL.LOW_ENTH.THERM.ELEC</t>
  </si>
  <si>
    <t>Textiles: Pretreatment with steam</t>
  </si>
  <si>
    <t>FEC.ktoe.PT.TEL.TEL.PRETREAT.TOTAL.TOTAL</t>
  </si>
  <si>
    <t>FEC.ktoe.PT.TEL.TEL.PRETREAT.STEAM.SOLIDS</t>
  </si>
  <si>
    <t>FEC.ktoe.PT.TEL.TEL.PRETREAT.STEAM.RFG</t>
  </si>
  <si>
    <t>FEC.ktoe.PT.TEL.TEL.PRETREAT.STEAM.LPG</t>
  </si>
  <si>
    <t>FEC.ktoe.PT.TEL.TEL.PRETREAT.STEAM.DIESEL_LIQBIO</t>
  </si>
  <si>
    <t>FEC.ktoe.PT.TEL.TEL.PRETREAT.STEAM.RFO</t>
  </si>
  <si>
    <t>FEC.ktoe.PT.TEL.TEL.PRETREAT.STEAM.OTHER</t>
  </si>
  <si>
    <t>FEC.ktoe.PT.TEL.TEL.PRETREAT.STEAM.NG_BIOGAS</t>
  </si>
  <si>
    <t>FEC.ktoe.PT.TEL.TEL.PRETREAT.STEAM.DERIVED</t>
  </si>
  <si>
    <t>FEC.ktoe.PT.TEL.TEL.PRETREAT.STEAM.BIOMASS_WASTE</t>
  </si>
  <si>
    <t>FEC.ktoe.PT.TEL.TEL.PRETREAT.STEAM.STEAM_DISTR</t>
  </si>
  <si>
    <t>Textiles: Wet processing with steam</t>
  </si>
  <si>
    <t>FEC.ktoe.PT.TEL.TEL.PROCESSING.TOTAL.TOTAL</t>
  </si>
  <si>
    <t>FEC.ktoe.PT.TEL.TEL.PROCESSING.STEAM.SOLIDS</t>
  </si>
  <si>
    <t>FEC.ktoe.PT.TEL.TEL.PROCESSING.STEAM.RFG</t>
  </si>
  <si>
    <t>FEC.ktoe.PT.TEL.TEL.PROCESSING.STEAM.LPG</t>
  </si>
  <si>
    <t>FEC.ktoe.PT.TEL.TEL.PROCESSING.STEAM.DIESEL_LIQBIO</t>
  </si>
  <si>
    <t>FEC.ktoe.PT.TEL.TEL.PROCESSING.STEAM.RFO</t>
  </si>
  <si>
    <t>FEC.ktoe.PT.TEL.TEL.PROCESSING.STEAM.OTHER</t>
  </si>
  <si>
    <t>FEC.ktoe.PT.TEL.TEL.PROCESSING.STEAM.NG_BIOGAS</t>
  </si>
  <si>
    <t>FEC.ktoe.PT.TEL.TEL.PROCESSING.STEAM.DERIVED</t>
  </si>
  <si>
    <t>FEC.ktoe.PT.TEL.TEL.PROCESSING.STEAM.BIOMASS_WASTE</t>
  </si>
  <si>
    <t>FEC.ktoe.PT.TEL.TEL.PROCESSING.STEAM.STEAM_DISTR</t>
  </si>
  <si>
    <t>Textiles: Electric general machinery</t>
  </si>
  <si>
    <t>FEC.ktoe.PT.TEL.TEL.GENERIC.MECH.ELEC</t>
  </si>
  <si>
    <t>Textiles: Drying</t>
  </si>
  <si>
    <t>Textiles: Thermal drying</t>
  </si>
  <si>
    <t>FEC.ktoe.PT.TEL.TEL.DRYING.TOTAL.TOTAL</t>
  </si>
  <si>
    <t>FEC.ktoe.PT.TEL.TEL.DRYING.THERM.SOLIDS</t>
  </si>
  <si>
    <t>FEC.ktoe.PT.TEL.TEL.DRYING.THERM.LPG</t>
  </si>
  <si>
    <t>FEC.ktoe.PT.TEL.TEL.DRYING.THERM.DIESEL_LIQBIO</t>
  </si>
  <si>
    <t>FEC.ktoe.PT.TEL.TEL.DRYING.THERM.RFO</t>
  </si>
  <si>
    <t>FEC.ktoe.PT.TEL.TEL.DRYING.THERM.NG_BIOGAS</t>
  </si>
  <si>
    <t>Textiles: Steam drying</t>
  </si>
  <si>
    <t>FEC.ktoe.PT.TEL.TEL.DRYING_STEAM.TOTAL.TOTAL</t>
  </si>
  <si>
    <t>FEC.ktoe.PT.TEL.TEL.DRYING_STEAM.STEAM.SOLIDS</t>
  </si>
  <si>
    <t>FEC.ktoe.PT.TEL.TEL.DRYING_STEAM.STEAM.RFG</t>
  </si>
  <si>
    <t>FEC.ktoe.PT.TEL.TEL.DRYING_STEAM.STEAM.LPG</t>
  </si>
  <si>
    <t>FEC.ktoe.PT.TEL.TEL.DRYING_STEAM.STEAM.DIESEL_LIQBIO</t>
  </si>
  <si>
    <t>FEC.ktoe.PT.TEL.TEL.DRYING_STEAM.STEAM.RFO</t>
  </si>
  <si>
    <t>FEC.ktoe.PT.TEL.TEL.DRYING_STEAM.STEAM.OTHER</t>
  </si>
  <si>
    <t>FEC.ktoe.PT.TEL.TEL.DRYING_STEAM.STEAM.NG_BIOGAS</t>
  </si>
  <si>
    <t>FEC.ktoe.PT.TEL.TEL.DRYING_STEAM.STEAM.DERIVED</t>
  </si>
  <si>
    <t>FEC.ktoe.PT.TEL.TEL.DRYING_STEAM.STEAM.BIOMASS_WASTE</t>
  </si>
  <si>
    <t>FEC.ktoe.PT.TEL.TEL.DRYING_STEAM.STEAM.STEAM_DISTR</t>
  </si>
  <si>
    <t>Textiles: Electric drying</t>
  </si>
  <si>
    <t>FEC.ktoe.PT.TEL.TEL.DRYING_ELEC.ELEC.ELEC</t>
  </si>
  <si>
    <t>Textiles: Microwave drying</t>
  </si>
  <si>
    <t>FEC.ktoe.PT.TEL.TEL.DRYING_MICROW.MICROW.ELEC</t>
  </si>
  <si>
    <t>Textiles: Finishing Electric</t>
  </si>
  <si>
    <t>FEC.ktoe.PT.TEL.TEL.FINISHING.THERM.ELEC</t>
  </si>
  <si>
    <t>UED.ktoe.PT.TEL.TEL.TOTAL.TOTAL.TOTAL</t>
  </si>
  <si>
    <t>UED.ktoe.PT.TEL.TEL.LIGHT.GENERIC.ELEC</t>
  </si>
  <si>
    <t>UED.ktoe.PT.TEL.TEL.AIRCOMP.GENERIC.ELEC</t>
  </si>
  <si>
    <t>UED.ktoe.PT.TEL.TEL.MOTOR.GENERIC.ELEC</t>
  </si>
  <si>
    <t>UED.ktoe.PT.TEL.TEL.FANS.GENERIC.ELEC</t>
  </si>
  <si>
    <t>UED.ktoe.PT.TEL.TEL.LOW_ENTH.TOTAL.TOTAL</t>
  </si>
  <si>
    <t>UED.ktoe.PT.TEL.TEL.LOW_ENTH.THERM.DIESEL_LIQBIO</t>
  </si>
  <si>
    <t>UED.ktoe.PT.TEL.TEL.LOW_ENTH.THERM.NG_BIOGAS</t>
  </si>
  <si>
    <t>UED.ktoe.PT.TEL.TEL.LOW_ENTH.THERM.SOLAR_GEO</t>
  </si>
  <si>
    <t>UED.ktoe.PT.TEL.TEL.LOW_ENTH.HP.AMBIENT</t>
  </si>
  <si>
    <t>UED.ktoe.PT.TEL.TEL.LOW_ENTH.THERM.ELEC</t>
  </si>
  <si>
    <t>UED.ktoe.PT.TEL.TEL.PRETREAT.TOTAL.TOTAL</t>
  </si>
  <si>
    <t>UED.ktoe.PT.TEL.TEL.PRETREAT.STEAM.SOLIDS</t>
  </si>
  <si>
    <t>UED.ktoe.PT.TEL.TEL.PRETREAT.STEAM.RFG</t>
  </si>
  <si>
    <t>UED.ktoe.PT.TEL.TEL.PRETREAT.STEAM.LPG</t>
  </si>
  <si>
    <t>UED.ktoe.PT.TEL.TEL.PRETREAT.STEAM.DIESEL_LIQBIO</t>
  </si>
  <si>
    <t>UED.ktoe.PT.TEL.TEL.PRETREAT.STEAM.RFO</t>
  </si>
  <si>
    <t>UED.ktoe.PT.TEL.TEL.PRETREAT.STEAM.OTHER</t>
  </si>
  <si>
    <t>UED.ktoe.PT.TEL.TEL.PRETREAT.STEAM.NG_BIOGAS</t>
  </si>
  <si>
    <t>UED.ktoe.PT.TEL.TEL.PRETREAT.STEAM.DERIVED</t>
  </si>
  <si>
    <t>UED.ktoe.PT.TEL.TEL.PRETREAT.STEAM.BIOMASS_WASTE</t>
  </si>
  <si>
    <t>UED.ktoe.PT.TEL.TEL.PRETREAT.STEAM.STEAM_DISTR</t>
  </si>
  <si>
    <t>UED.ktoe.PT.TEL.TEL.PROCESSING.TOTAL.TOTAL</t>
  </si>
  <si>
    <t>UED.ktoe.PT.TEL.TEL.PROCESSING.STEAM.SOLIDS</t>
  </si>
  <si>
    <t>UED.ktoe.PT.TEL.TEL.PROCESSING.STEAM.RFG</t>
  </si>
  <si>
    <t>UED.ktoe.PT.TEL.TEL.PROCESSING.STEAM.LPG</t>
  </si>
  <si>
    <t>UED.ktoe.PT.TEL.TEL.PROCESSING.STEAM.DIESEL_LIQBIO</t>
  </si>
  <si>
    <t>UED.ktoe.PT.TEL.TEL.PROCESSING.STEAM.RFO</t>
  </si>
  <si>
    <t>UED.ktoe.PT.TEL.TEL.PROCESSING.STEAM.OTHER</t>
  </si>
  <si>
    <t>UED.ktoe.PT.TEL.TEL.PROCESSING.STEAM.NG_BIOGAS</t>
  </si>
  <si>
    <t>UED.ktoe.PT.TEL.TEL.PROCESSING.STEAM.DERIVED</t>
  </si>
  <si>
    <t>UED.ktoe.PT.TEL.TEL.PROCESSING.STEAM.BIOMASS_WASTE</t>
  </si>
  <si>
    <t>UED.ktoe.PT.TEL.TEL.PROCESSING.STEAM.STEAM_DISTR</t>
  </si>
  <si>
    <t>UED.ktoe.PT.TEL.TEL.GENERIC.MECH.ELEC</t>
  </si>
  <si>
    <t>UED.ktoe.PT.TEL.TEL.DRYING.TOTAL.TOTAL</t>
  </si>
  <si>
    <t>UED.ktoe.PT.TEL.TEL.DRYING.THERM.SOLIDS</t>
  </si>
  <si>
    <t>UED.ktoe.PT.TEL.TEL.DRYING.THERM.LPG</t>
  </si>
  <si>
    <t>UED.ktoe.PT.TEL.TEL.DRYING.THERM.DIESEL_LIQBIO</t>
  </si>
  <si>
    <t>UED.ktoe.PT.TEL.TEL.DRYING.THERM.RFO</t>
  </si>
  <si>
    <t>UED.ktoe.PT.TEL.TEL.DRYING.THERM.NG_BIOGAS</t>
  </si>
  <si>
    <t>UED.ktoe.PT.TEL.TEL.DRYING_STEAM.TOTAL.TOTAL</t>
  </si>
  <si>
    <t>UED.ktoe.PT.TEL.TEL.DRYING_STEAM.STEAM.SOLIDS</t>
  </si>
  <si>
    <t>UED.ktoe.PT.TEL.TEL.DRYING_STEAM.STEAM.RFG</t>
  </si>
  <si>
    <t>UED.ktoe.PT.TEL.TEL.DRYING_STEAM.STEAM.LPG</t>
  </si>
  <si>
    <t>UED.ktoe.PT.TEL.TEL.DRYING_STEAM.STEAM.DIESEL_LIQBIO</t>
  </si>
  <si>
    <t>UED.ktoe.PT.TEL.TEL.DRYING_STEAM.STEAM.RFO</t>
  </si>
  <si>
    <t>UED.ktoe.PT.TEL.TEL.DRYING_STEAM.STEAM.OTHER</t>
  </si>
  <si>
    <t>UED.ktoe.PT.TEL.TEL.DRYING_STEAM.STEAM.NG_BIOGAS</t>
  </si>
  <si>
    <t>UED.ktoe.PT.TEL.TEL.DRYING_STEAM.STEAM.DERIVED</t>
  </si>
  <si>
    <t>UED.ktoe.PT.TEL.TEL.DRYING_STEAM.STEAM.BIOMASS_WASTE</t>
  </si>
  <si>
    <t>UED.ktoe.PT.TEL.TEL.DRYING_STEAM.STEAM.STEAM_DISTR</t>
  </si>
  <si>
    <t>UED.ktoe.PT.TEL.TEL.DRYING_ELEC.ELEC.ELEC</t>
  </si>
  <si>
    <t>UED.ktoe.PT.TEL.TEL.DRYING_MICROW.MICROW.ELEC</t>
  </si>
  <si>
    <t>UED.ktoe.PT.TEL.TEL.FINISHING.THERM.ELEC</t>
  </si>
  <si>
    <t>FUEL_EMI.ktCO2.PT.TEL.TEL.TOTAL.TOTAL.TOTAL</t>
  </si>
  <si>
    <t>FUEL_EMI.ktCO2.PT.TEL.TEL.LIGHT.GENERIC.ELEC</t>
  </si>
  <si>
    <t>FUEL_EMI.ktCO2.PT.TEL.TEL.AIRCOMP.GENERIC.ELEC</t>
  </si>
  <si>
    <t>FUEL_EMI.ktCO2.PT.TEL.TEL.MOTOR.GENERIC.ELEC</t>
  </si>
  <si>
    <t>FUEL_EMI.ktCO2.PT.TEL.TEL.FANS.GENERIC.ELEC</t>
  </si>
  <si>
    <t>FUEL_EMI.ktCO2.PT.TEL.TEL.LOW_ENTH.TOTAL.TOTAL</t>
  </si>
  <si>
    <t>FUEL_EMI.ktCO2.PT.TEL.TEL.LOW_ENTH.THERM.DIESEL_LIQBIO</t>
  </si>
  <si>
    <t>FUEL_EMI.ktCO2.PT.TEL.TEL.LOW_ENTH.THERM.NG_BIOGAS</t>
  </si>
  <si>
    <t>FUEL_EMI.ktCO2.PT.TEL.TEL.LOW_ENTH.THERM.SOLAR_GEO</t>
  </si>
  <si>
    <t>FUEL_EMI.ktCO2.PT.TEL.TEL.LOW_ENTH.HP.AMBIENT</t>
  </si>
  <si>
    <t>FUEL_EMI.ktCO2.PT.TEL.TEL.LOW_ENTH.THERM.ELEC</t>
  </si>
  <si>
    <t>FUEL_EMI.ktCO2.PT.TEL.TEL.PRETREAT.TOTAL.TOTAL</t>
  </si>
  <si>
    <t>FUEL_EMI.ktCO2.PT.TEL.TEL.PRETREAT.STEAM.SOLIDS</t>
  </si>
  <si>
    <t>FUEL_EMI.ktCO2.PT.TEL.TEL.PRETREAT.STEAM.RFG</t>
  </si>
  <si>
    <t>FUEL_EMI.ktCO2.PT.TEL.TEL.PRETREAT.STEAM.LPG</t>
  </si>
  <si>
    <t>FUEL_EMI.ktCO2.PT.TEL.TEL.PRETREAT.STEAM.DIESEL_LIQBIO</t>
  </si>
  <si>
    <t>FUEL_EMI.ktCO2.PT.TEL.TEL.PRETREAT.STEAM.RFO</t>
  </si>
  <si>
    <t>FUEL_EMI.ktCO2.PT.TEL.TEL.PRETREAT.STEAM.OTHER</t>
  </si>
  <si>
    <t>FUEL_EMI.ktCO2.PT.TEL.TEL.PRETREAT.STEAM.NG_BIOGAS</t>
  </si>
  <si>
    <t>FUEL_EMI.ktCO2.PT.TEL.TEL.PRETREAT.STEAM.DERIVED</t>
  </si>
  <si>
    <t>FUEL_EMI.ktCO2.PT.TEL.TEL.PRETREAT.STEAM.BIOMASS_WASTE</t>
  </si>
  <si>
    <t>FUEL_EMI.ktCO2.PT.TEL.TEL.PRETREAT.STEAM.STEAM_DISTR</t>
  </si>
  <si>
    <t>FUEL_EMI.ktCO2.PT.TEL.TEL.PROCESSING.TOTAL.TOTAL</t>
  </si>
  <si>
    <t>FUEL_EMI.ktCO2.PT.TEL.TEL.PROCESSING.STEAM.SOLIDS</t>
  </si>
  <si>
    <t>FUEL_EMI.ktCO2.PT.TEL.TEL.PROCESSING.STEAM.RFG</t>
  </si>
  <si>
    <t>FUEL_EMI.ktCO2.PT.TEL.TEL.PROCESSING.STEAM.LPG</t>
  </si>
  <si>
    <t>FUEL_EMI.ktCO2.PT.TEL.TEL.PROCESSING.STEAM.DIESEL_LIQBIO</t>
  </si>
  <si>
    <t>FUEL_EMI.ktCO2.PT.TEL.TEL.PROCESSING.STEAM.RFO</t>
  </si>
  <si>
    <t>FUEL_EMI.ktCO2.PT.TEL.TEL.PROCESSING.STEAM.OTHER</t>
  </si>
  <si>
    <t>FUEL_EMI.ktCO2.PT.TEL.TEL.PROCESSING.STEAM.NG_BIOGAS</t>
  </si>
  <si>
    <t>FUEL_EMI.ktCO2.PT.TEL.TEL.PROCESSING.STEAM.DERIVED</t>
  </si>
  <si>
    <t>FUEL_EMI.ktCO2.PT.TEL.TEL.PROCESSING.STEAM.BIOMASS_WASTE</t>
  </si>
  <si>
    <t>FUEL_EMI.ktCO2.PT.TEL.TEL.PROCESSING.STEAM.STEAM_DISTR</t>
  </si>
  <si>
    <t>FUEL_EMI.ktCO2.PT.TEL.TEL.GENERIC.MECH.ELEC</t>
  </si>
  <si>
    <t>FUEL_EMI.ktCO2.PT.TEL.TEL.DRYING.TOTAL.TOTAL</t>
  </si>
  <si>
    <t>FUEL_EMI.ktCO2.PT.TEL.TEL.DRYING.THERM.SOLIDS</t>
  </si>
  <si>
    <t>FUEL_EMI.ktCO2.PT.TEL.TEL.DRYING.THERM.LPG</t>
  </si>
  <si>
    <t>FUEL_EMI.ktCO2.PT.TEL.TEL.DRYING.THERM.DIESEL_LIQBIO</t>
  </si>
  <si>
    <t>FUEL_EMI.ktCO2.PT.TEL.TEL.DRYING.THERM.RFO</t>
  </si>
  <si>
    <t>FUEL_EMI.ktCO2.PT.TEL.TEL.DRYING.THERM.NG_BIOGAS</t>
  </si>
  <si>
    <t>FUEL_EMI.ktCO2.PT.TEL.TEL.DRYING_STEAM.TOTAL.TOTAL</t>
  </si>
  <si>
    <t>FUEL_EMI.ktCO2.PT.TEL.TEL.DRYING_STEAM.STEAM.SOLIDS</t>
  </si>
  <si>
    <t>FUEL_EMI.ktCO2.PT.TEL.TEL.DRYING_STEAM.STEAM.RFG</t>
  </si>
  <si>
    <t>FUEL_EMI.ktCO2.PT.TEL.TEL.DRYING_STEAM.STEAM.LPG</t>
  </si>
  <si>
    <t>FUEL_EMI.ktCO2.PT.TEL.TEL.DRYING_STEAM.STEAM.DIESEL_LIQBIO</t>
  </si>
  <si>
    <t>FUEL_EMI.ktCO2.PT.TEL.TEL.DRYING_STEAM.STEAM.RFO</t>
  </si>
  <si>
    <t>FUEL_EMI.ktCO2.PT.TEL.TEL.DRYING_STEAM.STEAM.OTHER</t>
  </si>
  <si>
    <t>FUEL_EMI.ktCO2.PT.TEL.TEL.DRYING_STEAM.STEAM.NG_BIOGAS</t>
  </si>
  <si>
    <t>FUEL_EMI.ktCO2.PT.TEL.TEL.DRYING_STEAM.STEAM.DERIVED</t>
  </si>
  <si>
    <t>FUEL_EMI.ktCO2.PT.TEL.TEL.DRYING_STEAM.STEAM.BIOMASS_WASTE</t>
  </si>
  <si>
    <t>FUEL_EMI.ktCO2.PT.TEL.TEL.DRYING_STEAM.STEAM.STEAM_DISTR</t>
  </si>
  <si>
    <t>FUEL_EMI.ktCO2.PT.TEL.TEL.DRYING_ELEC.ELEC.ELEC</t>
  </si>
  <si>
    <t>FUEL_EMI.ktCO2.PT.TEL.TEL.DRYING_MICROW.MICROW.ELEC</t>
  </si>
  <si>
    <t>FUEL_EMI.ktCO2.PT.TEL.TEL.FINISHING.THERM.ELEC</t>
  </si>
  <si>
    <t>VA.Meuro2023.PT.WWP.WWP</t>
  </si>
  <si>
    <t>OUTPUT.index.PT.WWP.WWP</t>
  </si>
  <si>
    <t>CAP.index.PT.WWP.WWP</t>
  </si>
  <si>
    <t>NEWCAP.index.PT.WWP.WWP</t>
  </si>
  <si>
    <t>FEC.ktoe.PT.WWP.WWP.TOTAL.TOTAL.TOTAL</t>
  </si>
  <si>
    <t>FEC.ktoe.PT.WWP.WWP.TOTAL.TOTAL.SOLIDS</t>
  </si>
  <si>
    <t>FEC.ktoe.PT.WWP.WWP.TOTAL.TOTAL.RFG</t>
  </si>
  <si>
    <t>FEC.ktoe.PT.WWP.WWP.TOTAL.TOTAL.LPG</t>
  </si>
  <si>
    <t>FEC.ktoe.PT.WWP.WWP.TOTAL.TOTAL.DIESEL</t>
  </si>
  <si>
    <t>FEC.ktoe.PT.WWP.WWP.TOTAL.TOTAL.RFO</t>
  </si>
  <si>
    <t>FEC.ktoe.PT.WWP.WWP.TOTAL.TOTAL.OTHER</t>
  </si>
  <si>
    <t>FEC.ktoe.PT.WWP.WWP.TOTAL.TOTAL.NG</t>
  </si>
  <si>
    <t>FEC.ktoe.PT.WWP.WWP.TOTAL.TOTAL.DERIVED</t>
  </si>
  <si>
    <t>FEC.ktoe.PT.WWP.WWP.TOTAL.TOTAL.BIOMASS_WASTE</t>
  </si>
  <si>
    <t>FEC.ktoe.PT.WWP.WWP.TOTAL.TOTAL.BIOGAS</t>
  </si>
  <si>
    <t>FEC.ktoe.PT.WWP.WWP.TOTAL.TOTAL.LIQBIO</t>
  </si>
  <si>
    <t>FEC.ktoe.PT.WWP.WWP.TOTAL.TOTAL.SOLAR</t>
  </si>
  <si>
    <t>FEC.ktoe.PT.WWP.WWP.TOTAL.TOTAL.GEO</t>
  </si>
  <si>
    <t>FEC.ktoe.PT.WWP.WWP.TOTAL.TOTAL.AMBIENT</t>
  </si>
  <si>
    <t>FEC.ktoe.PT.WWP.WWP.TOTAL.TOTAL.STEAM_DISTR</t>
  </si>
  <si>
    <t>FEC.ktoe.PT.WWP.WWP.TOTAL.TOTAL.ELEC</t>
  </si>
  <si>
    <t>FEC.ktoe.PT.WWP.WWP.LIGHT.GENERIC.ELEC</t>
  </si>
  <si>
    <t>FEC.ktoe.PT.WWP.WWP.AIRCOMP.GENERIC.ELEC</t>
  </si>
  <si>
    <t>FEC.ktoe.PT.WWP.WWP.MOTOR.GENERIC.ELEC</t>
  </si>
  <si>
    <t>FEC.ktoe.PT.WWP.WWP.FANS.GENERIC.ELEC</t>
  </si>
  <si>
    <t>FEC.ktoe.PT.WWP.WWP.LOW_ENTH.TOTAL.TOTAL</t>
  </si>
  <si>
    <t>FEC.ktoe.PT.WWP.WWP.LOW_ENTH.THERM.DIESEL_LIQBIO</t>
  </si>
  <si>
    <t>FEC.ktoe.PT.WWP.WWP.LOW_ENTH.THERM.NG_BIOGAS</t>
  </si>
  <si>
    <t>FEC.ktoe.PT.WWP.WWP.LOW_ENTH.THERM.SOLAR_GEO</t>
  </si>
  <si>
    <t>FEC.ktoe.PT.WWP.WWP.LOW_ENTH.HP.AMBIENT</t>
  </si>
  <si>
    <t>FEC.ktoe.PT.WWP.WWP.LOW_ENTH.THERM.ELEC</t>
  </si>
  <si>
    <t>Wood: Specific processes with steam</t>
  </si>
  <si>
    <t>FEC.ktoe.PT.WWP.WWP.PROCESSING.TOTAL.TOTAL</t>
  </si>
  <si>
    <t>FEC.ktoe.PT.WWP.WWP.PROCESSING.STEAM.SOLIDS</t>
  </si>
  <si>
    <t>FEC.ktoe.PT.WWP.WWP.PROCESSING.STEAM.RFG</t>
  </si>
  <si>
    <t>FEC.ktoe.PT.WWP.WWP.PROCESSING.STEAM.LPG</t>
  </si>
  <si>
    <t>FEC.ktoe.PT.WWP.WWP.PROCESSING.STEAM.DIESEL_LIQBIO</t>
  </si>
  <si>
    <t>FEC.ktoe.PT.WWP.WWP.PROCESSING.STEAM.RFO</t>
  </si>
  <si>
    <t>FEC.ktoe.PT.WWP.WWP.PROCESSING.STEAM.OTHER</t>
  </si>
  <si>
    <t>FEC.ktoe.PT.WWP.WWP.PROCESSING.STEAM.NG_BIOGAS</t>
  </si>
  <si>
    <t>FEC.ktoe.PT.WWP.WWP.PROCESSING.STEAM.DERIVED</t>
  </si>
  <si>
    <t>FEC.ktoe.PT.WWP.WWP.PROCESSING.STEAM.BIOMASS_WASTE</t>
  </si>
  <si>
    <t>FEC.ktoe.PT.WWP.WWP.PROCESSING.STEAM.STEAM_DISTR</t>
  </si>
  <si>
    <t>Wood: Electric mechanical processes</t>
  </si>
  <si>
    <t>FEC.ktoe.PT.WWP.WWP.GENERIC.MECH.ELEC</t>
  </si>
  <si>
    <t>Wood: Drying</t>
  </si>
  <si>
    <t>Wood: Thermal drying</t>
  </si>
  <si>
    <t>FEC.ktoe.PT.WWP.WWP.DRYING.TOTAL.TOTAL</t>
  </si>
  <si>
    <t>FEC.ktoe.PT.WWP.WWP.DRYING.THERM.SOLIDS</t>
  </si>
  <si>
    <t>FEC.ktoe.PT.WWP.WWP.DRYING.THERM.LPG</t>
  </si>
  <si>
    <t>FEC.ktoe.PT.WWP.WWP.DRYING.THERM.DIESEL_LIQBIO</t>
  </si>
  <si>
    <t>FEC.ktoe.PT.WWP.WWP.DRYING.THERM.RFO</t>
  </si>
  <si>
    <t>FEC.ktoe.PT.WWP.WWP.DRYING.THERM.NG_BIOGAS</t>
  </si>
  <si>
    <t>Wood: Steam drying</t>
  </si>
  <si>
    <t>FEC.ktoe.PT.WWP.WWP.DRYING_STEAM.TOTAL.TOTAL</t>
  </si>
  <si>
    <t>FEC.ktoe.PT.WWP.WWP.DRYING_STEAM.STEAM.SOLIDS</t>
  </si>
  <si>
    <t>FEC.ktoe.PT.WWP.WWP.DRYING_STEAM.STEAM.RFG</t>
  </si>
  <si>
    <t>FEC.ktoe.PT.WWP.WWP.DRYING_STEAM.STEAM.LPG</t>
  </si>
  <si>
    <t>FEC.ktoe.PT.WWP.WWP.DRYING_STEAM.STEAM.DIESEL_LIQBIO</t>
  </si>
  <si>
    <t>FEC.ktoe.PT.WWP.WWP.DRYING_STEAM.STEAM.RFO</t>
  </si>
  <si>
    <t>FEC.ktoe.PT.WWP.WWP.DRYING_STEAM.STEAM.OTHER</t>
  </si>
  <si>
    <t>FEC.ktoe.PT.WWP.WWP.DRYING_STEAM.STEAM.NG_BIOGAS</t>
  </si>
  <si>
    <t>FEC.ktoe.PT.WWP.WWP.DRYING_STEAM.STEAM.DERIVED</t>
  </si>
  <si>
    <t>FEC.ktoe.PT.WWP.WWP.DRYING_STEAM.STEAM.BIOMASS_WASTE</t>
  </si>
  <si>
    <t>FEC.ktoe.PT.WWP.WWP.DRYING_STEAM.STEAM.STEAM_DISTR</t>
  </si>
  <si>
    <t>Wood: Electric drying</t>
  </si>
  <si>
    <t>FEC.ktoe.PT.WWP.WWP.DRYING_ELEC.ELEC.ELEC</t>
  </si>
  <si>
    <t>Wood: Microwave drying</t>
  </si>
  <si>
    <t>FEC.ktoe.PT.WWP.WWP.DRYING_MICROW.MICROW.ELEC</t>
  </si>
  <si>
    <t>Wood: Finishing Electric</t>
  </si>
  <si>
    <t>FEC.ktoe.PT.WWP.WWP.FINISHING.ELEC.ELEC</t>
  </si>
  <si>
    <t>UED.ktoe.PT.WWP.WWP.TOTAL.TOTAL.TOTAL</t>
  </si>
  <si>
    <t>UED.ktoe.PT.WWP.WWP.LIGHT.GENERIC.ELEC</t>
  </si>
  <si>
    <t>UED.ktoe.PT.WWP.WWP.AIRCOMP.GENERIC.ELEC</t>
  </si>
  <si>
    <t>UED.ktoe.PT.WWP.WWP.MOTOR.GENERIC.ELEC</t>
  </si>
  <si>
    <t>UED.ktoe.PT.WWP.WWP.FANS.GENERIC.ELEC</t>
  </si>
  <si>
    <t>UED.ktoe.PT.WWP.WWP.LOW_ENTH.TOTAL.TOTAL</t>
  </si>
  <si>
    <t>UED.ktoe.PT.WWP.WWP.LOW_ENTH.THERM.DIESEL_LIQBIO</t>
  </si>
  <si>
    <t>UED.ktoe.PT.WWP.WWP.LOW_ENTH.THERM.NG_BIOGAS</t>
  </si>
  <si>
    <t>UED.ktoe.PT.WWP.WWP.LOW_ENTH.THERM.SOLAR_GEO</t>
  </si>
  <si>
    <t>UED.ktoe.PT.WWP.WWP.LOW_ENTH.HP.AMBIENT</t>
  </si>
  <si>
    <t>UED.ktoe.PT.WWP.WWP.LOW_ENTH.THERM.ELEC</t>
  </si>
  <si>
    <t>UED.ktoe.PT.WWP.WWP.PROCESSING.TOTAL.TOTAL</t>
  </si>
  <si>
    <t>UED.ktoe.PT.WWP.WWP.PROCESSING.STEAM.SOLIDS</t>
  </si>
  <si>
    <t>UED.ktoe.PT.WWP.WWP.PROCESSING.STEAM.RFG</t>
  </si>
  <si>
    <t>UED.ktoe.PT.WWP.WWP.PROCESSING.STEAM.LPG</t>
  </si>
  <si>
    <t>UED.ktoe.PT.WWP.WWP.PROCESSING.STEAM.DIESEL_LIQBIO</t>
  </si>
  <si>
    <t>UED.ktoe.PT.WWP.WWP.PROCESSING.STEAM.RFO</t>
  </si>
  <si>
    <t>UED.ktoe.PT.WWP.WWP.PROCESSING.STEAM.OTHER</t>
  </si>
  <si>
    <t>UED.ktoe.PT.WWP.WWP.PROCESSING.STEAM.NG_BIOGAS</t>
  </si>
  <si>
    <t>UED.ktoe.PT.WWP.WWP.PROCESSING.STEAM.DERIVED</t>
  </si>
  <si>
    <t>UED.ktoe.PT.WWP.WWP.PROCESSING.STEAM.BIOMASS_WASTE</t>
  </si>
  <si>
    <t>UED.ktoe.PT.WWP.WWP.PROCESSING.STEAM.STEAM_DISTR</t>
  </si>
  <si>
    <t>UED.ktoe.PT.WWP.WWP.GENERIC.MECH.ELEC</t>
  </si>
  <si>
    <t>UED.ktoe.PT.WWP.WWP.DRYING.TOTAL.TOTAL</t>
  </si>
  <si>
    <t>UED.ktoe.PT.WWP.WWP.DRYING.THERM.SOLIDS</t>
  </si>
  <si>
    <t>UED.ktoe.PT.WWP.WWP.DRYING.THERM.LPG</t>
  </si>
  <si>
    <t>UED.ktoe.PT.WWP.WWP.DRYING.THERM.DIESEL_LIQBIO</t>
  </si>
  <si>
    <t>UED.ktoe.PT.WWP.WWP.DRYING.THERM.RFO</t>
  </si>
  <si>
    <t>UED.ktoe.PT.WWP.WWP.DRYING.THERM.NG_BIOGAS</t>
  </si>
  <si>
    <t>UED.ktoe.PT.WWP.WWP.DRYING_STEAM.TOTAL.TOTAL</t>
  </si>
  <si>
    <t>UED.ktoe.PT.WWP.WWP.DRYING_STEAM.STEAM.SOLIDS</t>
  </si>
  <si>
    <t>UED.ktoe.PT.WWP.WWP.DRYING_STEAM.STEAM.RFG</t>
  </si>
  <si>
    <t>UED.ktoe.PT.WWP.WWP.DRYING_STEAM.STEAM.LPG</t>
  </si>
  <si>
    <t>UED.ktoe.PT.WWP.WWP.DRYING_STEAM.STEAM.DIESEL_LIQBIO</t>
  </si>
  <si>
    <t>UED.ktoe.PT.WWP.WWP.DRYING_STEAM.STEAM.RFO</t>
  </si>
  <si>
    <t>UED.ktoe.PT.WWP.WWP.DRYING_STEAM.STEAM.OTHER</t>
  </si>
  <si>
    <t>UED.ktoe.PT.WWP.WWP.DRYING_STEAM.STEAM.NG_BIOGAS</t>
  </si>
  <si>
    <t>UED.ktoe.PT.WWP.WWP.DRYING_STEAM.STEAM.DERIVED</t>
  </si>
  <si>
    <t>UED.ktoe.PT.WWP.WWP.DRYING_STEAM.STEAM.BIOMASS_WASTE</t>
  </si>
  <si>
    <t>UED.ktoe.PT.WWP.WWP.DRYING_STEAM.STEAM.STEAM_DISTR</t>
  </si>
  <si>
    <t>UED.ktoe.PT.WWP.WWP.DRYING_ELEC.ELEC.ELEC</t>
  </si>
  <si>
    <t>UED.ktoe.PT.WWP.WWP.DRYING_MICROW.MICROW.ELEC</t>
  </si>
  <si>
    <t>UED.ktoe.PT.WWP.WWP.FINISHING.ELEC.ELEC</t>
  </si>
  <si>
    <t>FUEL_EMI.ktCO2.PT.WWP.WWP.TOTAL.TOTAL.TOTAL</t>
  </si>
  <si>
    <t>FUEL_EMI.ktCO2.PT.WWP.WWP.LIGHT.GENERIC.ELEC</t>
  </si>
  <si>
    <t>FUEL_EMI.ktCO2.PT.WWP.WWP.AIRCOMP.GENERIC.ELEC</t>
  </si>
  <si>
    <t>FUEL_EMI.ktCO2.PT.WWP.WWP.MOTOR.GENERIC.ELEC</t>
  </si>
  <si>
    <t>FUEL_EMI.ktCO2.PT.WWP.WWP.FANS.GENERIC.ELEC</t>
  </si>
  <si>
    <t>FUEL_EMI.ktCO2.PT.WWP.WWP.LOW_ENTH.TOTAL.TOTAL</t>
  </si>
  <si>
    <t>FUEL_EMI.ktCO2.PT.WWP.WWP.LOW_ENTH.THERM.DIESEL_LIQBIO</t>
  </si>
  <si>
    <t>FUEL_EMI.ktCO2.PT.WWP.WWP.LOW_ENTH.THERM.NG_BIOGAS</t>
  </si>
  <si>
    <t>FUEL_EMI.ktCO2.PT.WWP.WWP.LOW_ENTH.THERM.SOLAR_GEO</t>
  </si>
  <si>
    <t>FUEL_EMI.ktCO2.PT.WWP.WWP.LOW_ENTH.HP.AMBIENT</t>
  </si>
  <si>
    <t>FUEL_EMI.ktCO2.PT.WWP.WWP.LOW_ENTH.THERM.ELEC</t>
  </si>
  <si>
    <t>FUEL_EMI.ktCO2.PT.WWP.WWP.PROCESSING.TOTAL.TOTAL</t>
  </si>
  <si>
    <t>FUEL_EMI.ktCO2.PT.WWP.WWP.PROCESSING.STEAM.SOLIDS</t>
  </si>
  <si>
    <t>FUEL_EMI.ktCO2.PT.WWP.WWP.PROCESSING.STEAM.RFG</t>
  </si>
  <si>
    <t>FUEL_EMI.ktCO2.PT.WWP.WWP.PROCESSING.STEAM.LPG</t>
  </si>
  <si>
    <t>FUEL_EMI.ktCO2.PT.WWP.WWP.PROCESSING.STEAM.DIESEL_LIQBIO</t>
  </si>
  <si>
    <t>FUEL_EMI.ktCO2.PT.WWP.WWP.PROCESSING.STEAM.RFO</t>
  </si>
  <si>
    <t>FUEL_EMI.ktCO2.PT.WWP.WWP.PROCESSING.STEAM.OTHER</t>
  </si>
  <si>
    <t>FUEL_EMI.ktCO2.PT.WWP.WWP.PROCESSING.STEAM.NG_BIOGAS</t>
  </si>
  <si>
    <t>FUEL_EMI.ktCO2.PT.WWP.WWP.PROCESSING.STEAM.DERIVED</t>
  </si>
  <si>
    <t>FUEL_EMI.ktCO2.PT.WWP.WWP.PROCESSING.STEAM.BIOMASS_WASTE</t>
  </si>
  <si>
    <t>FUEL_EMI.ktCO2.PT.WWP.WWP.PROCESSING.STEAM.STEAM_DISTR</t>
  </si>
  <si>
    <t>FUEL_EMI.ktCO2.PT.WWP.WWP.GENERIC.MECH.ELEC</t>
  </si>
  <si>
    <t>FUEL_EMI.ktCO2.PT.WWP.WWP.DRYING.TOTAL.TOTAL</t>
  </si>
  <si>
    <t>FUEL_EMI.ktCO2.PT.WWP.WWP.DRYING.THERM.SOLIDS</t>
  </si>
  <si>
    <t>FUEL_EMI.ktCO2.PT.WWP.WWP.DRYING.THERM.LPG</t>
  </si>
  <si>
    <t>FUEL_EMI.ktCO2.PT.WWP.WWP.DRYING.THERM.DIESEL_LIQBIO</t>
  </si>
  <si>
    <t>FUEL_EMI.ktCO2.PT.WWP.WWP.DRYING.THERM.RFO</t>
  </si>
  <si>
    <t>FUEL_EMI.ktCO2.PT.WWP.WWP.DRYING.THERM.NG_BIOGAS</t>
  </si>
  <si>
    <t>FUEL_EMI.ktCO2.PT.WWP.WWP.DRYING_STEAM.TOTAL.TOTAL</t>
  </si>
  <si>
    <t>FUEL_EMI.ktCO2.PT.WWP.WWP.DRYING_STEAM.STEAM.SOLIDS</t>
  </si>
  <si>
    <t>FUEL_EMI.ktCO2.PT.WWP.WWP.DRYING_STEAM.STEAM.RFG</t>
  </si>
  <si>
    <t>FUEL_EMI.ktCO2.PT.WWP.WWP.DRYING_STEAM.STEAM.LPG</t>
  </si>
  <si>
    <t>FUEL_EMI.ktCO2.PT.WWP.WWP.DRYING_STEAM.STEAM.DIESEL_LIQBIO</t>
  </si>
  <si>
    <t>FUEL_EMI.ktCO2.PT.WWP.WWP.DRYING_STEAM.STEAM.RFO</t>
  </si>
  <si>
    <t>FUEL_EMI.ktCO2.PT.WWP.WWP.DRYING_STEAM.STEAM.OTHER</t>
  </si>
  <si>
    <t>FUEL_EMI.ktCO2.PT.WWP.WWP.DRYING_STEAM.STEAM.NG_BIOGAS</t>
  </si>
  <si>
    <t>FUEL_EMI.ktCO2.PT.WWP.WWP.DRYING_STEAM.STEAM.DERIVED</t>
  </si>
  <si>
    <t>FUEL_EMI.ktCO2.PT.WWP.WWP.DRYING_STEAM.STEAM.BIOMASS_WASTE</t>
  </si>
  <si>
    <t>FUEL_EMI.ktCO2.PT.WWP.WWP.DRYING_STEAM.STEAM.STEAM_DISTR</t>
  </si>
  <si>
    <t>FUEL_EMI.ktCO2.PT.WWP.WWP.DRYING_ELEC.ELEC.ELEC</t>
  </si>
  <si>
    <t>FUEL_EMI.ktCO2.PT.WWP.WWP.DRYING_MICROW.MICROW.ELEC</t>
  </si>
  <si>
    <t>FUEL_EMI.ktCO2.PT.WWP.WWP.FINISHING.ELEC.ELEC</t>
  </si>
  <si>
    <t>VA.Meuro2023.PT.OIS.OIS</t>
  </si>
  <si>
    <t>OUTPUT.index.PT.OIS.OIS</t>
  </si>
  <si>
    <t>CAP.index.PT.OIS.OIS</t>
  </si>
  <si>
    <t>NEWCAP.index.PT.OIS.OIS</t>
  </si>
  <si>
    <t>Energy consumption (ktoe)*</t>
  </si>
  <si>
    <t>FEC.ktoe.PT.OIS.OIS.TOTAL.TOTAL.TOTAL</t>
  </si>
  <si>
    <t>FEC.ktoe.PT.OIS.OIS.TOTAL.TOTAL.SOLIDS</t>
  </si>
  <si>
    <t>FEC.ktoe.PT.OIS.OIS.TOTAL.TOTAL.RFG</t>
  </si>
  <si>
    <t>FEC.ktoe.PT.OIS.OIS.TOTAL.TOTAL.LPG</t>
  </si>
  <si>
    <t>FEC.ktoe.PT.OIS.OIS.TOTAL.TOTAL.DIESEL</t>
  </si>
  <si>
    <t>FEC.ktoe.PT.OIS.OIS.TOTAL.TOTAL.RFO</t>
  </si>
  <si>
    <t>FEC.ktoe.PT.OIS.OIS.TOTAL.TOTAL.OTHER</t>
  </si>
  <si>
    <t>FEC.ktoe.PT.OIS.OIS.TOTAL.TOTAL.NG</t>
  </si>
  <si>
    <t>FEC.ktoe.PT.OIS.OIS.TOTAL.TOTAL.DERIVED</t>
  </si>
  <si>
    <t>FEC.ktoe.PT.OIS.OIS.TOTAL.TOTAL.BIOMASS_WASTE</t>
  </si>
  <si>
    <t>FEC.ktoe.PT.OIS.OIS.TOTAL.TOTAL.BIOGAS</t>
  </si>
  <si>
    <t>FEC.ktoe.PT.OIS.OIS.TOTAL.TOTAL.LIQBIO</t>
  </si>
  <si>
    <t>FEC.ktoe.PT.OIS.OIS.TOTAL.TOTAL.SOLAR</t>
  </si>
  <si>
    <t>FEC.ktoe.PT.OIS.OIS.TOTAL.TOTAL.GEO</t>
  </si>
  <si>
    <t>FEC.ktoe.PT.OIS.OIS.TOTAL.TOTAL.AMBIENT</t>
  </si>
  <si>
    <t>FEC.ktoe.PT.OIS.OIS.TOTAL.TOTAL.STEAM_DISTR</t>
  </si>
  <si>
    <t>FEC.ktoe.PT.OIS.OIS.TOTAL.TOTAL.ELEC</t>
  </si>
  <si>
    <t>*Energy consumption includes consumption in Mining and Quarrying and Construction sectors</t>
  </si>
  <si>
    <t>FEC.ktoe.PT.OIS.OIS.LIGHT.GENERIC.ELEC</t>
  </si>
  <si>
    <t>FEC.ktoe.PT.OIS.OIS.AIRCOMP.GENERIC.ELEC</t>
  </si>
  <si>
    <t>FEC.ktoe.PT.OIS.OIS.MOTOR.GENERIC.ELEC</t>
  </si>
  <si>
    <t>FEC.ktoe.PT.OIS.OIS.FANS.GENERIC.ELEC</t>
  </si>
  <si>
    <t>FEC.ktoe.PT.OIS.OIS.LOW_ENTH.TOTAL.TOTAL</t>
  </si>
  <si>
    <t>FEC.ktoe.PT.OIS.OIS.LOW_ENTH.THERM.DIESEL_LIQBIO</t>
  </si>
  <si>
    <t>FEC.ktoe.PT.OIS.OIS.LOW_ENTH.THERM.NG_BIOGAS</t>
  </si>
  <si>
    <t>FEC.ktoe.PT.OIS.OIS.LOW_ENTH.THERM.SOLAR_GEO</t>
  </si>
  <si>
    <t>FEC.ktoe.PT.OIS.OIS.LOW_ENTH.HP.AMBIENT</t>
  </si>
  <si>
    <t>FEC.ktoe.PT.OIS.OIS.LOW_ENTH.THERM.ELEC</t>
  </si>
  <si>
    <t>Other Industrial sectors: Steam processing</t>
  </si>
  <si>
    <t>FEC.ktoe.PT.OIS.OIS.PROCESSING.TOTAL.TOTAL</t>
  </si>
  <si>
    <t>FEC.ktoe.PT.OIS.OIS.PROCESSING.STEAM.SOLIDS</t>
  </si>
  <si>
    <t>FEC.ktoe.PT.OIS.OIS.PROCESSING.STEAM.RFG</t>
  </si>
  <si>
    <t>FEC.ktoe.PT.OIS.OIS.PROCESSING.STEAM.LPG</t>
  </si>
  <si>
    <t>FEC.ktoe.PT.OIS.OIS.PROCESSING.STEAM.DIESEL_LIQBIO</t>
  </si>
  <si>
    <t>FEC.ktoe.PT.OIS.OIS.PROCESSING.STEAM.RFO</t>
  </si>
  <si>
    <t>FEC.ktoe.PT.OIS.OIS.PROCESSING.STEAM.OTHER</t>
  </si>
  <si>
    <t>FEC.ktoe.PT.OIS.OIS.PROCESSING.STEAM.NG_BIOGAS</t>
  </si>
  <si>
    <t>FEC.ktoe.PT.OIS.OIS.PROCESSING.STEAM.DERIVED</t>
  </si>
  <si>
    <t>FEC.ktoe.PT.OIS.OIS.PROCESSING.STEAM.BIOMASS_WASTE</t>
  </si>
  <si>
    <t>FEC.ktoe.PT.OIS.OIS.PROCESSING.STEAM.STEAM_DISTR</t>
  </si>
  <si>
    <t>Other Industrial sectors: Process heating</t>
  </si>
  <si>
    <t>Other Industrial sectors: Thermal processing</t>
  </si>
  <si>
    <t>FEC.ktoe.PT.OIS.OIS.PROC_HEAT.TOTAL.TOTAL</t>
  </si>
  <si>
    <t>FEC.ktoe.PT.OIS.OIS.PROC_HEAT.THERM.SOLIDS</t>
  </si>
  <si>
    <t>FEC.ktoe.PT.OIS.OIS.PROC_HEAT.THERM.LPG</t>
  </si>
  <si>
    <t>FEC.ktoe.PT.OIS.OIS.PROC_HEAT.THERM.DIESEL_LIQBIO</t>
  </si>
  <si>
    <t>FEC.ktoe.PT.OIS.OIS.PROC_HEAT.THERM.RFO</t>
  </si>
  <si>
    <t>FEC.ktoe.PT.OIS.OIS.PROC_HEAT.THERM.NG_BIOGAS</t>
  </si>
  <si>
    <t>Other Industrial sectors: Electric processing</t>
  </si>
  <si>
    <t>FEC.ktoe.PT.OIS.OIS.PROC_HEAT_ELEC.ELEC.ELEC</t>
  </si>
  <si>
    <t>Other Industrial sectors: Drying</t>
  </si>
  <si>
    <t>Other Industries: Thermal drying</t>
  </si>
  <si>
    <t>FEC.ktoe.PT.OIS.OIS.DRYING.TOTAL.TOTAL</t>
  </si>
  <si>
    <t>FEC.ktoe.PT.OIS.OIS.DRYING.THERM.SOLIDS</t>
  </si>
  <si>
    <t>FEC.ktoe.PT.OIS.OIS.DRYING.THERM.LPG</t>
  </si>
  <si>
    <t>FEC.ktoe.PT.OIS.OIS.DRYING.THERM.DIESEL_LIQBIO</t>
  </si>
  <si>
    <t>FEC.ktoe.PT.OIS.OIS.DRYING.THERM.RFO</t>
  </si>
  <si>
    <t>FEC.ktoe.PT.OIS.OIS.DRYING.THERM.NG_BIOGAS</t>
  </si>
  <si>
    <t>Other Industries: Steam drying</t>
  </si>
  <si>
    <t>FEC.ktoe.PT.OIS.OIS.DRYING_STEAM.TOTAL.TOTAL</t>
  </si>
  <si>
    <t>FEC.ktoe.PT.OIS.OIS.DRYING_STEAM.STEAM.SOLIDS</t>
  </si>
  <si>
    <t>FEC.ktoe.PT.OIS.OIS.DRYING_STEAM.STEAM.RFG</t>
  </si>
  <si>
    <t>FEC.ktoe.PT.OIS.OIS.DRYING_STEAM.STEAM.LPG</t>
  </si>
  <si>
    <t>FEC.ktoe.PT.OIS.OIS.DRYING_STEAM.STEAM.DIESEL_LIQBIO</t>
  </si>
  <si>
    <t>FEC.ktoe.PT.OIS.OIS.DRYING_STEAM.STEAM.RFO</t>
  </si>
  <si>
    <t>FEC.ktoe.PT.OIS.OIS.DRYING_STEAM.STEAM.OTHER</t>
  </si>
  <si>
    <t>FEC.ktoe.PT.OIS.OIS.DRYING_STEAM.STEAM.NG_BIOGAS</t>
  </si>
  <si>
    <t>FEC.ktoe.PT.OIS.OIS.DRYING_STEAM.STEAM.DERIVED</t>
  </si>
  <si>
    <t>FEC.ktoe.PT.OIS.OIS.DRYING_STEAM.STEAM.BIOMASS_WASTE</t>
  </si>
  <si>
    <t>FEC.ktoe.PT.OIS.OIS.DRYING_STEAM.STEAM.STEAM_DISTR</t>
  </si>
  <si>
    <t>Other Industries: Electric drying</t>
  </si>
  <si>
    <t>FEC.ktoe.PT.OIS.OIS.DRYING_ELEC.ELEC.ELEC</t>
  </si>
  <si>
    <t>Other Industrial sectors: Process Cooling</t>
  </si>
  <si>
    <t>Other Industries: Thermal cooling</t>
  </si>
  <si>
    <t>FEC.ktoe.PT.OIS.OIS.PROC_COOL_THERM.THERM.NG_BIOGAS</t>
  </si>
  <si>
    <t>Other Industries: Steam cooling</t>
  </si>
  <si>
    <t>FEC.ktoe.PT.OIS.OIS.PROC_COOL_STEAM.TOTAL.TOTAL</t>
  </si>
  <si>
    <t>FEC.ktoe.PT.OIS.OIS.PROC_COOL_STEAM.STEAM.SOLIDS</t>
  </si>
  <si>
    <t>FEC.ktoe.PT.OIS.OIS.PROC_COOL_STEAM.STEAM.RFG</t>
  </si>
  <si>
    <t>FEC.ktoe.PT.OIS.OIS.PROC_COOL_STEAM.STEAM.LPG</t>
  </si>
  <si>
    <t>FEC.ktoe.PT.OIS.OIS.PROC_COOL_STEAM.STEAM.DIESEL_LIQBIO</t>
  </si>
  <si>
    <t>FEC.ktoe.PT.OIS.OIS.PROC_COOL_STEAM.STEAM.RFO</t>
  </si>
  <si>
    <t>FEC.ktoe.PT.OIS.OIS.PROC_COOL_STEAM.STEAM.OTHER</t>
  </si>
  <si>
    <t>FEC.ktoe.PT.OIS.OIS.PROC_COOL_STEAM.STEAM.NG_BIOGAS</t>
  </si>
  <si>
    <t>FEC.ktoe.PT.OIS.OIS.PROC_COOL_STEAM.STEAM.DERIVED</t>
  </si>
  <si>
    <t>FEC.ktoe.PT.OIS.OIS.PROC_COOL_STEAM.STEAM.BIOMASS_WASTE</t>
  </si>
  <si>
    <t>FEC.ktoe.PT.OIS.OIS.PROC_COOL_STEAM.STEAM.STEAM_DISTR</t>
  </si>
  <si>
    <t>Other Industries: Electric cooling</t>
  </si>
  <si>
    <t>FEC.ktoe.PT.OIS.OIS.PROC_COOL_ELEC.ELEC.ELEC</t>
  </si>
  <si>
    <t>Other Industrial sectors: Diesel motors (incl. biofuels)</t>
  </si>
  <si>
    <t>FEC.ktoe.PT.OIS.OIS.MOTOR.MECH.DIESEL_LIQBIO</t>
  </si>
  <si>
    <t>Other Industrial sectors: Electric machinery</t>
  </si>
  <si>
    <t>FEC.ktoe.PT.OIS.OIS.GENERIC.MECH.ELEC</t>
  </si>
  <si>
    <t>Other Industrial sectors: Diesel motors</t>
  </si>
  <si>
    <t>UED.ktoe.PT.OIS.OIS.TOTAL.TOTAL.TOTAL</t>
  </si>
  <si>
    <t>UED.ktoe.PT.OIS.OIS.LIGHT.GENERIC.ELEC</t>
  </si>
  <si>
    <t>UED.ktoe.PT.OIS.OIS.AIRCOMP.GENERIC.ELEC</t>
  </si>
  <si>
    <t>UED.ktoe.PT.OIS.OIS.MOTOR.GENERIC.ELEC</t>
  </si>
  <si>
    <t>UED.ktoe.PT.OIS.OIS.FANS.GENERIC.ELEC</t>
  </si>
  <si>
    <t>UED.ktoe.PT.OIS.OIS.LOW_ENTH.TOTAL.TOTAL</t>
  </si>
  <si>
    <t>UED.ktoe.PT.OIS.OIS.LOW_ENTH.THERM.DIESEL_LIQBIO</t>
  </si>
  <si>
    <t>UED.ktoe.PT.OIS.OIS.LOW_ENTH.THERM.NG_BIOGAS</t>
  </si>
  <si>
    <t>UED.ktoe.PT.OIS.OIS.LOW_ENTH.THERM.SOLAR_GEO</t>
  </si>
  <si>
    <t>UED.ktoe.PT.OIS.OIS.LOW_ENTH.HP.AMBIENT</t>
  </si>
  <si>
    <t>UED.ktoe.PT.OIS.OIS.LOW_ENTH.THERM.ELEC</t>
  </si>
  <si>
    <t>UED.ktoe.PT.OIS.OIS.PROCESSING.TOTAL.TOTAL</t>
  </si>
  <si>
    <t>UED.ktoe.PT.OIS.OIS.PROCESSING.STEAM.SOLIDS</t>
  </si>
  <si>
    <t>UED.ktoe.PT.OIS.OIS.PROCESSING.STEAM.RFG</t>
  </si>
  <si>
    <t>UED.ktoe.PT.OIS.OIS.PROCESSING.STEAM.LPG</t>
  </si>
  <si>
    <t>UED.ktoe.PT.OIS.OIS.PROCESSING.STEAM.DIESEL_LIQBIO</t>
  </si>
  <si>
    <t>UED.ktoe.PT.OIS.OIS.PROCESSING.STEAM.RFO</t>
  </si>
  <si>
    <t>UED.ktoe.PT.OIS.OIS.PROCESSING.STEAM.OTHER</t>
  </si>
  <si>
    <t>UED.ktoe.PT.OIS.OIS.PROCESSING.STEAM.NG_BIOGAS</t>
  </si>
  <si>
    <t>UED.ktoe.PT.OIS.OIS.PROCESSING.STEAM.DERIVED</t>
  </si>
  <si>
    <t>UED.ktoe.PT.OIS.OIS.PROCESSING.STEAM.BIOMASS_WASTE</t>
  </si>
  <si>
    <t>UED.ktoe.PT.OIS.OIS.PROCESSING.STEAM.STEAM_DISTR</t>
  </si>
  <si>
    <t>UED.ktoe.PT.OIS.OIS.PROC_HEAT.TOTAL.TOTAL</t>
  </si>
  <si>
    <t>UED.ktoe.PT.OIS.OIS.PROC_HEAT.THERM.SOLIDS</t>
  </si>
  <si>
    <t>UED.ktoe.PT.OIS.OIS.PROC_HEAT.THERM.LPG</t>
  </si>
  <si>
    <t>UED.ktoe.PT.OIS.OIS.PROC_HEAT.THERM.DIESEL_LIQBIO</t>
  </si>
  <si>
    <t>UED.ktoe.PT.OIS.OIS.PROC_HEAT.THERM.RFO</t>
  </si>
  <si>
    <t>UED.ktoe.PT.OIS.OIS.PROC_HEAT.THERM.NG_BIOGAS</t>
  </si>
  <si>
    <t>UED.ktoe.PT.OIS.OIS.PROC_HEAT_ELEC.ELEC.ELEC</t>
  </si>
  <si>
    <t>UED.ktoe.PT.OIS.OIS.DRYING.TOTAL.TOTAL</t>
  </si>
  <si>
    <t>UED.ktoe.PT.OIS.OIS.DRYING.THERM.SOLIDS</t>
  </si>
  <si>
    <t>UED.ktoe.PT.OIS.OIS.DRYING.THERM.LPG</t>
  </si>
  <si>
    <t>UED.ktoe.PT.OIS.OIS.DRYING.THERM.DIESEL_LIQBIO</t>
  </si>
  <si>
    <t>UED.ktoe.PT.OIS.OIS.DRYING.THERM.RFO</t>
  </si>
  <si>
    <t>UED.ktoe.PT.OIS.OIS.DRYING.THERM.NG_BIOGAS</t>
  </si>
  <si>
    <t>UED.ktoe.PT.OIS.OIS.DRYING_STEAM.TOTAL.TOTAL</t>
  </si>
  <si>
    <t>UED.ktoe.PT.OIS.OIS.DRYING_STEAM.STEAM.SOLIDS</t>
  </si>
  <si>
    <t>UED.ktoe.PT.OIS.OIS.DRYING_STEAM.STEAM.RFG</t>
  </si>
  <si>
    <t>UED.ktoe.PT.OIS.OIS.DRYING_STEAM.STEAM.LPG</t>
  </si>
  <si>
    <t>UED.ktoe.PT.OIS.OIS.DRYING_STEAM.STEAM.DIESEL_LIQBIO</t>
  </si>
  <si>
    <t>UED.ktoe.PT.OIS.OIS.DRYING_STEAM.STEAM.RFO</t>
  </si>
  <si>
    <t>UED.ktoe.PT.OIS.OIS.DRYING_STEAM.STEAM.OTHER</t>
  </si>
  <si>
    <t>UED.ktoe.PT.OIS.OIS.DRYING_STEAM.STEAM.NG_BIOGAS</t>
  </si>
  <si>
    <t>UED.ktoe.PT.OIS.OIS.DRYING_STEAM.STEAM.DERIVED</t>
  </si>
  <si>
    <t>UED.ktoe.PT.OIS.OIS.DRYING_STEAM.STEAM.BIOMASS_WASTE</t>
  </si>
  <si>
    <t>UED.ktoe.PT.OIS.OIS.DRYING_STEAM.STEAM.STEAM_DISTR</t>
  </si>
  <si>
    <t>UED.ktoe.PT.OIS.OIS.DRYING_ELEC.ELEC.ELEC</t>
  </si>
  <si>
    <t>UED.ktoe.PT.OIS.OIS.PROC_COOL_THERM.THERM.NG_BIOGAS</t>
  </si>
  <si>
    <t>UED.ktoe.PT.OIS.OIS.PROC_COOL_STEAM.TOTAL.TOTAL</t>
  </si>
  <si>
    <t>UED.ktoe.PT.OIS.OIS.PROC_COOL_STEAM.STEAM.SOLIDS</t>
  </si>
  <si>
    <t>UED.ktoe.PT.OIS.OIS.PROC_COOL_STEAM.STEAM.RFG</t>
  </si>
  <si>
    <t>UED.ktoe.PT.OIS.OIS.PROC_COOL_STEAM.STEAM.LPG</t>
  </si>
  <si>
    <t>UED.ktoe.PT.OIS.OIS.PROC_COOL_STEAM.STEAM.DIESEL_LIQBIO</t>
  </si>
  <si>
    <t>UED.ktoe.PT.OIS.OIS.PROC_COOL_STEAM.STEAM.RFO</t>
  </si>
  <si>
    <t>UED.ktoe.PT.OIS.OIS.PROC_COOL_STEAM.STEAM.OTHER</t>
  </si>
  <si>
    <t>UED.ktoe.PT.OIS.OIS.PROC_COOL_STEAM.STEAM.NG_BIOGAS</t>
  </si>
  <si>
    <t>UED.ktoe.PT.OIS.OIS.PROC_COOL_STEAM.STEAM.DERIVED</t>
  </si>
  <si>
    <t>UED.ktoe.PT.OIS.OIS.PROC_COOL_STEAM.STEAM.BIOMASS_WASTE</t>
  </si>
  <si>
    <t>UED.ktoe.PT.OIS.OIS.PROC_COOL_STEAM.STEAM.STEAM_DISTR</t>
  </si>
  <si>
    <t>UED.ktoe.PT.OIS.OIS.PROC_COOL_ELEC.ELEC.ELEC</t>
  </si>
  <si>
    <t>UED.ktoe.PT.OIS.OIS.MOTOR.MECH.DIESEL_LIQBIO</t>
  </si>
  <si>
    <t>UED.ktoe.PT.OIS.OIS.GENERIC.MECH.ELEC</t>
  </si>
  <si>
    <t>FUEL_EMI.ktCO2.PT.OIS.OIS.TOTAL.TOTAL.TOTAL</t>
  </si>
  <si>
    <t>FUEL_EMI.ktCO2.PT.OIS.OIS.LIGHT.GENERIC.ELEC</t>
  </si>
  <si>
    <t>FUEL_EMI.ktCO2.PT.OIS.OIS.AIRCOMP.GENERIC.ELEC</t>
  </si>
  <si>
    <t>FUEL_EMI.ktCO2.PT.OIS.OIS.MOTOR.GENERIC.ELEC</t>
  </si>
  <si>
    <t>FUEL_EMI.ktCO2.PT.OIS.OIS.FANS.GENERIC.ELEC</t>
  </si>
  <si>
    <t>FUEL_EMI.ktCO2.PT.OIS.OIS.LOW_ENTH.TOTAL.TOTAL</t>
  </si>
  <si>
    <t>FUEL_EMI.ktCO2.PT.OIS.OIS.LOW_ENTH.THERM.DIESEL_LIQBIO</t>
  </si>
  <si>
    <t>FUEL_EMI.ktCO2.PT.OIS.OIS.LOW_ENTH.THERM.NG_BIOGAS</t>
  </si>
  <si>
    <t>FUEL_EMI.ktCO2.PT.OIS.OIS.LOW_ENTH.THERM.SOLAR_GEO</t>
  </si>
  <si>
    <t>FUEL_EMI.ktCO2.PT.OIS.OIS.LOW_ENTH.HP.AMBIENT</t>
  </si>
  <si>
    <t>FUEL_EMI.ktCO2.PT.OIS.OIS.LOW_ENTH.THERM.ELEC</t>
  </si>
  <si>
    <t>FUEL_EMI.ktCO2.PT.OIS.OIS.PROCESSING.TOTAL.TOTAL</t>
  </si>
  <si>
    <t>FUEL_EMI.ktCO2.PT.OIS.OIS.PROCESSING.STEAM.SOLIDS</t>
  </si>
  <si>
    <t>FUEL_EMI.ktCO2.PT.OIS.OIS.PROCESSING.STEAM.RFG</t>
  </si>
  <si>
    <t>FUEL_EMI.ktCO2.PT.OIS.OIS.PROCESSING.STEAM.LPG</t>
  </si>
  <si>
    <t>FUEL_EMI.ktCO2.PT.OIS.OIS.PROCESSING.STEAM.DIESEL_LIQBIO</t>
  </si>
  <si>
    <t>FUEL_EMI.ktCO2.PT.OIS.OIS.PROCESSING.STEAM.RFO</t>
  </si>
  <si>
    <t>FUEL_EMI.ktCO2.PT.OIS.OIS.PROCESSING.STEAM.OTHER</t>
  </si>
  <si>
    <t>FUEL_EMI.ktCO2.PT.OIS.OIS.PROCESSING.STEAM.NG_BIOGAS</t>
  </si>
  <si>
    <t>FUEL_EMI.ktCO2.PT.OIS.OIS.PROCESSING.STEAM.DERIVED</t>
  </si>
  <si>
    <t>FUEL_EMI.ktCO2.PT.OIS.OIS.PROCESSING.STEAM.BIOMASS_WASTE</t>
  </si>
  <si>
    <t>FUEL_EMI.ktCO2.PT.OIS.OIS.PROCESSING.STEAM.STEAM_DISTR</t>
  </si>
  <si>
    <t>FUEL_EMI.ktCO2.PT.OIS.OIS.PROC_HEAT.TOTAL.TOTAL</t>
  </si>
  <si>
    <t>FUEL_EMI.ktCO2.PT.OIS.OIS.PROC_HEAT.THERM.SOLIDS</t>
  </si>
  <si>
    <t>FUEL_EMI.ktCO2.PT.OIS.OIS.PROC_HEAT.THERM.LPG</t>
  </si>
  <si>
    <t>FUEL_EMI.ktCO2.PT.OIS.OIS.PROC_HEAT.THERM.DIESEL_LIQBIO</t>
  </si>
  <si>
    <t>FUEL_EMI.ktCO2.PT.OIS.OIS.PROC_HEAT.THERM.RFO</t>
  </si>
  <si>
    <t>FUEL_EMI.ktCO2.PT.OIS.OIS.PROC_HEAT.THERM.NG_BIOGAS</t>
  </si>
  <si>
    <t>FUEL_EMI.ktCO2.PT.OIS.OIS.PROC_HEAT_ELEC.ELEC.ELEC</t>
  </si>
  <si>
    <t>FUEL_EMI.ktCO2.PT.OIS.OIS.DRYING.TOTAL.TOTAL</t>
  </si>
  <si>
    <t>FUEL_EMI.ktCO2.PT.OIS.OIS.DRYING.THERM.SOLIDS</t>
  </si>
  <si>
    <t>FUEL_EMI.ktCO2.PT.OIS.OIS.DRYING.THERM.LPG</t>
  </si>
  <si>
    <t>FUEL_EMI.ktCO2.PT.OIS.OIS.DRYING.THERM.DIESEL_LIQBIO</t>
  </si>
  <si>
    <t>FUEL_EMI.ktCO2.PT.OIS.OIS.DRYING.THERM.RFO</t>
  </si>
  <si>
    <t>FUEL_EMI.ktCO2.PT.OIS.OIS.DRYING.THERM.NG_BIOGAS</t>
  </si>
  <si>
    <t>FUEL_EMI.ktCO2.PT.OIS.OIS.DRYING_STEAM.TOTAL.TOTAL</t>
  </si>
  <si>
    <t>FUEL_EMI.ktCO2.PT.OIS.OIS.DRYING_STEAM.STEAM.SOLIDS</t>
  </si>
  <si>
    <t>FUEL_EMI.ktCO2.PT.OIS.OIS.DRYING_STEAM.STEAM.RFG</t>
  </si>
  <si>
    <t>FUEL_EMI.ktCO2.PT.OIS.OIS.DRYING_STEAM.STEAM.LPG</t>
  </si>
  <si>
    <t>FUEL_EMI.ktCO2.PT.OIS.OIS.DRYING_STEAM.STEAM.DIESEL_LIQBIO</t>
  </si>
  <si>
    <t>FUEL_EMI.ktCO2.PT.OIS.OIS.DRYING_STEAM.STEAM.RFO</t>
  </si>
  <si>
    <t>FUEL_EMI.ktCO2.PT.OIS.OIS.DRYING_STEAM.STEAM.OTHER</t>
  </si>
  <si>
    <t>FUEL_EMI.ktCO2.PT.OIS.OIS.DRYING_STEAM.STEAM.NG_BIOGAS</t>
  </si>
  <si>
    <t>FUEL_EMI.ktCO2.PT.OIS.OIS.DRYING_STEAM.STEAM.DERIVED</t>
  </si>
  <si>
    <t>FUEL_EMI.ktCO2.PT.OIS.OIS.DRYING_STEAM.STEAM.BIOMASS_WASTE</t>
  </si>
  <si>
    <t>FUEL_EMI.ktCO2.PT.OIS.OIS.DRYING_STEAM.STEAM.STEAM_DISTR</t>
  </si>
  <si>
    <t>FUEL_EMI.ktCO2.PT.OIS.OIS.DRYING_ELEC.ELEC.ELEC</t>
  </si>
  <si>
    <t>FUEL_EMI.ktCO2.PT.OIS.OIS.PROC_COOL_THERM.THERM.NG_BIOGAS</t>
  </si>
  <si>
    <t>FUEL_EMI.ktCO2.PT.OIS.OIS.PROC_COOL_STEAM.TOTAL.TOTAL</t>
  </si>
  <si>
    <t>FUEL_EMI.ktCO2.PT.OIS.OIS.PROC_COOL_STEAM.STEAM.SOLIDS</t>
  </si>
  <si>
    <t>FUEL_EMI.ktCO2.PT.OIS.OIS.PROC_COOL_STEAM.STEAM.RFG</t>
  </si>
  <si>
    <t>FUEL_EMI.ktCO2.PT.OIS.OIS.PROC_COOL_STEAM.STEAM.LPG</t>
  </si>
  <si>
    <t>FUEL_EMI.ktCO2.PT.OIS.OIS.PROC_COOL_STEAM.STEAM.DIESEL_LIQBIO</t>
  </si>
  <si>
    <t>FUEL_EMI.ktCO2.PT.OIS.OIS.PROC_COOL_STEAM.STEAM.RFO</t>
  </si>
  <si>
    <t>FUEL_EMI.ktCO2.PT.OIS.OIS.PROC_COOL_STEAM.STEAM.OTHER</t>
  </si>
  <si>
    <t>FUEL_EMI.ktCO2.PT.OIS.OIS.PROC_COOL_STEAM.STEAM.NG_BIOGAS</t>
  </si>
  <si>
    <t>FUEL_EMI.ktCO2.PT.OIS.OIS.PROC_COOL_STEAM.STEAM.DERIVED</t>
  </si>
  <si>
    <t>FUEL_EMI.ktCO2.PT.OIS.OIS.PROC_COOL_STEAM.STEAM.BIOMASS_WASTE</t>
  </si>
  <si>
    <t>FUEL_EMI.ktCO2.PT.OIS.OIS.PROC_COOL_STEAM.STEAM.STEAM_DISTR</t>
  </si>
  <si>
    <t>FUEL_EMI.ktCO2.PT.OIS.OIS.PROC_COOL_ELEC.ELEC.ELEC</t>
  </si>
  <si>
    <t>FUEL_EMI.ktCO2.PT.OIS.OIS.MOTOR.MECH.DIESEL_LIQBIO</t>
  </si>
  <si>
    <t>FUEL_EMI.ktCO2.PT.OIS.OIS.GENERIC.MECH.ELEC</t>
  </si>
  <si>
    <t>Portugal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</si>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</sst>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45967.479027777779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PT: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46680.915119447607</v>
      </c>
      <c r="C3" s="203">
        <f>ISI!C$3+NFM!C$3+CHI!C$3+NMM!C$3+PPA!C$3+FBT!C$3+TRE!C$3+MAE!C$3+TEL!C$3+WWP!C$3+OIS!C$3</f>
        <v>47027.190622444803</v>
      </c>
      <c r="D3" s="203">
        <f>ISI!D$3+NFM!D$3+CHI!D$3+NMM!D$3+PPA!D$3+FBT!D$3+TRE!D$3+MAE!D$3+TEL!D$3+WWP!D$3+OIS!D$3</f>
        <v>46001.157745544748</v>
      </c>
      <c r="E3" s="203">
        <f>ISI!E$3+NFM!E$3+CHI!E$3+NMM!E$3+PPA!E$3+FBT!E$3+TRE!E$3+MAE!E$3+TEL!E$3+WWP!E$3+OIS!E$3</f>
        <v>43138.193016341196</v>
      </c>
      <c r="F3" s="203">
        <f>ISI!F$3+NFM!F$3+CHI!F$3+NMM!F$3+PPA!F$3+FBT!F$3+TRE!F$3+MAE!F$3+TEL!F$3+WWP!F$3+OIS!F$3</f>
        <v>42717.54700013921</v>
      </c>
      <c r="G3" s="203">
        <f>ISI!G$3+NFM!G$3+CHI!G$3+NMM!G$3+PPA!G$3+FBT!G$3+TRE!G$3+MAE!G$3+TEL!G$3+WWP!G$3+OIS!G$3</f>
        <v>41543.904537515831</v>
      </c>
      <c r="H3" s="203">
        <f>ISI!H$3+NFM!H$3+CHI!H$3+NMM!H$3+PPA!H$3+FBT!H$3+TRE!H$3+MAE!H$3+TEL!H$3+WWP!H$3+OIS!H$3</f>
        <v>41566.736502983229</v>
      </c>
      <c r="I3" s="203">
        <f>ISI!I$3+NFM!I$3+CHI!I$3+NMM!I$3+PPA!I$3+FBT!I$3+TRE!I$3+MAE!I$3+TEL!I$3+WWP!I$3+OIS!I$3</f>
        <v>42517.682306035858</v>
      </c>
      <c r="J3" s="203">
        <f>ISI!J$3+NFM!J$3+CHI!J$3+NMM!J$3+PPA!J$3+FBT!J$3+TRE!J$3+MAE!J$3+TEL!J$3+WWP!J$3+OIS!J$3</f>
        <v>41335.446446620976</v>
      </c>
      <c r="K3" s="203">
        <f>ISI!K$3+NFM!K$3+CHI!K$3+NMM!K$3+PPA!K$3+FBT!K$3+TRE!K$3+MAE!K$3+TEL!K$3+WWP!K$3+OIS!K$3</f>
        <v>37766.751574513328</v>
      </c>
      <c r="L3" s="203">
        <f>ISI!L$3+NFM!L$3+CHI!L$3+NMM!L$3+PPA!L$3+FBT!L$3+TRE!L$3+MAE!L$3+TEL!L$3+WWP!L$3+OIS!L$3</f>
        <v>38463.323659679605</v>
      </c>
      <c r="M3" s="203">
        <f>ISI!M$3+NFM!M$3+CHI!M$3+NMM!M$3+PPA!M$3+FBT!M$3+TRE!M$3+MAE!M$3+TEL!M$3+WWP!M$3+OIS!M$3</f>
        <v>36956.119830802418</v>
      </c>
      <c r="N3" s="203">
        <f>ISI!N$3+NFM!N$3+CHI!N$3+NMM!N$3+PPA!N$3+FBT!N$3+TRE!N$3+MAE!N$3+TEL!N$3+WWP!N$3+OIS!N$3</f>
        <v>34683.55375492973</v>
      </c>
      <c r="O3" s="203">
        <f>ISI!O$3+NFM!O$3+CHI!O$3+NMM!O$3+PPA!O$3+FBT!O$3+TRE!O$3+MAE!O$3+TEL!O$3+WWP!O$3+OIS!O$3</f>
        <v>34122.164041115378</v>
      </c>
      <c r="P3" s="203">
        <f>ISI!P$3+NFM!P$3+CHI!P$3+NMM!P$3+PPA!P$3+FBT!P$3+TRE!P$3+MAE!P$3+TEL!P$3+WWP!P$3+OIS!P$3</f>
        <v>34259.095734716604</v>
      </c>
      <c r="Q3" s="203">
        <f>ISI!Q$3+NFM!Q$3+CHI!Q$3+NMM!Q$3+PPA!Q$3+FBT!Q$3+TRE!Q$3+MAE!Q$3+TEL!Q$3+WWP!Q$3+OIS!Q$3</f>
        <v>35029.766788000001</v>
      </c>
      <c r="R3" s="203">
        <f>ISI!R$3+NFM!R$3+CHI!R$3+NMM!R$3+PPA!R$3+FBT!R$3+TRE!R$3+MAE!R$3+TEL!R$3+WWP!R$3+OIS!R$3</f>
        <v>35826.02359477766</v>
      </c>
      <c r="S3" s="203">
        <f>ISI!S$3+NFM!S$3+CHI!S$3+NMM!S$3+PPA!S$3+FBT!S$3+TRE!S$3+MAE!S$3+TEL!S$3+WWP!S$3+OIS!S$3</f>
        <v>37156.714143713856</v>
      </c>
      <c r="T3" s="203">
        <f>ISI!T$3+NFM!T$3+CHI!T$3+NMM!T$3+PPA!T$3+FBT!T$3+TRE!T$3+MAE!T$3+TEL!T$3+WWP!T$3+OIS!T$3</f>
        <v>38589.256085609966</v>
      </c>
      <c r="U3" s="203">
        <f>ISI!U$3+NFM!U$3+CHI!U$3+NMM!U$3+PPA!U$3+FBT!U$3+TRE!U$3+MAE!U$3+TEL!U$3+WWP!U$3+OIS!U$3</f>
        <v>39018.676506001073</v>
      </c>
      <c r="V3" s="203">
        <f>ISI!V$3+NFM!V$3+CHI!V$3+NMM!V$3+PPA!V$3+FBT!V$3+TRE!V$3+MAE!V$3+TEL!V$3+WWP!V$3+OIS!V$3</f>
        <v>37460.83985650781</v>
      </c>
      <c r="W3" s="203">
        <f>ISI!W$3+NFM!W$3+CHI!W$3+NMM!W$3+PPA!W$3+FBT!W$3+TRE!W$3+MAE!W$3+TEL!W$3+WWP!W$3+OIS!W$3</f>
        <v>40169.631627145704</v>
      </c>
      <c r="X3" s="203">
        <f>ISI!X$3+NFM!X$3+CHI!X$3+NMM!X$3+PPA!X$3+FBT!X$3+TRE!X$3+MAE!X$3+TEL!X$3+WWP!X$3+OIS!X$3</f>
        <v>42480.987843796109</v>
      </c>
      <c r="Y3" s="203">
        <f>ISI!Y$3+NFM!Y$3+CHI!Y$3+NMM!Y$3+PPA!Y$3+FBT!Y$3+TRE!Y$3+MAE!Y$3+TEL!Y$3+WWP!Y$3+OIS!Y$3</f>
        <v>43440.138918686236</v>
      </c>
    </row>
    <row r="4" spans="1:25" ht="12" customHeight="1" x14ac:dyDescent="0.25">
      <c r="A4" s="12" t="s">
        <v>14</v>
      </c>
      <c r="B4" s="204">
        <f>ISI!B$3</f>
        <v>369.50910313118527</v>
      </c>
      <c r="C4" s="204">
        <f>ISI!C$3</f>
        <v>359.83116629520202</v>
      </c>
      <c r="D4" s="204">
        <f>ISI!D$3</f>
        <v>366.30239508768437</v>
      </c>
      <c r="E4" s="204">
        <f>ISI!E$3</f>
        <v>324.65706070277128</v>
      </c>
      <c r="F4" s="204">
        <f>ISI!F$3</f>
        <v>326.50759336780561</v>
      </c>
      <c r="G4" s="204">
        <f>ISI!G$3</f>
        <v>310.26756315263492</v>
      </c>
      <c r="H4" s="204">
        <f>ISI!H$3</f>
        <v>330.04228934062928</v>
      </c>
      <c r="I4" s="204">
        <f>ISI!I$3</f>
        <v>324.92043132118431</v>
      </c>
      <c r="J4" s="204">
        <f>ISI!J$3</f>
        <v>349.53891714176717</v>
      </c>
      <c r="K4" s="204">
        <f>ISI!K$3</f>
        <v>245.67776956401431</v>
      </c>
      <c r="L4" s="204">
        <f>ISI!L$3</f>
        <v>319.61926180536273</v>
      </c>
      <c r="M4" s="204">
        <f>ISI!M$3</f>
        <v>356.04793760166069</v>
      </c>
      <c r="N4" s="204">
        <f>ISI!N$3</f>
        <v>298.52010053571559</v>
      </c>
      <c r="O4" s="204">
        <f>ISI!O$3</f>
        <v>313.8231759086421</v>
      </c>
      <c r="P4" s="204">
        <f>ISI!P$3</f>
        <v>332.27516709290632</v>
      </c>
      <c r="Q4" s="204">
        <f>ISI!Q$3</f>
        <v>270.43517263524609</v>
      </c>
      <c r="R4" s="204">
        <f>ISI!R$3</f>
        <v>345.6395190114315</v>
      </c>
      <c r="S4" s="204">
        <f>ISI!S$3</f>
        <v>422.18456353816549</v>
      </c>
      <c r="T4" s="204">
        <f>ISI!T$3</f>
        <v>419.00828836810348</v>
      </c>
      <c r="U4" s="204">
        <f>ISI!U$3</f>
        <v>352.28720285518767</v>
      </c>
      <c r="V4" s="204">
        <f>ISI!V$3</f>
        <v>321.67146842630638</v>
      </c>
      <c r="W4" s="204">
        <f>ISI!W$3</f>
        <v>663.5911116513189</v>
      </c>
      <c r="X4" s="204">
        <f>ISI!X$3</f>
        <v>590.32574909584707</v>
      </c>
      <c r="Y4" s="204">
        <f>ISI!Y$3</f>
        <v>429.72462439986413</v>
      </c>
    </row>
    <row r="5" spans="1:25" ht="12" customHeight="1" x14ac:dyDescent="0.25">
      <c r="A5" s="13" t="s">
        <v>18</v>
      </c>
      <c r="B5" s="205">
        <f>NFM!B$3</f>
        <v>139.29622505210006</v>
      </c>
      <c r="C5" s="205">
        <f>NFM!C$3</f>
        <v>135.6478709083957</v>
      </c>
      <c r="D5" s="205">
        <f>NFM!D$3</f>
        <v>138.08737168010265</v>
      </c>
      <c r="E5" s="205">
        <f>NFM!E$3</f>
        <v>122.388061915625</v>
      </c>
      <c r="F5" s="205">
        <f>NFM!F$3</f>
        <v>123.08566912581419</v>
      </c>
      <c r="G5" s="205">
        <f>NFM!G$3</f>
        <v>116.9635604022784</v>
      </c>
      <c r="H5" s="205">
        <f>NFM!H$3</f>
        <v>124.41816621871101</v>
      </c>
      <c r="I5" s="205">
        <f>NFM!I$3</f>
        <v>122.48734643290396</v>
      </c>
      <c r="J5" s="205">
        <f>NFM!J$3</f>
        <v>131.76793549619526</v>
      </c>
      <c r="K5" s="205">
        <f>NFM!K$3</f>
        <v>192.2521789064584</v>
      </c>
      <c r="L5" s="205">
        <f>NFM!L$3</f>
        <v>133.00635513510269</v>
      </c>
      <c r="M5" s="205">
        <f>NFM!M$3</f>
        <v>125.68375622324879</v>
      </c>
      <c r="N5" s="205">
        <f>NFM!N$3</f>
        <v>130.36917865849279</v>
      </c>
      <c r="O5" s="205">
        <f>NFM!O$3</f>
        <v>125.77619692008483</v>
      </c>
      <c r="P5" s="205">
        <f>NFM!P$3</f>
        <v>136.74731958523967</v>
      </c>
      <c r="Q5" s="205">
        <f>NFM!Q$3</f>
        <v>113.70352736475388</v>
      </c>
      <c r="R5" s="205">
        <f>NFM!R$3</f>
        <v>145.50872875533003</v>
      </c>
      <c r="S5" s="205">
        <f>NFM!S$3</f>
        <v>153.21616307224537</v>
      </c>
      <c r="T5" s="205">
        <f>NFM!T$3</f>
        <v>172.06901609718449</v>
      </c>
      <c r="U5" s="205">
        <f>NFM!U$3</f>
        <v>184.35024966420119</v>
      </c>
      <c r="V5" s="205">
        <f>NFM!V$3</f>
        <v>170.61814116904918</v>
      </c>
      <c r="W5" s="205">
        <f>NFM!W$3</f>
        <v>197.44696929742565</v>
      </c>
      <c r="X5" s="205">
        <f>NFM!X$3</f>
        <v>218.12527728210898</v>
      </c>
      <c r="Y5" s="205">
        <f>NFM!Y$3</f>
        <v>292.80907679198322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83.66265650856262</v>
      </c>
      <c r="C7" s="204">
        <f>NFM!C$5</f>
        <v>81.471419815449337</v>
      </c>
      <c r="D7" s="204">
        <f>NFM!D$5</f>
        <v>82.93660751195263</v>
      </c>
      <c r="E7" s="204">
        <f>NFM!E$5</f>
        <v>73.507450621622269</v>
      </c>
      <c r="F7" s="204">
        <f>NFM!F$5</f>
        <v>73.926440241636215</v>
      </c>
      <c r="G7" s="204">
        <f>NFM!G$5</f>
        <v>70.249442684425475</v>
      </c>
      <c r="H7" s="204">
        <f>NFM!H$5</f>
        <v>74.726750849766404</v>
      </c>
      <c r="I7" s="204">
        <f>NFM!I$5</f>
        <v>73.567081860463276</v>
      </c>
      <c r="J7" s="204">
        <f>NFM!J$5</f>
        <v>79.141093178493307</v>
      </c>
      <c r="K7" s="204">
        <f>NFM!K$5</f>
        <v>92.005789175522494</v>
      </c>
      <c r="L7" s="204">
        <f>NFM!L$5</f>
        <v>75.934625333123364</v>
      </c>
      <c r="M7" s="204">
        <f>NFM!M$5</f>
        <v>70.311842330164836</v>
      </c>
      <c r="N7" s="204">
        <f>NFM!N$5</f>
        <v>72.423758515206899</v>
      </c>
      <c r="O7" s="204">
        <f>NFM!O$5</f>
        <v>70.206330498052495</v>
      </c>
      <c r="P7" s="204">
        <f>NFM!P$5</f>
        <v>83.352615963599504</v>
      </c>
      <c r="Q7" s="204">
        <f>NFM!Q$5</f>
        <v>70.527024121189996</v>
      </c>
      <c r="R7" s="204">
        <f>NFM!R$5</f>
        <v>95.856708176079437</v>
      </c>
      <c r="S7" s="204">
        <f>NFM!S$5</f>
        <v>98.049037782448195</v>
      </c>
      <c r="T7" s="204">
        <f>NFM!T$5</f>
        <v>102.5893428399449</v>
      </c>
      <c r="U7" s="204">
        <f>NFM!U$5</f>
        <v>126.70735046315821</v>
      </c>
      <c r="V7" s="204">
        <f>NFM!V$5</f>
        <v>123.451505195938</v>
      </c>
      <c r="W7" s="204">
        <f>NFM!W$5</f>
        <v>136.0002698690551</v>
      </c>
      <c r="X7" s="204">
        <f>NFM!X$5</f>
        <v>133.6116441748789</v>
      </c>
      <c r="Y7" s="204">
        <f>NFM!Y$5</f>
        <v>204.2562052955048</v>
      </c>
    </row>
    <row r="8" spans="1:25" ht="12" customHeight="1" x14ac:dyDescent="0.25">
      <c r="A8" s="14" t="s">
        <v>47</v>
      </c>
      <c r="B8" s="204">
        <f>NFM!B$8</f>
        <v>55.633568543537443</v>
      </c>
      <c r="C8" s="204">
        <f>NFM!C$8</f>
        <v>54.176451092946373</v>
      </c>
      <c r="D8" s="204">
        <f>NFM!D$8</f>
        <v>55.150764168150019</v>
      </c>
      <c r="E8" s="204">
        <f>NFM!E$8</f>
        <v>48.880611294002733</v>
      </c>
      <c r="F8" s="204">
        <f>NFM!F$8</f>
        <v>49.159228884177978</v>
      </c>
      <c r="G8" s="204">
        <f>NFM!G$8</f>
        <v>46.714117717852929</v>
      </c>
      <c r="H8" s="204">
        <f>NFM!H$8</f>
        <v>49.691415368944597</v>
      </c>
      <c r="I8" s="204">
        <f>NFM!I$8</f>
        <v>48.920264572440693</v>
      </c>
      <c r="J8" s="204">
        <f>NFM!J$8</f>
        <v>52.62684231770195</v>
      </c>
      <c r="K8" s="204">
        <f>NFM!K$8</f>
        <v>100.2463897309359</v>
      </c>
      <c r="L8" s="204">
        <f>NFM!L$8</f>
        <v>57.07172980197933</v>
      </c>
      <c r="M8" s="204">
        <f>NFM!M$8</f>
        <v>55.371913893083963</v>
      </c>
      <c r="N8" s="204">
        <f>NFM!N$8</f>
        <v>57.945420143285887</v>
      </c>
      <c r="O8" s="204">
        <f>NFM!O$8</f>
        <v>55.569866422032327</v>
      </c>
      <c r="P8" s="204">
        <f>NFM!P$8</f>
        <v>53.394703621640161</v>
      </c>
      <c r="Q8" s="204">
        <f>NFM!Q$8</f>
        <v>43.176503243563879</v>
      </c>
      <c r="R8" s="204">
        <f>NFM!R$8</f>
        <v>49.652020579250603</v>
      </c>
      <c r="S8" s="204">
        <f>NFM!S$8</f>
        <v>55.16712528979717</v>
      </c>
      <c r="T8" s="204">
        <f>NFM!T$8</f>
        <v>69.479673257239597</v>
      </c>
      <c r="U8" s="204">
        <f>NFM!U$8</f>
        <v>57.642899201042979</v>
      </c>
      <c r="V8" s="204">
        <f>NFM!V$8</f>
        <v>47.166635973111198</v>
      </c>
      <c r="W8" s="204">
        <f>NFM!W$8</f>
        <v>61.44669942837055</v>
      </c>
      <c r="X8" s="204">
        <f>NFM!X$8</f>
        <v>84.513633107230078</v>
      </c>
      <c r="Y8" s="204">
        <f>NFM!Y$8</f>
        <v>88.552871496478417</v>
      </c>
    </row>
    <row r="9" spans="1:25" ht="12" customHeight="1" x14ac:dyDescent="0.25">
      <c r="A9" s="13" t="s">
        <v>19</v>
      </c>
      <c r="B9" s="205">
        <f>CHI!B$3</f>
        <v>1730.677218974047</v>
      </c>
      <c r="C9" s="205">
        <f>CHI!C$3</f>
        <v>1706.5959372444809</v>
      </c>
      <c r="D9" s="205">
        <f>CHI!D$3</f>
        <v>1705.6297122364008</v>
      </c>
      <c r="E9" s="205">
        <f>CHI!E$3</f>
        <v>1634.7352727099737</v>
      </c>
      <c r="F9" s="205">
        <f>CHI!F$3</f>
        <v>1684.6489350842191</v>
      </c>
      <c r="G9" s="205">
        <f>CHI!G$3</f>
        <v>1661.4702989523123</v>
      </c>
      <c r="H9" s="205">
        <f>CHI!H$3</f>
        <v>1571.9838785175093</v>
      </c>
      <c r="I9" s="205">
        <f>CHI!I$3</f>
        <v>1744.8226467390148</v>
      </c>
      <c r="J9" s="205">
        <f>CHI!J$3</f>
        <v>1566.4712406683257</v>
      </c>
      <c r="K9" s="205">
        <f>CHI!K$3</f>
        <v>1492.8308768198917</v>
      </c>
      <c r="L9" s="205">
        <f>CHI!L$3</f>
        <v>1599.2944671901005</v>
      </c>
      <c r="M9" s="205">
        <f>CHI!M$3</f>
        <v>1634.4938000476518</v>
      </c>
      <c r="N9" s="205">
        <f>CHI!N$3</f>
        <v>1492.9184135977339</v>
      </c>
      <c r="O9" s="205">
        <f>CHI!O$3</f>
        <v>1556.1661634949428</v>
      </c>
      <c r="P9" s="205">
        <f>CHI!P$3</f>
        <v>1498.9311746665717</v>
      </c>
      <c r="Q9" s="205">
        <f>CHI!Q$3</f>
        <v>1757.3869319999999</v>
      </c>
      <c r="R9" s="205">
        <f>CHI!R$3</f>
        <v>1833.9525434377147</v>
      </c>
      <c r="S9" s="205">
        <f>CHI!S$3</f>
        <v>1889.459987017894</v>
      </c>
      <c r="T9" s="205">
        <f>CHI!T$3</f>
        <v>1733.4885181027757</v>
      </c>
      <c r="U9" s="205">
        <f>CHI!U$3</f>
        <v>1773.700555301496</v>
      </c>
      <c r="V9" s="205">
        <f>CHI!V$3</f>
        <v>1973.7950252389255</v>
      </c>
      <c r="W9" s="205">
        <f>CHI!W$3</f>
        <v>2251.6824652980549</v>
      </c>
      <c r="X9" s="205">
        <f>CHI!X$3</f>
        <v>2346.7281032262463</v>
      </c>
      <c r="Y9" s="205">
        <f>CHI!Y$3</f>
        <v>2295.8329580744658</v>
      </c>
    </row>
    <row r="10" spans="1:25" ht="12" customHeight="1" x14ac:dyDescent="0.25">
      <c r="A10" s="14" t="s">
        <v>59</v>
      </c>
      <c r="B10" s="204">
        <f>CHI!B$5</f>
        <v>412.82420470562113</v>
      </c>
      <c r="C10" s="204">
        <f>CHI!C$5</f>
        <v>452.28785750862141</v>
      </c>
      <c r="D10" s="204">
        <f>CHI!D$5</f>
        <v>446.97857498724272</v>
      </c>
      <c r="E10" s="204">
        <f>CHI!E$5</f>
        <v>492.6115678546069</v>
      </c>
      <c r="F10" s="204">
        <f>CHI!F$5</f>
        <v>504.10971235240942</v>
      </c>
      <c r="G10" s="204">
        <f>CHI!G$5</f>
        <v>397.85125178052022</v>
      </c>
      <c r="H10" s="204">
        <f>CHI!H$5</f>
        <v>389.66198115317201</v>
      </c>
      <c r="I10" s="204">
        <f>CHI!I$5</f>
        <v>451.42272445338722</v>
      </c>
      <c r="J10" s="204">
        <f>CHI!J$5</f>
        <v>378.78406414961438</v>
      </c>
      <c r="K10" s="204">
        <f>CHI!K$5</f>
        <v>220.4177339257611</v>
      </c>
      <c r="L10" s="204">
        <f>CHI!L$5</f>
        <v>388.92776596841782</v>
      </c>
      <c r="M10" s="204">
        <f>CHI!M$5</f>
        <v>425.02103804921472</v>
      </c>
      <c r="N10" s="204">
        <f>CHI!N$5</f>
        <v>263.52158187662081</v>
      </c>
      <c r="O10" s="204">
        <f>CHI!O$5</f>
        <v>323.05855252035792</v>
      </c>
      <c r="P10" s="204">
        <f>CHI!P$5</f>
        <v>351.6048245040933</v>
      </c>
      <c r="Q10" s="204">
        <f>CHI!Q$5</f>
        <v>567.86191633781516</v>
      </c>
      <c r="R10" s="204">
        <f>CHI!R$5</f>
        <v>568.27762796512252</v>
      </c>
      <c r="S10" s="204">
        <f>CHI!S$5</f>
        <v>565.95479073527133</v>
      </c>
      <c r="T10" s="204">
        <f>CHI!T$5</f>
        <v>418.80032380745928</v>
      </c>
      <c r="U10" s="204">
        <f>CHI!U$5</f>
        <v>437.00875407424201</v>
      </c>
      <c r="V10" s="204">
        <f>CHI!V$5</f>
        <v>435.73923633651731</v>
      </c>
      <c r="W10" s="204">
        <f>CHI!W$5</f>
        <v>705.75249200068458</v>
      </c>
      <c r="X10" s="204">
        <f>CHI!X$5</f>
        <v>680.90086774636529</v>
      </c>
      <c r="Y10" s="204">
        <f>CHI!Y$5</f>
        <v>494.32609179619669</v>
      </c>
    </row>
    <row r="11" spans="1:25" ht="12" customHeight="1" x14ac:dyDescent="0.25">
      <c r="A11" s="14" t="s">
        <v>49</v>
      </c>
      <c r="B11" s="204">
        <f>CHI!B$6</f>
        <v>748.23965412662312</v>
      </c>
      <c r="C11" s="204">
        <f>CHI!C$6</f>
        <v>676.57368173913005</v>
      </c>
      <c r="D11" s="204">
        <f>CHI!D$6</f>
        <v>655.53572967617333</v>
      </c>
      <c r="E11" s="204">
        <f>CHI!E$6</f>
        <v>592.07696952556989</v>
      </c>
      <c r="F11" s="204">
        <f>CHI!F$6</f>
        <v>631.80563728333868</v>
      </c>
      <c r="G11" s="204">
        <f>CHI!G$6</f>
        <v>707.64512195502903</v>
      </c>
      <c r="H11" s="204">
        <f>CHI!H$6</f>
        <v>670.79225963620058</v>
      </c>
      <c r="I11" s="204">
        <f>CHI!I$6</f>
        <v>701.41377641009717</v>
      </c>
      <c r="J11" s="204">
        <f>CHI!J$6</f>
        <v>603.34746384018092</v>
      </c>
      <c r="K11" s="204">
        <f>CHI!K$6</f>
        <v>664.79020816486525</v>
      </c>
      <c r="L11" s="204">
        <f>CHI!L$6</f>
        <v>655.5729415859762</v>
      </c>
      <c r="M11" s="204">
        <f>CHI!M$6</f>
        <v>645.78616777677212</v>
      </c>
      <c r="N11" s="204">
        <f>CHI!N$6</f>
        <v>631.03033502611765</v>
      </c>
      <c r="O11" s="204">
        <f>CHI!O$6</f>
        <v>599.21520569076938</v>
      </c>
      <c r="P11" s="204">
        <f>CHI!P$6</f>
        <v>559.78673305752341</v>
      </c>
      <c r="Q11" s="204">
        <f>CHI!Q$6</f>
        <v>547.98163966218488</v>
      </c>
      <c r="R11" s="204">
        <f>CHI!R$6</f>
        <v>622.81920132711252</v>
      </c>
      <c r="S11" s="204">
        <f>CHI!S$6</f>
        <v>597.64154714825793</v>
      </c>
      <c r="T11" s="204">
        <f>CHI!T$6</f>
        <v>587.7102220345148</v>
      </c>
      <c r="U11" s="204">
        <f>CHI!U$6</f>
        <v>604.02997890506708</v>
      </c>
      <c r="V11" s="204">
        <f>CHI!V$6</f>
        <v>683.76466040752439</v>
      </c>
      <c r="W11" s="204">
        <f>CHI!W$6</f>
        <v>664.35567205304176</v>
      </c>
      <c r="X11" s="204">
        <f>CHI!X$6</f>
        <v>762.83130005598309</v>
      </c>
      <c r="Y11" s="204">
        <f>CHI!Y$6</f>
        <v>917.52194150084597</v>
      </c>
    </row>
    <row r="12" spans="1:25" ht="12" customHeight="1" x14ac:dyDescent="0.25">
      <c r="A12" s="14" t="s">
        <v>50</v>
      </c>
      <c r="B12" s="204">
        <f>CHI!B$7</f>
        <v>569.61336014180279</v>
      </c>
      <c r="C12" s="204">
        <f>CHI!C$7</f>
        <v>577.7343979967294</v>
      </c>
      <c r="D12" s="204">
        <f>CHI!D$7</f>
        <v>603.11540757298474</v>
      </c>
      <c r="E12" s="204">
        <f>CHI!E$7</f>
        <v>550.04673532979712</v>
      </c>
      <c r="F12" s="204">
        <f>CHI!F$7</f>
        <v>548.7335854484711</v>
      </c>
      <c r="G12" s="204">
        <f>CHI!G$7</f>
        <v>555.97392521676306</v>
      </c>
      <c r="H12" s="204">
        <f>CHI!H$7</f>
        <v>511.52963772813678</v>
      </c>
      <c r="I12" s="204">
        <f>CHI!I$7</f>
        <v>591.98614587553038</v>
      </c>
      <c r="J12" s="204">
        <f>CHI!J$7</f>
        <v>584.33971267853042</v>
      </c>
      <c r="K12" s="204">
        <f>CHI!K$7</f>
        <v>607.62293472926547</v>
      </c>
      <c r="L12" s="204">
        <f>CHI!L$7</f>
        <v>554.79375963570646</v>
      </c>
      <c r="M12" s="204">
        <f>CHI!M$7</f>
        <v>563.68659422166513</v>
      </c>
      <c r="N12" s="204">
        <f>CHI!N$7</f>
        <v>598.36649669499536</v>
      </c>
      <c r="O12" s="204">
        <f>CHI!O$7</f>
        <v>633.89240528381549</v>
      </c>
      <c r="P12" s="204">
        <f>CHI!P$7</f>
        <v>587.5396171049548</v>
      </c>
      <c r="Q12" s="204">
        <f>CHI!Q$7</f>
        <v>641.54337599999997</v>
      </c>
      <c r="R12" s="204">
        <f>CHI!R$7</f>
        <v>642.85571414547951</v>
      </c>
      <c r="S12" s="204">
        <f>CHI!S$7</f>
        <v>725.86364913436489</v>
      </c>
      <c r="T12" s="204">
        <f>CHI!T$7</f>
        <v>726.97797226080172</v>
      </c>
      <c r="U12" s="204">
        <f>CHI!U$7</f>
        <v>732.66182232218682</v>
      </c>
      <c r="V12" s="204">
        <f>CHI!V$7</f>
        <v>854.29112849488376</v>
      </c>
      <c r="W12" s="204">
        <f>CHI!W$7</f>
        <v>881.57430124432869</v>
      </c>
      <c r="X12" s="204">
        <f>CHI!X$7</f>
        <v>902.99593542389778</v>
      </c>
      <c r="Y12" s="204">
        <f>CHI!Y$7</f>
        <v>883.9849247774232</v>
      </c>
    </row>
    <row r="13" spans="1:25" ht="12" customHeight="1" x14ac:dyDescent="0.25">
      <c r="A13" s="13" t="s">
        <v>20</v>
      </c>
      <c r="B13" s="205">
        <f>NMM!B$3</f>
        <v>2635.0707108653673</v>
      </c>
      <c r="C13" s="205">
        <f>NMM!C$3</f>
        <v>2603.9418949304982</v>
      </c>
      <c r="D13" s="205">
        <f>NMM!D$3</f>
        <v>2540.3526657741854</v>
      </c>
      <c r="E13" s="205">
        <f>NMM!E$3</f>
        <v>2335.8107656811212</v>
      </c>
      <c r="F13" s="205">
        <f>NMM!F$3</f>
        <v>2308.5111456544946</v>
      </c>
      <c r="G13" s="205">
        <f>NMM!G$3</f>
        <v>2219.5947164017339</v>
      </c>
      <c r="H13" s="205">
        <f>NMM!H$3</f>
        <v>2181.6055335186629</v>
      </c>
      <c r="I13" s="205">
        <f>NMM!I$3</f>
        <v>2239.2048568321857</v>
      </c>
      <c r="J13" s="205">
        <f>NMM!J$3</f>
        <v>2152.9353422136719</v>
      </c>
      <c r="K13" s="205">
        <f>NMM!K$3</f>
        <v>2018.0092466873875</v>
      </c>
      <c r="L13" s="205">
        <f>NMM!L$3</f>
        <v>2053.8649091818711</v>
      </c>
      <c r="M13" s="205">
        <f>NMM!M$3</f>
        <v>1873.6495126019076</v>
      </c>
      <c r="N13" s="205">
        <f>NMM!N$3</f>
        <v>1704.4984618612943</v>
      </c>
      <c r="O13" s="205">
        <f>NMM!O$3</f>
        <v>1603.0151197466721</v>
      </c>
      <c r="P13" s="205">
        <f>NMM!P$3</f>
        <v>1578.6326510234646</v>
      </c>
      <c r="Q13" s="205">
        <f>NMM!Q$3</f>
        <v>1603.2234999999998</v>
      </c>
      <c r="R13" s="205">
        <f>NMM!R$3</f>
        <v>1659.6821753214881</v>
      </c>
      <c r="S13" s="205">
        <f>NMM!S$3</f>
        <v>1792.3911024133154</v>
      </c>
      <c r="T13" s="205">
        <f>NMM!T$3</f>
        <v>1880.9860428835066</v>
      </c>
      <c r="U13" s="205">
        <f>NMM!U$3</f>
        <v>1995.4427535487969</v>
      </c>
      <c r="V13" s="205">
        <f>NMM!V$3</f>
        <v>2001.9622903982549</v>
      </c>
      <c r="W13" s="205">
        <f>NMM!W$3</f>
        <v>2116.485681685459</v>
      </c>
      <c r="X13" s="205">
        <f>NMM!X$3</f>
        <v>2168.2515738932429</v>
      </c>
      <c r="Y13" s="205">
        <f>NMM!Y$3</f>
        <v>2101.7823529001071</v>
      </c>
    </row>
    <row r="14" spans="1:25" ht="12" customHeight="1" x14ac:dyDescent="0.25">
      <c r="A14" s="14" t="s">
        <v>51</v>
      </c>
      <c r="B14" s="204">
        <f>NMM!B$4</f>
        <v>716.61271217886451</v>
      </c>
      <c r="C14" s="204">
        <f>NMM!C$4</f>
        <v>683.34151451668504</v>
      </c>
      <c r="D14" s="204">
        <f>NMM!D$4</f>
        <v>601.16732546284402</v>
      </c>
      <c r="E14" s="204">
        <f>NMM!E$4</f>
        <v>560.77349393388101</v>
      </c>
      <c r="F14" s="204">
        <f>NMM!F$4</f>
        <v>606.06095033920633</v>
      </c>
      <c r="G14" s="204">
        <f>NMM!G$4</f>
        <v>532.23324990833567</v>
      </c>
      <c r="H14" s="204">
        <f>NMM!H$4</f>
        <v>520.07220245001508</v>
      </c>
      <c r="I14" s="204">
        <f>NMM!I$4</f>
        <v>645.21477533439543</v>
      </c>
      <c r="J14" s="204">
        <f>NMM!J$4</f>
        <v>617.1644714671811</v>
      </c>
      <c r="K14" s="204">
        <f>NMM!K$4</f>
        <v>680.0461707487525</v>
      </c>
      <c r="L14" s="204">
        <f>NMM!L$4</f>
        <v>669.27575140790714</v>
      </c>
      <c r="M14" s="204">
        <f>NMM!M$4</f>
        <v>574.51565019909526</v>
      </c>
      <c r="N14" s="204">
        <f>NMM!N$4</f>
        <v>572.65800631304978</v>
      </c>
      <c r="O14" s="204">
        <f>NMM!O$4</f>
        <v>470.17015774472623</v>
      </c>
      <c r="P14" s="204">
        <f>NMM!P$4</f>
        <v>449.22693755810519</v>
      </c>
      <c r="Q14" s="204">
        <f>NMM!Q$4</f>
        <v>432.66807308381851</v>
      </c>
      <c r="R14" s="204">
        <f>NMM!R$4</f>
        <v>344.35362642763619</v>
      </c>
      <c r="S14" s="204">
        <f>NMM!S$4</f>
        <v>370.51757031802993</v>
      </c>
      <c r="T14" s="204">
        <f>NMM!T$4</f>
        <v>404.45173569891398</v>
      </c>
      <c r="U14" s="204">
        <f>NMM!U$4</f>
        <v>479.34152526061581</v>
      </c>
      <c r="V14" s="204">
        <f>NMM!V$4</f>
        <v>576.33222766446784</v>
      </c>
      <c r="W14" s="204">
        <f>NMM!W$4</f>
        <v>430.94749649517598</v>
      </c>
      <c r="X14" s="204">
        <f>NMM!X$4</f>
        <v>762.98534458100244</v>
      </c>
      <c r="Y14" s="204">
        <f>NMM!Y$4</f>
        <v>666.27096278050681</v>
      </c>
    </row>
    <row r="15" spans="1:25" ht="12" customHeight="1" x14ac:dyDescent="0.25">
      <c r="A15" s="14" t="s">
        <v>52</v>
      </c>
      <c r="B15" s="204">
        <f>NMM!B$5</f>
        <v>1587.4876562899799</v>
      </c>
      <c r="C15" s="204">
        <f>NMM!C$5</f>
        <v>1582.69297201481</v>
      </c>
      <c r="D15" s="204">
        <f>NMM!D$5</f>
        <v>1627.2433100807159</v>
      </c>
      <c r="E15" s="204">
        <f>NMM!E$5</f>
        <v>1428.874174849889</v>
      </c>
      <c r="F15" s="204">
        <f>NMM!F$5</f>
        <v>1333.4550779041931</v>
      </c>
      <c r="G15" s="204">
        <f>NMM!G$5</f>
        <v>1348.9949525257109</v>
      </c>
      <c r="H15" s="204">
        <f>NMM!H$5</f>
        <v>1300.3445313461</v>
      </c>
      <c r="I15" s="204">
        <f>NMM!I$5</f>
        <v>1153.745379560519</v>
      </c>
      <c r="J15" s="204">
        <f>NMM!J$5</f>
        <v>1067.9681614490789</v>
      </c>
      <c r="K15" s="204">
        <f>NMM!K$5</f>
        <v>881.7106584539315</v>
      </c>
      <c r="L15" s="204">
        <f>NMM!L$5</f>
        <v>900.51807801969301</v>
      </c>
      <c r="M15" s="204">
        <f>NMM!M$5</f>
        <v>843.79034657110901</v>
      </c>
      <c r="N15" s="204">
        <f>NMM!N$5</f>
        <v>598.0605740454431</v>
      </c>
      <c r="O15" s="204">
        <f>NMM!O$5</f>
        <v>625.30007080426935</v>
      </c>
      <c r="P15" s="204">
        <f>NMM!P$5</f>
        <v>688.79006779984604</v>
      </c>
      <c r="Q15" s="204">
        <f>NMM!Q$5</f>
        <v>733.07307984742079</v>
      </c>
      <c r="R15" s="204">
        <f>NMM!R$5</f>
        <v>875.35122591840752</v>
      </c>
      <c r="S15" s="204">
        <f>NMM!S$5</f>
        <v>943.92387769413483</v>
      </c>
      <c r="T15" s="204">
        <f>NMM!T$5</f>
        <v>979.42852379825649</v>
      </c>
      <c r="U15" s="204">
        <f>NMM!U$5</f>
        <v>1004.456546436874</v>
      </c>
      <c r="V15" s="204">
        <f>NMM!V$5</f>
        <v>957.78840353869418</v>
      </c>
      <c r="W15" s="204">
        <f>NMM!W$5</f>
        <v>1181.4139023772341</v>
      </c>
      <c r="X15" s="204">
        <f>NMM!X$5</f>
        <v>982.08231783206452</v>
      </c>
      <c r="Y15" s="204">
        <f>NMM!Y$5</f>
        <v>933.97594025366175</v>
      </c>
    </row>
    <row r="16" spans="1:25" ht="12" customHeight="1" x14ac:dyDescent="0.25">
      <c r="A16" s="14" t="s">
        <v>60</v>
      </c>
      <c r="B16" s="204">
        <f>NMM!B$6</f>
        <v>330.97034239652311</v>
      </c>
      <c r="C16" s="204">
        <f>NMM!C$6</f>
        <v>337.90740839900297</v>
      </c>
      <c r="D16" s="204">
        <f>NMM!D$6</f>
        <v>311.94203023062568</v>
      </c>
      <c r="E16" s="204">
        <f>NMM!E$6</f>
        <v>346.16309689735152</v>
      </c>
      <c r="F16" s="204">
        <f>NMM!F$6</f>
        <v>368.99511741109518</v>
      </c>
      <c r="G16" s="204">
        <f>NMM!G$6</f>
        <v>338.36651396768741</v>
      </c>
      <c r="H16" s="204">
        <f>NMM!H$6</f>
        <v>361.18879972254769</v>
      </c>
      <c r="I16" s="204">
        <f>NMM!I$6</f>
        <v>440.24470193727137</v>
      </c>
      <c r="J16" s="204">
        <f>NMM!J$6</f>
        <v>467.80270929741198</v>
      </c>
      <c r="K16" s="204">
        <f>NMM!K$6</f>
        <v>456.25241748470353</v>
      </c>
      <c r="L16" s="204">
        <f>NMM!L$6</f>
        <v>484.07107975427101</v>
      </c>
      <c r="M16" s="204">
        <f>NMM!M$6</f>
        <v>455.34351583170348</v>
      </c>
      <c r="N16" s="204">
        <f>NMM!N$6</f>
        <v>533.77988150280146</v>
      </c>
      <c r="O16" s="204">
        <f>NMM!O$6</f>
        <v>507.54489119767652</v>
      </c>
      <c r="P16" s="204">
        <f>NMM!P$6</f>
        <v>440.61564566551323</v>
      </c>
      <c r="Q16" s="204">
        <f>NMM!Q$6</f>
        <v>437.48234706876042</v>
      </c>
      <c r="R16" s="204">
        <f>NMM!R$6</f>
        <v>439.97732297544428</v>
      </c>
      <c r="S16" s="204">
        <f>NMM!S$6</f>
        <v>477.94965440115072</v>
      </c>
      <c r="T16" s="204">
        <f>NMM!T$6</f>
        <v>497.1057833863361</v>
      </c>
      <c r="U16" s="204">
        <f>NMM!U$6</f>
        <v>511.6446818513071</v>
      </c>
      <c r="V16" s="204">
        <f>NMM!V$6</f>
        <v>467.84165919509297</v>
      </c>
      <c r="W16" s="204">
        <f>NMM!W$6</f>
        <v>504.12428281304909</v>
      </c>
      <c r="X16" s="204">
        <f>NMM!X$6</f>
        <v>423.18391148017611</v>
      </c>
      <c r="Y16" s="204">
        <f>NMM!Y$6</f>
        <v>501.53544986593852</v>
      </c>
    </row>
    <row r="17" spans="1:25" ht="12" customHeight="1" x14ac:dyDescent="0.25">
      <c r="A17" s="13" t="s">
        <v>21</v>
      </c>
      <c r="B17" s="205">
        <f>PPA!B$3</f>
        <v>2641.7898304187943</v>
      </c>
      <c r="C17" s="205">
        <f>PPA!C$3</f>
        <v>2458.7376584219128</v>
      </c>
      <c r="D17" s="205">
        <f>PPA!D$3</f>
        <v>2319.1947531963497</v>
      </c>
      <c r="E17" s="205">
        <f>PPA!E$3</f>
        <v>2138.8692657168003</v>
      </c>
      <c r="F17" s="205">
        <f>PPA!F$3</f>
        <v>2018.161106213169</v>
      </c>
      <c r="G17" s="205">
        <f>PPA!G$3</f>
        <v>2074.5081737716764</v>
      </c>
      <c r="H17" s="205">
        <f>PPA!H$3</f>
        <v>2183.1404014987534</v>
      </c>
      <c r="I17" s="205">
        <f>PPA!I$3</f>
        <v>2206.7153359060185</v>
      </c>
      <c r="J17" s="205">
        <f>PPA!J$3</f>
        <v>1950.3217540411115</v>
      </c>
      <c r="K17" s="205">
        <f>PPA!K$3</f>
        <v>1674.4685874366101</v>
      </c>
      <c r="L17" s="205">
        <f>PPA!L$3</f>
        <v>1965.9588168628693</v>
      </c>
      <c r="M17" s="205">
        <f>PPA!M$3</f>
        <v>1790.9053194244452</v>
      </c>
      <c r="N17" s="205">
        <f>PPA!N$3</f>
        <v>1639.4789004301756</v>
      </c>
      <c r="O17" s="205">
        <f>PPA!O$3</f>
        <v>1594.8165524026194</v>
      </c>
      <c r="P17" s="205">
        <f>PPA!P$3</f>
        <v>1511.4815694825108</v>
      </c>
      <c r="Q17" s="205">
        <f>PPA!Q$3</f>
        <v>1678.14642</v>
      </c>
      <c r="R17" s="205">
        <f>PPA!R$3</f>
        <v>1622.6590713654655</v>
      </c>
      <c r="S17" s="205">
        <f>PPA!S$3</f>
        <v>1633.5622937637452</v>
      </c>
      <c r="T17" s="205">
        <f>PPA!T$3</f>
        <v>1869.7515876790776</v>
      </c>
      <c r="U17" s="205">
        <f>PPA!U$3</f>
        <v>1774.5301626706732</v>
      </c>
      <c r="V17" s="205">
        <f>PPA!V$3</f>
        <v>1443.7172327549226</v>
      </c>
      <c r="W17" s="205">
        <f>PPA!W$3</f>
        <v>1721.3916212209688</v>
      </c>
      <c r="X17" s="205">
        <f>PPA!X$3</f>
        <v>2156.5552964854974</v>
      </c>
      <c r="Y17" s="205">
        <f>PPA!Y$3</f>
        <v>2299.7487855894192</v>
      </c>
    </row>
    <row r="18" spans="1:25" ht="12" customHeight="1" x14ac:dyDescent="0.25">
      <c r="A18" s="14" t="s">
        <v>54</v>
      </c>
      <c r="B18" s="204">
        <f>PPA!B$5</f>
        <v>674.93974373218396</v>
      </c>
      <c r="C18" s="204">
        <f>PPA!C$5</f>
        <v>578.29717309258103</v>
      </c>
      <c r="D18" s="204">
        <f>PPA!D$5</f>
        <v>539.09103449238228</v>
      </c>
      <c r="E18" s="204">
        <f>PPA!E$5</f>
        <v>495.98181754269348</v>
      </c>
      <c r="F18" s="204">
        <f>PPA!F$5</f>
        <v>430.13962760388227</v>
      </c>
      <c r="G18" s="204">
        <f>PPA!G$5</f>
        <v>482.71417142918369</v>
      </c>
      <c r="H18" s="204">
        <f>PPA!H$5</f>
        <v>507.23182323632892</v>
      </c>
      <c r="I18" s="204">
        <f>PPA!I$5</f>
        <v>518.44658528359821</v>
      </c>
      <c r="J18" s="204">
        <f>PPA!J$5</f>
        <v>431.81984789471392</v>
      </c>
      <c r="K18" s="204">
        <f>PPA!K$5</f>
        <v>213.70292634509329</v>
      </c>
      <c r="L18" s="204">
        <f>PPA!L$5</f>
        <v>611.41869106528077</v>
      </c>
      <c r="M18" s="204">
        <f>PPA!M$5</f>
        <v>480.73560414830672</v>
      </c>
      <c r="N18" s="204">
        <f>PPA!N$5</f>
        <v>551.9951722277865</v>
      </c>
      <c r="O18" s="204">
        <f>PPA!O$5</f>
        <v>507.90078462401931</v>
      </c>
      <c r="P18" s="204">
        <f>PPA!P$5</f>
        <v>433.14082720021582</v>
      </c>
      <c r="Q18" s="204">
        <f>PPA!Q$5</f>
        <v>734.06125310709444</v>
      </c>
      <c r="R18" s="204">
        <f>PPA!R$5</f>
        <v>891.73672030309547</v>
      </c>
      <c r="S18" s="204">
        <f>PPA!S$5</f>
        <v>689.2674150171905</v>
      </c>
      <c r="T18" s="204">
        <f>PPA!T$5</f>
        <v>1195.169013551747</v>
      </c>
      <c r="U18" s="204">
        <f>PPA!U$5</f>
        <v>792.43970693242125</v>
      </c>
      <c r="V18" s="204">
        <f>PPA!V$5</f>
        <v>207.44099804347869</v>
      </c>
      <c r="W18" s="204">
        <f>PPA!W$5</f>
        <v>257.76252091984259</v>
      </c>
      <c r="X18" s="204">
        <f>PPA!X$5</f>
        <v>310.16044041831123</v>
      </c>
      <c r="Y18" s="204">
        <f>PPA!Y$5</f>
        <v>172.37745113066441</v>
      </c>
    </row>
    <row r="19" spans="1:25" ht="12" customHeight="1" x14ac:dyDescent="0.25">
      <c r="A19" s="14" t="s">
        <v>61</v>
      </c>
      <c r="B19" s="204">
        <f>PPA!B$6</f>
        <v>1042.9711480903511</v>
      </c>
      <c r="C19" s="204">
        <f>PPA!C$6</f>
        <v>1012.135374945031</v>
      </c>
      <c r="D19" s="204">
        <f>PPA!D$6</f>
        <v>964.40845581110193</v>
      </c>
      <c r="E19" s="204">
        <f>PPA!E$6</f>
        <v>876.71856065953784</v>
      </c>
      <c r="F19" s="204">
        <f>PPA!F$6</f>
        <v>855.29641712722093</v>
      </c>
      <c r="G19" s="204">
        <f>PPA!G$6</f>
        <v>850.30428052168338</v>
      </c>
      <c r="H19" s="204">
        <f>PPA!H$6</f>
        <v>906.24205297371645</v>
      </c>
      <c r="I19" s="204">
        <f>PPA!I$6</f>
        <v>907.30189135968715</v>
      </c>
      <c r="J19" s="204">
        <f>PPA!J$6</f>
        <v>810.41654197584512</v>
      </c>
      <c r="K19" s="204">
        <f>PPA!K$6</f>
        <v>861.58193378904696</v>
      </c>
      <c r="L19" s="204">
        <f>PPA!L$6</f>
        <v>663.73826757392783</v>
      </c>
      <c r="M19" s="204">
        <f>PPA!M$6</f>
        <v>690.83798001462196</v>
      </c>
      <c r="N19" s="204">
        <f>PPA!N$6</f>
        <v>528.95503656457527</v>
      </c>
      <c r="O19" s="204">
        <f>PPA!O$6</f>
        <v>560.51568989458588</v>
      </c>
      <c r="P19" s="204">
        <f>PPA!P$6</f>
        <v>539.5794637918674</v>
      </c>
      <c r="Q19" s="204">
        <f>PPA!Q$6</f>
        <v>404.5131548929055</v>
      </c>
      <c r="R19" s="204">
        <f>PPA!R$6</f>
        <v>219.33036912460639</v>
      </c>
      <c r="S19" s="204">
        <f>PPA!S$6</f>
        <v>394.85300467298299</v>
      </c>
      <c r="T19" s="204">
        <f>PPA!T$6</f>
        <v>155.1400216644781</v>
      </c>
      <c r="U19" s="204">
        <f>PPA!U$6</f>
        <v>459.43781315642678</v>
      </c>
      <c r="V19" s="204">
        <f>PPA!V$6</f>
        <v>809.94207316406482</v>
      </c>
      <c r="W19" s="204">
        <f>PPA!W$6</f>
        <v>1008.067280077417</v>
      </c>
      <c r="X19" s="204">
        <f>PPA!X$6</f>
        <v>1354.7180094823341</v>
      </c>
      <c r="Y19" s="204">
        <f>PPA!Y$6</f>
        <v>1641.9882262688971</v>
      </c>
    </row>
    <row r="20" spans="1:25" ht="12" customHeight="1" x14ac:dyDescent="0.25">
      <c r="A20" s="14" t="s">
        <v>62</v>
      </c>
      <c r="B20" s="204">
        <f>PPA!B$7</f>
        <v>923.87893859625922</v>
      </c>
      <c r="C20" s="204">
        <f>PPA!C$7</f>
        <v>868.30511038430063</v>
      </c>
      <c r="D20" s="204">
        <f>PPA!D$7</f>
        <v>815.69526289286534</v>
      </c>
      <c r="E20" s="204">
        <f>PPA!E$7</f>
        <v>766.16888751456918</v>
      </c>
      <c r="F20" s="204">
        <f>PPA!F$7</f>
        <v>732.72506148206571</v>
      </c>
      <c r="G20" s="204">
        <f>PPA!G$7</f>
        <v>741.48972182080934</v>
      </c>
      <c r="H20" s="204">
        <f>PPA!H$7</f>
        <v>769.66652528870793</v>
      </c>
      <c r="I20" s="204">
        <f>PPA!I$7</f>
        <v>780.96685926273335</v>
      </c>
      <c r="J20" s="204">
        <f>PPA!J$7</f>
        <v>708.08536417055268</v>
      </c>
      <c r="K20" s="204">
        <f>PPA!K$7</f>
        <v>599.18372730246983</v>
      </c>
      <c r="L20" s="204">
        <f>PPA!L$7</f>
        <v>690.8018582236607</v>
      </c>
      <c r="M20" s="204">
        <f>PPA!M$7</f>
        <v>619.33173526151666</v>
      </c>
      <c r="N20" s="204">
        <f>PPA!N$7</f>
        <v>558.52869163781384</v>
      </c>
      <c r="O20" s="204">
        <f>PPA!O$7</f>
        <v>526.40007788401431</v>
      </c>
      <c r="P20" s="204">
        <f>PPA!P$7</f>
        <v>538.76127849042769</v>
      </c>
      <c r="Q20" s="204">
        <f>PPA!Q$7</f>
        <v>539.57201200000009</v>
      </c>
      <c r="R20" s="204">
        <f>PPA!R$7</f>
        <v>511.59198193776359</v>
      </c>
      <c r="S20" s="204">
        <f>PPA!S$7</f>
        <v>549.44187407357163</v>
      </c>
      <c r="T20" s="204">
        <f>PPA!T$7</f>
        <v>519.44255246285263</v>
      </c>
      <c r="U20" s="204">
        <f>PPA!U$7</f>
        <v>522.65264258182526</v>
      </c>
      <c r="V20" s="204">
        <f>PPA!V$7</f>
        <v>426.33416154737921</v>
      </c>
      <c r="W20" s="204">
        <f>PPA!W$7</f>
        <v>455.56182022370928</v>
      </c>
      <c r="X20" s="204">
        <f>PPA!X$7</f>
        <v>491.67684658485211</v>
      </c>
      <c r="Y20" s="204">
        <f>PPA!Y$7</f>
        <v>485.38310818985752</v>
      </c>
    </row>
    <row r="21" spans="1:25" ht="12" customHeight="1" x14ac:dyDescent="0.25">
      <c r="A21" s="15" t="s">
        <v>63</v>
      </c>
      <c r="B21" s="206">
        <f>FBT!B$3</f>
        <v>4143.0091166432976</v>
      </c>
      <c r="C21" s="206">
        <f>FBT!C$3</f>
        <v>4394.9023047833198</v>
      </c>
      <c r="D21" s="206">
        <f>FBT!D$3</f>
        <v>4547.9299934906221</v>
      </c>
      <c r="E21" s="206">
        <f>FBT!E$3</f>
        <v>4546.5697200352042</v>
      </c>
      <c r="F21" s="206">
        <f>FBT!F$3</f>
        <v>4556.9193912115452</v>
      </c>
      <c r="G21" s="206">
        <f>FBT!G$3</f>
        <v>4562.4843208092489</v>
      </c>
      <c r="H21" s="206">
        <f>FBT!H$3</f>
        <v>4519.6280675537582</v>
      </c>
      <c r="I21" s="206">
        <f>FBT!I$3</f>
        <v>4360.905946314735</v>
      </c>
      <c r="J21" s="206">
        <f>FBT!J$3</f>
        <v>4459.7561029673161</v>
      </c>
      <c r="K21" s="206">
        <f>FBT!K$3</f>
        <v>4600.406719286766</v>
      </c>
      <c r="L21" s="206">
        <f>FBT!L$3</f>
        <v>4625.8312120314877</v>
      </c>
      <c r="M21" s="206">
        <f>FBT!M$3</f>
        <v>4496.4694228916533</v>
      </c>
      <c r="N21" s="206">
        <f>FBT!N$3</f>
        <v>4469.4286643584092</v>
      </c>
      <c r="O21" s="206">
        <f>FBT!O$3</f>
        <v>4565.8211946997881</v>
      </c>
      <c r="P21" s="206">
        <f>FBT!P$3</f>
        <v>4843.8054713847587</v>
      </c>
      <c r="Q21" s="206">
        <f>FBT!Q$3</f>
        <v>4894.3714959999998</v>
      </c>
      <c r="R21" s="206">
        <f>FBT!R$3</f>
        <v>5089.6172101698239</v>
      </c>
      <c r="S21" s="206">
        <f>FBT!S$3</f>
        <v>5039.0930855753304</v>
      </c>
      <c r="T21" s="206">
        <f>FBT!T$3</f>
        <v>5115.9051387911186</v>
      </c>
      <c r="U21" s="206">
        <f>FBT!U$3</f>
        <v>5076.6045226740334</v>
      </c>
      <c r="V21" s="206">
        <f>FBT!V$3</f>
        <v>4826.5710039889364</v>
      </c>
      <c r="W21" s="206">
        <f>FBT!W$3</f>
        <v>4928.9210511657157</v>
      </c>
      <c r="X21" s="206">
        <f>FBT!X$3</f>
        <v>5033.6229410610877</v>
      </c>
      <c r="Y21" s="206">
        <f>FBT!Y$3</f>
        <v>4881.5283108318208</v>
      </c>
    </row>
    <row r="22" spans="1:25" ht="12" customHeight="1" x14ac:dyDescent="0.25">
      <c r="A22" s="12" t="s">
        <v>64</v>
      </c>
      <c r="B22" s="204">
        <f>TRE!B$3</f>
        <v>2510.0950871716182</v>
      </c>
      <c r="C22" s="204">
        <f>TRE!C$3</f>
        <v>2591.124984668847</v>
      </c>
      <c r="D22" s="204">
        <f>TRE!D$3</f>
        <v>2428.9938860981811</v>
      </c>
      <c r="E22" s="204">
        <f>TRE!E$3</f>
        <v>2145.6655598106609</v>
      </c>
      <c r="F22" s="204">
        <f>TRE!F$3</f>
        <v>2071.3403879170341</v>
      </c>
      <c r="G22" s="204">
        <f>TRE!G$3</f>
        <v>1927.9879696531791</v>
      </c>
      <c r="H22" s="204">
        <f>TRE!H$3</f>
        <v>1892.771286356294</v>
      </c>
      <c r="I22" s="204">
        <f>TRE!I$3</f>
        <v>1929.2006779950109</v>
      </c>
      <c r="J22" s="204">
        <f>TRE!J$3</f>
        <v>1728.588666067209</v>
      </c>
      <c r="K22" s="204">
        <f>TRE!K$3</f>
        <v>1429.4719041387209</v>
      </c>
      <c r="L22" s="204">
        <f>TRE!L$3</f>
        <v>1717.539830309466</v>
      </c>
      <c r="M22" s="204">
        <f>TRE!M$3</f>
        <v>1791.826161001937</v>
      </c>
      <c r="N22" s="204">
        <f>TRE!N$3</f>
        <v>1730.746112684923</v>
      </c>
      <c r="O22" s="204">
        <f>TRE!O$3</f>
        <v>1737.1853250120409</v>
      </c>
      <c r="P22" s="204">
        <f>TRE!P$3</f>
        <v>1793.6713745707971</v>
      </c>
      <c r="Q22" s="204">
        <f>TRE!Q$3</f>
        <v>1852.3739559999999</v>
      </c>
      <c r="R22" s="204">
        <f>TRE!R$3</f>
        <v>1893.0399214685381</v>
      </c>
      <c r="S22" s="204">
        <f>TRE!S$3</f>
        <v>2080.8911460099398</v>
      </c>
      <c r="T22" s="204">
        <f>TRE!T$3</f>
        <v>2398.133384068035</v>
      </c>
      <c r="U22" s="204">
        <f>TRE!U$3</f>
        <v>2460.3784263035582</v>
      </c>
      <c r="V22" s="204">
        <f>TRE!V$3</f>
        <v>2160.3017315819739</v>
      </c>
      <c r="W22" s="204">
        <f>TRE!W$3</f>
        <v>2402.167324019586</v>
      </c>
      <c r="X22" s="204">
        <f>TRE!X$3</f>
        <v>2453.4024851394802</v>
      </c>
      <c r="Y22" s="204">
        <f>TRE!Y$3</f>
        <v>2396.8725098819941</v>
      </c>
    </row>
    <row r="23" spans="1:25" ht="12" customHeight="1" x14ac:dyDescent="0.25">
      <c r="A23" s="12" t="s">
        <v>65</v>
      </c>
      <c r="B23" s="204">
        <f>MAE!B$3</f>
        <v>6039.9845445646724</v>
      </c>
      <c r="C23" s="204">
        <f>MAE!C$3</f>
        <v>5969.4353945216681</v>
      </c>
      <c r="D23" s="204">
        <f>MAE!D$3</f>
        <v>5678.6739047665806</v>
      </c>
      <c r="E23" s="204">
        <f>MAE!E$3</f>
        <v>5343.3974453509672</v>
      </c>
      <c r="F23" s="204">
        <f>MAE!F$3</f>
        <v>5413.9749617187144</v>
      </c>
      <c r="G23" s="204">
        <f>MAE!G$3</f>
        <v>5338.9553829479773</v>
      </c>
      <c r="H23" s="204">
        <f>MAE!H$3</f>
        <v>5506.1295783933456</v>
      </c>
      <c r="I23" s="204">
        <f>MAE!I$3</f>
        <v>5815.3534997761344</v>
      </c>
      <c r="J23" s="204">
        <f>MAE!J$3</f>
        <v>5836.0945400556247</v>
      </c>
      <c r="K23" s="204">
        <f>MAE!K$3</f>
        <v>4764.516845247832</v>
      </c>
      <c r="L23" s="204">
        <f>MAE!L$3</f>
        <v>5110.3519598133607</v>
      </c>
      <c r="M23" s="204">
        <f>MAE!M$3</f>
        <v>4711.2886080407734</v>
      </c>
      <c r="N23" s="204">
        <f>MAE!N$3</f>
        <v>4653.162220123806</v>
      </c>
      <c r="O23" s="204">
        <f>MAE!O$3</f>
        <v>4690.2312007460469</v>
      </c>
      <c r="P23" s="204">
        <f>MAE!P$3</f>
        <v>4910.439010871447</v>
      </c>
      <c r="Q23" s="204">
        <f>MAE!Q$3</f>
        <v>4874.8153439999987</v>
      </c>
      <c r="R23" s="204">
        <f>MAE!R$3</f>
        <v>5125.269088053401</v>
      </c>
      <c r="S23" s="204">
        <f>MAE!S$3</f>
        <v>5449.6366444162422</v>
      </c>
      <c r="T23" s="204">
        <f>MAE!T$3</f>
        <v>5639.5757120298313</v>
      </c>
      <c r="U23" s="204">
        <f>MAE!U$3</f>
        <v>5680.0846260814378</v>
      </c>
      <c r="V23" s="204">
        <f>MAE!V$3</f>
        <v>5322.8017124131702</v>
      </c>
      <c r="W23" s="204">
        <f>MAE!W$3</f>
        <v>5771.476533848434</v>
      </c>
      <c r="X23" s="204">
        <f>MAE!X$3</f>
        <v>6154.2995949069136</v>
      </c>
      <c r="Y23" s="204">
        <f>MAE!Y$3</f>
        <v>6074.8172110989844</v>
      </c>
    </row>
    <row r="24" spans="1:25" ht="12" customHeight="1" x14ac:dyDescent="0.25">
      <c r="A24" s="12" t="s">
        <v>66</v>
      </c>
      <c r="B24" s="204">
        <f>TEL!B$3</f>
        <v>6403.656890393926</v>
      </c>
      <c r="C24" s="204">
        <f>TEL!C$3</f>
        <v>6283.8552943581353</v>
      </c>
      <c r="D24" s="204">
        <f>TEL!D$3</f>
        <v>6218.6236179855296</v>
      </c>
      <c r="E24" s="204">
        <f>TEL!E$3</f>
        <v>5834.845022715921</v>
      </c>
      <c r="F24" s="204">
        <f>TEL!F$3</f>
        <v>5428.5587536541234</v>
      </c>
      <c r="G24" s="204">
        <f>TEL!G$3</f>
        <v>4895.3805184248558</v>
      </c>
      <c r="H24" s="204">
        <f>TEL!H$3</f>
        <v>4806.9274467360374</v>
      </c>
      <c r="I24" s="204">
        <f>TEL!I$3</f>
        <v>4853.3929343538794</v>
      </c>
      <c r="J24" s="204">
        <f>TEL!J$3</f>
        <v>4632.4954727002787</v>
      </c>
      <c r="K24" s="204">
        <f>TEL!K$3</f>
        <v>4307.7609725175853</v>
      </c>
      <c r="L24" s="204">
        <f>TEL!L$3</f>
        <v>4360.8163850402789</v>
      </c>
      <c r="M24" s="204">
        <f>TEL!M$3</f>
        <v>4452.0059295784858</v>
      </c>
      <c r="N24" s="204">
        <f>TEL!N$3</f>
        <v>4496.0760256006724</v>
      </c>
      <c r="O24" s="204">
        <f>TEL!O$3</f>
        <v>4637.3959889732632</v>
      </c>
      <c r="P24" s="204">
        <f>TEL!P$3</f>
        <v>4871.493971287965</v>
      </c>
      <c r="Q24" s="204">
        <f>TEL!Q$3</f>
        <v>5003.3271999999997</v>
      </c>
      <c r="R24" s="204">
        <f>TEL!R$3</f>
        <v>5124.2718327279863</v>
      </c>
      <c r="S24" s="204">
        <f>TEL!S$3</f>
        <v>5116.8466154487069</v>
      </c>
      <c r="T24" s="204">
        <f>TEL!T$3</f>
        <v>5068.5513061014826</v>
      </c>
      <c r="U24" s="204">
        <f>TEL!U$3</f>
        <v>4796.671293245854</v>
      </c>
      <c r="V24" s="204">
        <f>TEL!V$3</f>
        <v>4427.2449608865118</v>
      </c>
      <c r="W24" s="204">
        <f>TEL!W$3</f>
        <v>4639.8167054489913</v>
      </c>
      <c r="X24" s="204">
        <f>TEL!X$3</f>
        <v>4722.2637045123101</v>
      </c>
      <c r="Y24" s="204">
        <f>TEL!Y$3</f>
        <v>4538.4794360370106</v>
      </c>
    </row>
    <row r="25" spans="1:25" ht="12" customHeight="1" x14ac:dyDescent="0.25">
      <c r="A25" s="12" t="s">
        <v>67</v>
      </c>
      <c r="B25" s="204">
        <f>WWP!B$3</f>
        <v>1648.8719384110691</v>
      </c>
      <c r="C25" s="204">
        <f>WWP!C$3</f>
        <v>1536.731316434996</v>
      </c>
      <c r="D25" s="204">
        <f>WWP!D$3</f>
        <v>1448.7558885299859</v>
      </c>
      <c r="E25" s="204">
        <f>WWP!E$3</f>
        <v>1339.474051521134</v>
      </c>
      <c r="F25" s="204">
        <f>WWP!F$3</f>
        <v>1266.2856108765261</v>
      </c>
      <c r="G25" s="204">
        <f>WWP!G$3</f>
        <v>1298.897308526012</v>
      </c>
      <c r="H25" s="204">
        <f>WWP!H$3</f>
        <v>1364.2185673944341</v>
      </c>
      <c r="I25" s="204">
        <f>WWP!I$3</f>
        <v>1379.5862823273569</v>
      </c>
      <c r="J25" s="204">
        <f>WWP!J$3</f>
        <v>1223.64798728592</v>
      </c>
      <c r="K25" s="204">
        <f>WWP!K$3</f>
        <v>1048.4092303288071</v>
      </c>
      <c r="L25" s="204">
        <f>WWP!L$3</f>
        <v>1220.442547195818</v>
      </c>
      <c r="M25" s="204">
        <f>WWP!M$3</f>
        <v>1199.198831487678</v>
      </c>
      <c r="N25" s="204">
        <f>WWP!N$3</f>
        <v>1155.562820270696</v>
      </c>
      <c r="O25" s="204">
        <f>WWP!O$3</f>
        <v>1206.881167440383</v>
      </c>
      <c r="P25" s="204">
        <f>WWP!P$3</f>
        <v>1302.3945795592319</v>
      </c>
      <c r="Q25" s="204">
        <f>WWP!Q$3</f>
        <v>1415.6622239999999</v>
      </c>
      <c r="R25" s="204">
        <f>WWP!R$3</f>
        <v>1398.5259369785019</v>
      </c>
      <c r="S25" s="204">
        <f>WWP!S$3</f>
        <v>1374.5889070810611</v>
      </c>
      <c r="T25" s="204">
        <f>WWP!T$3</f>
        <v>1409.5013260782709</v>
      </c>
      <c r="U25" s="204">
        <f>WWP!U$3</f>
        <v>1417.3249325705331</v>
      </c>
      <c r="V25" s="204">
        <f>WWP!V$3</f>
        <v>1419.954725110221</v>
      </c>
      <c r="W25" s="204">
        <f>WWP!W$3</f>
        <v>1322.0762265846099</v>
      </c>
      <c r="X25" s="204">
        <f>WWP!X$3</f>
        <v>1496.0405195425431</v>
      </c>
      <c r="Y25" s="204">
        <f>WWP!Y$3</f>
        <v>1512.256529809112</v>
      </c>
    </row>
    <row r="26" spans="1:25" ht="12" customHeight="1" x14ac:dyDescent="0.25">
      <c r="A26" s="16" t="s">
        <v>68</v>
      </c>
      <c r="B26" s="207">
        <f>OIS!B$3</f>
        <v>18418.95445382153</v>
      </c>
      <c r="C26" s="207">
        <f>OIS!C$3</f>
        <v>18986.386799877349</v>
      </c>
      <c r="D26" s="207">
        <f>OIS!D$3</f>
        <v>18608.613556699129</v>
      </c>
      <c r="E26" s="207">
        <f>OIS!E$3</f>
        <v>17371.780790181019</v>
      </c>
      <c r="F26" s="207">
        <f>OIS!F$3</f>
        <v>17519.55344531576</v>
      </c>
      <c r="G26" s="207">
        <f>OIS!G$3</f>
        <v>17137.394724473921</v>
      </c>
      <c r="H26" s="207">
        <f>OIS!H$3</f>
        <v>17085.871287455091</v>
      </c>
      <c r="I26" s="207">
        <f>OIS!I$3</f>
        <v>17541.09234803744</v>
      </c>
      <c r="J26" s="207">
        <f>OIS!J$3</f>
        <v>17303.828487983559</v>
      </c>
      <c r="K26" s="207">
        <f>OIS!K$3</f>
        <v>15992.94724357926</v>
      </c>
      <c r="L26" s="207">
        <f>OIS!L$3</f>
        <v>15356.597915113891</v>
      </c>
      <c r="M26" s="207">
        <f>OIS!M$3</f>
        <v>14524.550551902979</v>
      </c>
      <c r="N26" s="207">
        <f>OIS!N$3</f>
        <v>12912.79285680781</v>
      </c>
      <c r="O26" s="207">
        <f>OIS!O$3</f>
        <v>12091.051955770899</v>
      </c>
      <c r="P26" s="207">
        <f>OIS!P$3</f>
        <v>11479.22344519171</v>
      </c>
      <c r="Q26" s="207">
        <f>OIS!Q$3</f>
        <v>11566.321016</v>
      </c>
      <c r="R26" s="207">
        <f>OIS!R$3</f>
        <v>11587.857567487979</v>
      </c>
      <c r="S26" s="207">
        <f>OIS!S$3</f>
        <v>12204.84363537721</v>
      </c>
      <c r="T26" s="207">
        <f>OIS!T$3</f>
        <v>12882.285765410579</v>
      </c>
      <c r="U26" s="207">
        <f>OIS!U$3</f>
        <v>13507.3017810853</v>
      </c>
      <c r="V26" s="207">
        <f>OIS!V$3</f>
        <v>13392.20156453954</v>
      </c>
      <c r="W26" s="207">
        <f>OIS!W$3</f>
        <v>14154.575936925139</v>
      </c>
      <c r="X26" s="207">
        <f>OIS!X$3</f>
        <v>15141.372598650831</v>
      </c>
      <c r="Y26" s="207">
        <f>OIS!Y$3</f>
        <v>16616.287123271472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6267.4534823731719</v>
      </c>
      <c r="C29" s="208">
        <f>ISI!C25+NFM!C43+CHI!C32+NMM!C31+PPA!C32+FBT!C12+TRE!C12+MAE!C12+TEL!C12+WWP!C12+OIS!C12</f>
        <v>6224.3991401547719</v>
      </c>
      <c r="D29" s="208">
        <f>ISI!D25+NFM!D43+CHI!D32+NMM!D31+PPA!D32+FBT!D12+TRE!D12+MAE!D12+TEL!D12+WWP!D12+OIS!D12</f>
        <v>6360.3336199484074</v>
      </c>
      <c r="E29" s="208">
        <f>ISI!E25+NFM!E43+CHI!E32+NMM!E31+PPA!E32+FBT!E12+TRE!E12+MAE!E12+TEL!E12+WWP!E12+OIS!E12</f>
        <v>5932.2443680137576</v>
      </c>
      <c r="F29" s="208">
        <f>ISI!F25+NFM!F43+CHI!F32+NMM!F31+PPA!F32+FBT!F12+TRE!F12+MAE!F12+TEL!F12+WWP!F12+OIS!F12</f>
        <v>5802.0202923473771</v>
      </c>
      <c r="G29" s="208">
        <f>ISI!G25+NFM!G43+CHI!G32+NMM!G31+PPA!G32+FBT!G12+TRE!G12+MAE!G12+TEL!G12+WWP!G12+OIS!G12</f>
        <v>5797.2797076526231</v>
      </c>
      <c r="H29" s="208">
        <f>ISI!H25+NFM!H43+CHI!H32+NMM!H31+PPA!H32+FBT!H12+TRE!H12+MAE!H12+TEL!H12+WWP!H12+OIS!H12</f>
        <v>5764.9209802235609</v>
      </c>
      <c r="I29" s="208">
        <f>ISI!I25+NFM!I43+CHI!I32+NMM!I31+PPA!I32+FBT!I12+TRE!I12+MAE!I12+TEL!I12+WWP!I12+OIS!I12</f>
        <v>5846.3674978503859</v>
      </c>
      <c r="J29" s="208">
        <f>ISI!J25+NFM!J43+CHI!J32+NMM!J31+PPA!J32+FBT!J12+TRE!J12+MAE!J12+TEL!J12+WWP!J12+OIS!J12</f>
        <v>5525.8728288907996</v>
      </c>
      <c r="K29" s="208">
        <f>ISI!K25+NFM!K43+CHI!K32+NMM!K31+PPA!K32+FBT!K12+TRE!K12+MAE!K12+TEL!K12+WWP!K12+OIS!K12</f>
        <v>5213.5957007738607</v>
      </c>
      <c r="L29" s="208">
        <f>ISI!L25+NFM!L43+CHI!L32+NMM!L31+PPA!L32+FBT!L12+TRE!L12+MAE!L12+TEL!L12+WWP!L12+OIS!L12</f>
        <v>5456.022699914015</v>
      </c>
      <c r="M29" s="208">
        <f>ISI!M25+NFM!M43+CHI!M32+NMM!M31+PPA!M32+FBT!M12+TRE!M12+MAE!M12+TEL!M12+WWP!M12+OIS!M12</f>
        <v>5351.6414445399805</v>
      </c>
      <c r="N29" s="208">
        <f>ISI!N25+NFM!N43+CHI!N32+NMM!N31+PPA!N32+FBT!N12+TRE!N12+MAE!N12+TEL!N12+WWP!N12+OIS!N12</f>
        <v>4606.1715391229563</v>
      </c>
      <c r="O29" s="208">
        <f>ISI!O25+NFM!O43+CHI!O32+NMM!O31+PPA!O32+FBT!O12+TRE!O12+MAE!O12+TEL!O12+WWP!O12+OIS!O12</f>
        <v>4598.6467755803951</v>
      </c>
      <c r="P29" s="208">
        <f>ISI!P25+NFM!P43+CHI!P32+NMM!P31+PPA!P32+FBT!P12+TRE!P12+MAE!P12+TEL!P12+WWP!P12+OIS!P12</f>
        <v>4405.4999140154787</v>
      </c>
      <c r="Q29" s="208">
        <f>ISI!Q25+NFM!Q43+CHI!Q32+NMM!Q31+PPA!Q32+FBT!Q12+TRE!Q12+MAE!Q12+TEL!Q12+WWP!Q12+OIS!Q12</f>
        <v>4411.5208942390354</v>
      </c>
      <c r="R29" s="208">
        <f>ISI!R25+NFM!R43+CHI!R32+NMM!R31+PPA!R32+FBT!R12+TRE!R12+MAE!R12+TEL!R12+WWP!R12+OIS!R12</f>
        <v>4381.4472914875314</v>
      </c>
      <c r="S29" s="208">
        <f>ISI!S25+NFM!S43+CHI!S32+NMM!S31+PPA!S32+FBT!S12+TRE!S12+MAE!S12+TEL!S12+WWP!S12+OIS!S12</f>
        <v>4525.2973344797929</v>
      </c>
      <c r="T29" s="208">
        <f>ISI!T25+NFM!T43+CHI!T32+NMM!T31+PPA!T32+FBT!T12+TRE!T12+MAE!T12+TEL!T12+WWP!T12+OIS!T12</f>
        <v>4553.9012897678404</v>
      </c>
      <c r="U29" s="208">
        <f>ISI!U25+NFM!U43+CHI!U32+NMM!U31+PPA!U32+FBT!U12+TRE!U12+MAE!U12+TEL!U12+WWP!U12+OIS!U12</f>
        <v>4618.1280309544272</v>
      </c>
      <c r="V29" s="208">
        <f>ISI!V25+NFM!V43+CHI!V32+NMM!V31+PPA!V32+FBT!V12+TRE!V12+MAE!V12+TEL!V12+WWP!V12+OIS!V12</f>
        <v>4447.5390369733441</v>
      </c>
      <c r="W29" s="208">
        <f>ISI!W25+NFM!W43+CHI!W32+NMM!W31+PPA!W32+FBT!W12+TRE!W12+MAE!W12+TEL!W12+WWP!W12+OIS!W12</f>
        <v>4531.0672398968181</v>
      </c>
      <c r="X29" s="208">
        <f>ISI!X25+NFM!X43+CHI!X32+NMM!X31+PPA!X32+FBT!X12+TRE!X12+MAE!X12+TEL!X12+WWP!X12+OIS!X12</f>
        <v>4504.1969905417018</v>
      </c>
      <c r="Y29" s="208">
        <f>ISI!Y25+NFM!Y43+CHI!Y32+NMM!Y31+PPA!Y32+FBT!Y12+TRE!Y12+MAE!Y12+TEL!Y12+WWP!Y12+OIS!Y12</f>
        <v>4312.7852966466035</v>
      </c>
    </row>
    <row r="30" spans="1:25" ht="12" customHeight="1" x14ac:dyDescent="0.25">
      <c r="A30" s="17" t="s">
        <v>28</v>
      </c>
      <c r="B30" s="209">
        <f t="shared" ref="B30:Y30" si="0">B31+B32</f>
        <v>388.76973344797926</v>
      </c>
      <c r="C30" s="209">
        <f t="shared" si="0"/>
        <v>185.07274290627686</v>
      </c>
      <c r="D30" s="209">
        <f t="shared" si="0"/>
        <v>176.90713671539123</v>
      </c>
      <c r="E30" s="209">
        <f t="shared" si="0"/>
        <v>137.82493551160798</v>
      </c>
      <c r="F30" s="209">
        <f t="shared" si="0"/>
        <v>86.500171969045553</v>
      </c>
      <c r="G30" s="209">
        <f t="shared" si="0"/>
        <v>16.752364574376614</v>
      </c>
      <c r="H30" s="209">
        <f t="shared" si="0"/>
        <v>26.877901977644026</v>
      </c>
      <c r="I30" s="209">
        <f t="shared" si="0"/>
        <v>167.54840928632845</v>
      </c>
      <c r="J30" s="209">
        <f t="shared" si="0"/>
        <v>71.046001719690452</v>
      </c>
      <c r="K30" s="209">
        <f t="shared" si="0"/>
        <v>22.628890799656059</v>
      </c>
      <c r="L30" s="209">
        <f t="shared" si="0"/>
        <v>50.151504729148755</v>
      </c>
      <c r="M30" s="209">
        <f t="shared" si="0"/>
        <v>20.225967325881342</v>
      </c>
      <c r="N30" s="209">
        <f t="shared" si="0"/>
        <v>20.00782459157351</v>
      </c>
      <c r="O30" s="209">
        <f t="shared" si="0"/>
        <v>18.468529664660355</v>
      </c>
      <c r="P30" s="209">
        <f t="shared" si="0"/>
        <v>13.904557179707652</v>
      </c>
      <c r="Q30" s="209">
        <f t="shared" si="0"/>
        <v>12.967927773000861</v>
      </c>
      <c r="R30" s="209">
        <f t="shared" si="0"/>
        <v>12.715563198624244</v>
      </c>
      <c r="S30" s="209">
        <f t="shared" si="0"/>
        <v>10.99974204643164</v>
      </c>
      <c r="T30" s="209">
        <f t="shared" si="0"/>
        <v>10.150128976784179</v>
      </c>
      <c r="U30" s="209">
        <f t="shared" si="0"/>
        <v>10.79767841788478</v>
      </c>
      <c r="V30" s="209">
        <f t="shared" si="0"/>
        <v>9.6945829750644883</v>
      </c>
      <c r="W30" s="209">
        <f t="shared" si="0"/>
        <v>9.9797936371453133</v>
      </c>
      <c r="X30" s="209">
        <f t="shared" si="0"/>
        <v>6.8198624247635422</v>
      </c>
      <c r="Y30" s="209">
        <f t="shared" si="0"/>
        <v>4.9883061049011168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342.55382631126389</v>
      </c>
      <c r="C31" s="204">
        <f>ISI!C27+NFM!C44+CHI!C33+NMM!C32+PPA!C33+FBT!C13+TRE!C13+MAE!C13+TEL!C13+WWP!C13+OIS!C13</f>
        <v>174.35597592433362</v>
      </c>
      <c r="D31" s="204">
        <f>ISI!D27+NFM!D44+CHI!D33+NMM!D32+PPA!D33+FBT!D13+TRE!D13+MAE!D13+TEL!D13+WWP!D13+OIS!D13</f>
        <v>176.90713671539123</v>
      </c>
      <c r="E31" s="204">
        <f>ISI!E27+NFM!E44+CHI!E33+NMM!E32+PPA!E33+FBT!E13+TRE!E13+MAE!E13+TEL!E13+WWP!E13+OIS!E13</f>
        <v>137.82493551160798</v>
      </c>
      <c r="F31" s="204">
        <f>ISI!F27+NFM!F44+CHI!F33+NMM!F32+PPA!F33+FBT!F13+TRE!F13+MAE!F13+TEL!F13+WWP!F13+OIS!F13</f>
        <v>86.500171969045553</v>
      </c>
      <c r="G31" s="204">
        <f>ISI!G27+NFM!G44+CHI!G33+NMM!G32+PPA!G33+FBT!G13+TRE!G13+MAE!G13+TEL!G13+WWP!G13+OIS!G13</f>
        <v>16.752364574376614</v>
      </c>
      <c r="H31" s="204">
        <f>ISI!H27+NFM!H44+CHI!H33+NMM!H32+PPA!H33+FBT!H13+TRE!H13+MAE!H13+TEL!H13+WWP!H13+OIS!H13</f>
        <v>26.877901977644026</v>
      </c>
      <c r="I31" s="204">
        <f>ISI!I27+NFM!I44+CHI!I33+NMM!I32+PPA!I33+FBT!I13+TRE!I13+MAE!I13+TEL!I13+WWP!I13+OIS!I13</f>
        <v>167.54840928632845</v>
      </c>
      <c r="J31" s="204">
        <f>ISI!J27+NFM!J44+CHI!J33+NMM!J32+PPA!J33+FBT!J13+TRE!J13+MAE!J13+TEL!J13+WWP!J13+OIS!J13</f>
        <v>71.046001719690452</v>
      </c>
      <c r="K31" s="204">
        <f>ISI!K27+NFM!K44+CHI!K33+NMM!K32+PPA!K33+FBT!K13+TRE!K13+MAE!K13+TEL!K13+WWP!K13+OIS!K13</f>
        <v>22.628890799656059</v>
      </c>
      <c r="L31" s="204">
        <f>ISI!L27+NFM!L44+CHI!L33+NMM!L32+PPA!L33+FBT!L13+TRE!L13+MAE!L13+TEL!L13+WWP!L13+OIS!L13</f>
        <v>50.151504729148755</v>
      </c>
      <c r="M31" s="204">
        <f>ISI!M27+NFM!M44+CHI!M33+NMM!M32+PPA!M33+FBT!M13+TRE!M13+MAE!M13+TEL!M13+WWP!M13+OIS!M13</f>
        <v>20.225967325881342</v>
      </c>
      <c r="N31" s="204">
        <f>ISI!N27+NFM!N44+CHI!N33+NMM!N32+PPA!N33+FBT!N13+TRE!N13+MAE!N13+TEL!N13+WWP!N13+OIS!N13</f>
        <v>20.00782459157351</v>
      </c>
      <c r="O31" s="204">
        <f>ISI!O27+NFM!O44+CHI!O33+NMM!O32+PPA!O33+FBT!O13+TRE!O13+MAE!O13+TEL!O13+WWP!O13+OIS!O13</f>
        <v>18.468529664660355</v>
      </c>
      <c r="P31" s="204">
        <f>ISI!P27+NFM!P44+CHI!P33+NMM!P32+PPA!P33+FBT!P13+TRE!P13+MAE!P13+TEL!P13+WWP!P13+OIS!P13</f>
        <v>13.904557179707652</v>
      </c>
      <c r="Q31" s="204">
        <f>ISI!Q27+NFM!Q44+CHI!Q33+NMM!Q32+PPA!Q33+FBT!Q13+TRE!Q13+MAE!Q13+TEL!Q13+WWP!Q13+OIS!Q13</f>
        <v>12.967927773000861</v>
      </c>
      <c r="R31" s="204">
        <f>ISI!R27+NFM!R44+CHI!R33+NMM!R32+PPA!R33+FBT!R13+TRE!R13+MAE!R13+TEL!R13+WWP!R13+OIS!R13</f>
        <v>12.715563198624244</v>
      </c>
      <c r="S31" s="204">
        <f>ISI!S27+NFM!S44+CHI!S33+NMM!S32+PPA!S33+FBT!S13+TRE!S13+MAE!S13+TEL!S13+WWP!S13+OIS!S13</f>
        <v>10.99974204643164</v>
      </c>
      <c r="T31" s="204">
        <f>ISI!T27+NFM!T44+CHI!T33+NMM!T32+PPA!T33+FBT!T13+TRE!T13+MAE!T13+TEL!T13+WWP!T13+OIS!T13</f>
        <v>10.150128976784179</v>
      </c>
      <c r="U31" s="204">
        <f>ISI!U27+NFM!U44+CHI!U33+NMM!U32+PPA!U33+FBT!U13+TRE!U13+MAE!U13+TEL!U13+WWP!U13+OIS!U13</f>
        <v>10.79767841788478</v>
      </c>
      <c r="V31" s="204">
        <f>ISI!V27+NFM!V44+CHI!V33+NMM!V32+PPA!V33+FBT!V13+TRE!V13+MAE!V13+TEL!V13+WWP!V13+OIS!V13</f>
        <v>9.6945829750644883</v>
      </c>
      <c r="W31" s="204">
        <f>ISI!W27+NFM!W44+CHI!W33+NMM!W32+PPA!W33+FBT!W13+TRE!W13+MAE!W13+TEL!W13+WWP!W13+OIS!W13</f>
        <v>9.9797936371453133</v>
      </c>
      <c r="X31" s="204">
        <f>ISI!X27+NFM!X44+CHI!X33+NMM!X32+PPA!X33+FBT!X13+TRE!X13+MAE!X13+TEL!X13+WWP!X13+OIS!X13</f>
        <v>6.8198624247635422</v>
      </c>
      <c r="Y31" s="204">
        <f>ISI!Y27+NFM!Y44+CHI!Y33+NMM!Y32+PPA!Y33+FBT!Y13+TRE!Y13+MAE!Y13+TEL!Y13+WWP!Y13+OIS!Y13</f>
        <v>4.9883061049011168</v>
      </c>
    </row>
    <row r="32" spans="1:25" ht="12" customHeight="1" x14ac:dyDescent="0.25">
      <c r="A32" s="18" t="s">
        <v>42</v>
      </c>
      <c r="B32" s="204">
        <f>ISI!B28</f>
        <v>46.215907136715387</v>
      </c>
      <c r="C32" s="204">
        <f>ISI!C28</f>
        <v>10.71676698194325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2415.9674978503867</v>
      </c>
      <c r="C33" s="205">
        <f t="shared" si="1"/>
        <v>2406.4706792777301</v>
      </c>
      <c r="D33" s="205">
        <f t="shared" si="1"/>
        <v>2350.0502149613067</v>
      </c>
      <c r="E33" s="205">
        <f t="shared" si="1"/>
        <v>1897.2473774720552</v>
      </c>
      <c r="F33" s="205">
        <f t="shared" si="1"/>
        <v>1736.6172828890799</v>
      </c>
      <c r="G33" s="205">
        <f t="shared" si="1"/>
        <v>1658.4437661220982</v>
      </c>
      <c r="H33" s="205">
        <f t="shared" si="1"/>
        <v>1535.97222699914</v>
      </c>
      <c r="I33" s="205">
        <f t="shared" si="1"/>
        <v>1329.6788478073945</v>
      </c>
      <c r="J33" s="205">
        <f t="shared" si="1"/>
        <v>1179.5165090283749</v>
      </c>
      <c r="K33" s="205">
        <f t="shared" si="1"/>
        <v>1115.2430782459155</v>
      </c>
      <c r="L33" s="205">
        <f t="shared" si="1"/>
        <v>1025.9627687016336</v>
      </c>
      <c r="M33" s="205">
        <f t="shared" si="1"/>
        <v>882.15339638864998</v>
      </c>
      <c r="N33" s="205">
        <f t="shared" si="1"/>
        <v>713.02674118658638</v>
      </c>
      <c r="O33" s="205">
        <f t="shared" si="1"/>
        <v>655.9424763542562</v>
      </c>
      <c r="P33" s="205">
        <f t="shared" si="1"/>
        <v>697.66895958727423</v>
      </c>
      <c r="Q33" s="205">
        <f t="shared" si="1"/>
        <v>725.04067067927758</v>
      </c>
      <c r="R33" s="205">
        <f t="shared" si="1"/>
        <v>605.18787618228703</v>
      </c>
      <c r="S33" s="205">
        <f t="shared" si="1"/>
        <v>620.90214961306958</v>
      </c>
      <c r="T33" s="205">
        <f t="shared" si="1"/>
        <v>581.43293207222678</v>
      </c>
      <c r="U33" s="205">
        <f t="shared" si="1"/>
        <v>547.12966466036107</v>
      </c>
      <c r="V33" s="205">
        <f t="shared" si="1"/>
        <v>554.34075666380033</v>
      </c>
      <c r="W33" s="205">
        <f t="shared" si="1"/>
        <v>512.0311263972485</v>
      </c>
      <c r="X33" s="205">
        <f t="shared" si="1"/>
        <v>588.30120378331878</v>
      </c>
      <c r="Y33" s="205">
        <f t="shared" si="1"/>
        <v>541.44368013757514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354.73869303525368</v>
      </c>
      <c r="C35" s="204">
        <f>ISI!C31+NFM!C47+CHI!C36+NMM!C35+PPA!C36+FBT!C16+TRE!C16+MAE!C16+TEL!C16+WWP!C16+OIS!C16</f>
        <v>354.73869303525368</v>
      </c>
      <c r="D35" s="204">
        <f>ISI!D31+NFM!D47+CHI!D36+NMM!D35+PPA!D36+FBT!D16+TRE!D16+MAE!D16+TEL!D16+WWP!D16+OIS!D16</f>
        <v>307.28959587274289</v>
      </c>
      <c r="E35" s="204">
        <f>ISI!E31+NFM!E47+CHI!E36+NMM!E35+PPA!E36+FBT!E16+TRE!E16+MAE!E16+TEL!E16+WWP!E16+OIS!E16</f>
        <v>150.25563198624246</v>
      </c>
      <c r="F35" s="204">
        <f>ISI!F31+NFM!F47+CHI!F36+NMM!F35+PPA!F36+FBT!F16+TRE!F16+MAE!F16+TEL!F16+WWP!F16+OIS!F16</f>
        <v>112.99802235597592</v>
      </c>
      <c r="G35" s="204">
        <f>ISI!G31+NFM!G47+CHI!G36+NMM!G35+PPA!G36+FBT!G16+TRE!G16+MAE!G16+TEL!G16+WWP!G16+OIS!G16</f>
        <v>119.77790197764402</v>
      </c>
      <c r="H35" s="204">
        <f>ISI!H31+NFM!H47+CHI!H36+NMM!H35+PPA!H36+FBT!H16+TRE!H16+MAE!H16+TEL!H16+WWP!H16+OIS!H16</f>
        <v>108.47824591573516</v>
      </c>
      <c r="I35" s="204">
        <f>ISI!I31+NFM!I47+CHI!I36+NMM!I35+PPA!I36+FBT!I16+TRE!I16+MAE!I16+TEL!I16+WWP!I16+OIS!I16</f>
        <v>105.47429062768701</v>
      </c>
      <c r="J35" s="204">
        <f>ISI!J31+NFM!J47+CHI!J36+NMM!J35+PPA!J36+FBT!J16+TRE!J16+MAE!J16+TEL!J16+WWP!J16+OIS!J16</f>
        <v>105.47437661220978</v>
      </c>
      <c r="K35" s="204">
        <f>ISI!K31+NFM!K47+CHI!K36+NMM!K35+PPA!K36+FBT!K16+TRE!K16+MAE!K16+TEL!K16+WWP!K16+OIS!K16</f>
        <v>86.796646603611336</v>
      </c>
      <c r="L35" s="204">
        <f>ISI!L31+NFM!L47+CHI!L36+NMM!L35+PPA!L36+FBT!L16+TRE!L16+MAE!L16+TEL!L16+WWP!L16+OIS!L16</f>
        <v>81.303439380911428</v>
      </c>
      <c r="M35" s="204">
        <f>ISI!M31+NFM!M47+CHI!M36+NMM!M35+PPA!M36+FBT!M16+TRE!M16+MAE!M16+TEL!M16+WWP!M16+OIS!M16</f>
        <v>87.895528804815115</v>
      </c>
      <c r="N35" s="204">
        <f>ISI!N31+NFM!N47+CHI!N36+NMM!N35+PPA!N36+FBT!N16+TRE!N16+MAE!N16+TEL!N16+WWP!N16+OIS!N16</f>
        <v>75.809888220120371</v>
      </c>
      <c r="O35" s="204">
        <f>ISI!O31+NFM!O47+CHI!O36+NMM!O35+PPA!O36+FBT!O16+TRE!O16+MAE!O16+TEL!O16+WWP!O16+OIS!O16</f>
        <v>67.020292347377463</v>
      </c>
      <c r="P35" s="204">
        <f>ISI!P31+NFM!P47+CHI!P36+NMM!P35+PPA!P36+FBT!P16+TRE!P16+MAE!P16+TEL!P16+WWP!P16+OIS!P16</f>
        <v>65.921668099742035</v>
      </c>
      <c r="Q35" s="204">
        <f>ISI!Q31+NFM!Q47+CHI!Q36+NMM!Q35+PPA!Q36+FBT!Q16+TRE!Q16+MAE!Q16+TEL!Q16+WWP!Q16+OIS!Q16</f>
        <v>65.921668099742035</v>
      </c>
      <c r="R35" s="204">
        <f>ISI!R31+NFM!R47+CHI!R36+NMM!R35+PPA!R36+FBT!R16+TRE!R16+MAE!R16+TEL!R16+WWP!R16+OIS!R16</f>
        <v>64.823043852106593</v>
      </c>
      <c r="S35" s="204">
        <f>ISI!S31+NFM!S47+CHI!S36+NMM!S35+PPA!S36+FBT!S16+TRE!S16+MAE!S16+TEL!S16+WWP!S16+OIS!S16</f>
        <v>62.279277730008594</v>
      </c>
      <c r="T35" s="204">
        <f>ISI!T31+NFM!T47+CHI!T36+NMM!T35+PPA!T36+FBT!T16+TRE!T16+MAE!T16+TEL!T16+WWP!T16+OIS!T16</f>
        <v>62.360705073086848</v>
      </c>
      <c r="U35" s="204">
        <f>ISI!U31+NFM!U47+CHI!U36+NMM!U35+PPA!U36+FBT!U16+TRE!U16+MAE!U16+TEL!U16+WWP!U16+OIS!U16</f>
        <v>58.82390369733448</v>
      </c>
      <c r="V35" s="204">
        <f>ISI!V31+NFM!V47+CHI!V36+NMM!V35+PPA!V36+FBT!V16+TRE!V16+MAE!V16+TEL!V16+WWP!V16+OIS!V16</f>
        <v>53.219432502149623</v>
      </c>
      <c r="W35" s="204">
        <f>ISI!W31+NFM!W47+CHI!W36+NMM!W35+PPA!W36+FBT!W16+TRE!W16+MAE!W16+TEL!W16+WWP!W16+OIS!W16</f>
        <v>55.642046431642299</v>
      </c>
      <c r="X35" s="204">
        <f>ISI!X31+NFM!X47+CHI!X36+NMM!X35+PPA!X36+FBT!X16+TRE!X16+MAE!X16+TEL!X16+WWP!X16+OIS!X16</f>
        <v>56.753998280309531</v>
      </c>
      <c r="Y35" s="204">
        <f>ISI!Y31+NFM!Y47+CHI!Y36+NMM!Y35+PPA!Y36+FBT!Y16+TRE!Y16+MAE!Y16+TEL!Y16+WWP!Y16+OIS!Y16</f>
        <v>55.871711092003423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446.05012897678409</v>
      </c>
      <c r="C36" s="204">
        <f>ISI!C32+NFM!C48+CHI!C37+NMM!C36+PPA!C37+FBT!C17+TRE!C17+MAE!C17+TEL!C17+WWP!C17+OIS!C17</f>
        <v>485.37704213241619</v>
      </c>
      <c r="D36" s="204">
        <f>ISI!D32+NFM!D48+CHI!D37+NMM!D36+PPA!D37+FBT!D17+TRE!D17+MAE!D17+TEL!D17+WWP!D17+OIS!D17</f>
        <v>490.55159071367154</v>
      </c>
      <c r="E36" s="204">
        <f>ISI!E32+NFM!E48+CHI!E37+NMM!E36+PPA!E37+FBT!E17+TRE!E17+MAE!E17+TEL!E17+WWP!E17+OIS!E17</f>
        <v>379.81539122957872</v>
      </c>
      <c r="F36" s="204">
        <f>ISI!F32+NFM!F48+CHI!F37+NMM!F36+PPA!F37+FBT!F17+TRE!F17+MAE!F17+TEL!F17+WWP!F17+OIS!F17</f>
        <v>416.03757523645743</v>
      </c>
      <c r="G36" s="204">
        <f>ISI!G32+NFM!G48+CHI!G37+NMM!G36+PPA!G37+FBT!G17+TRE!G17+MAE!G17+TEL!G17+WWP!G17+OIS!G17</f>
        <v>382.92020636285469</v>
      </c>
      <c r="H36" s="204">
        <f>ISI!H32+NFM!H48+CHI!H37+NMM!H36+PPA!H37+FBT!H17+TRE!H17+MAE!H17+TEL!H17+WWP!H17+OIS!H17</f>
        <v>324.54393809114356</v>
      </c>
      <c r="I36" s="204">
        <f>ISI!I32+NFM!I48+CHI!I37+NMM!I36+PPA!I37+FBT!I17+TRE!I17+MAE!I17+TEL!I17+WWP!I17+OIS!I17</f>
        <v>317.35451418744617</v>
      </c>
      <c r="J36" s="204">
        <f>ISI!J32+NFM!J48+CHI!J37+NMM!J36+PPA!J37+FBT!J17+TRE!J17+MAE!J17+TEL!J17+WWP!J17+OIS!J17</f>
        <v>262.92149613069648</v>
      </c>
      <c r="K36" s="204">
        <f>ISI!K32+NFM!K48+CHI!K37+NMM!K36+PPA!K37+FBT!K17+TRE!K17+MAE!K17+TEL!K17+WWP!K17+OIS!K17</f>
        <v>259.84049871023217</v>
      </c>
      <c r="L36" s="204">
        <f>ISI!L32+NFM!L48+CHI!L37+NMM!L36+PPA!L37+FBT!L17+TRE!L17+MAE!L17+TEL!L17+WWP!L17+OIS!L17</f>
        <v>268.05666380051582</v>
      </c>
      <c r="M36" s="204">
        <f>ISI!M32+NFM!M48+CHI!M37+NMM!M36+PPA!M37+FBT!M17+TRE!M17+MAE!M17+TEL!M17+WWP!M17+OIS!M17</f>
        <v>236.21848667239897</v>
      </c>
      <c r="N36" s="204">
        <f>ISI!N32+NFM!N48+CHI!N37+NMM!N36+PPA!N37+FBT!N17+TRE!N17+MAE!N17+TEL!N17+WWP!N17+OIS!N17</f>
        <v>177.67738607050728</v>
      </c>
      <c r="O36" s="204">
        <f>ISI!O32+NFM!O48+CHI!O37+NMM!O36+PPA!O37+FBT!O17+TRE!O17+MAE!O17+TEL!O17+WWP!O17+OIS!O17</f>
        <v>150.9743766122098</v>
      </c>
      <c r="P36" s="204">
        <f>ISI!P32+NFM!P48+CHI!P37+NMM!P36+PPA!P37+FBT!P17+TRE!P17+MAE!P17+TEL!P17+WWP!P17+OIS!P17</f>
        <v>162.27179707652624</v>
      </c>
      <c r="Q36" s="204">
        <f>ISI!Q32+NFM!Q48+CHI!Q37+NMM!Q36+PPA!Q37+FBT!Q17+TRE!Q17+MAE!Q17+TEL!Q17+WWP!Q17+OIS!Q17</f>
        <v>193.08297506448838</v>
      </c>
      <c r="R36" s="204">
        <f>ISI!R32+NFM!R48+CHI!R37+NMM!R36+PPA!R37+FBT!R17+TRE!R17+MAE!R17+TEL!R17+WWP!R17+OIS!R17</f>
        <v>156.10963026655202</v>
      </c>
      <c r="S36" s="204">
        <f>ISI!S32+NFM!S48+CHI!S37+NMM!S36+PPA!S37+FBT!S17+TRE!S17+MAE!S17+TEL!S17+WWP!S17+OIS!S17</f>
        <v>153.11797076526221</v>
      </c>
      <c r="T36" s="204">
        <f>ISI!T32+NFM!T48+CHI!T37+NMM!T36+PPA!T37+FBT!T17+TRE!T17+MAE!T17+TEL!T17+WWP!T17+OIS!T17</f>
        <v>148.70472914875322</v>
      </c>
      <c r="U36" s="204">
        <f>ISI!U32+NFM!U48+CHI!U37+NMM!U36+PPA!U37+FBT!U17+TRE!U17+MAE!U17+TEL!U17+WWP!U17+OIS!U17</f>
        <v>145.70593293207222</v>
      </c>
      <c r="V36" s="204">
        <f>ISI!V32+NFM!V48+CHI!V37+NMM!V36+PPA!V37+FBT!V17+TRE!V17+MAE!V17+TEL!V17+WWP!V17+OIS!V17</f>
        <v>142.66784178847806</v>
      </c>
      <c r="W36" s="204">
        <f>ISI!W32+NFM!W48+CHI!W37+NMM!W36+PPA!W37+FBT!W17+TRE!W17+MAE!W17+TEL!W17+WWP!W17+OIS!W17</f>
        <v>150.37876182287187</v>
      </c>
      <c r="X36" s="204">
        <f>ISI!X32+NFM!X48+CHI!X37+NMM!X36+PPA!X37+FBT!X17+TRE!X17+MAE!X17+TEL!X17+WWP!X17+OIS!X17</f>
        <v>163.39871023215818</v>
      </c>
      <c r="Y36" s="204">
        <f>ISI!Y32+NFM!Y48+CHI!Y37+NMM!Y36+PPA!Y37+FBT!Y17+TRE!Y17+MAE!Y17+TEL!Y17+WWP!Y17+OIS!Y17</f>
        <v>131.85812553740325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1221.6108340498708</v>
      </c>
      <c r="C37" s="204">
        <f>ISI!C33+NFM!C49+CHI!C38+NMM!C37+PPA!C38+FBT!C18+TRE!C18+MAE!C18+TEL!C18+WWP!C18+OIS!C18</f>
        <v>1062.3960447119518</v>
      </c>
      <c r="D37" s="204">
        <f>ISI!D33+NFM!D49+CHI!D38+NMM!D37+PPA!D38+FBT!D18+TRE!D18+MAE!D18+TEL!D18+WWP!D18+OIS!D18</f>
        <v>926.34006878761818</v>
      </c>
      <c r="E37" s="204">
        <f>ISI!E33+NFM!E49+CHI!E38+NMM!E37+PPA!E38+FBT!E18+TRE!E18+MAE!E18+TEL!E18+WWP!E18+OIS!E18</f>
        <v>786.42373172828889</v>
      </c>
      <c r="F37" s="204">
        <f>ISI!F33+NFM!F49+CHI!F38+NMM!F37+PPA!F38+FBT!F18+TRE!F18+MAE!F18+TEL!F18+WWP!F18+OIS!F18</f>
        <v>521.23766122098027</v>
      </c>
      <c r="G37" s="204">
        <f>ISI!G33+NFM!G49+CHI!G38+NMM!G37+PPA!G38+FBT!G18+TRE!G18+MAE!G18+TEL!G18+WWP!G18+OIS!G18</f>
        <v>363.81031814273439</v>
      </c>
      <c r="H37" s="204">
        <f>ISI!H33+NFM!H49+CHI!H38+NMM!H37+PPA!H38+FBT!H18+TRE!H18+MAE!H18+TEL!H18+WWP!H18+OIS!H18</f>
        <v>338.85236457437662</v>
      </c>
      <c r="I37" s="204">
        <f>ISI!I33+NFM!I49+CHI!I38+NMM!I37+PPA!I38+FBT!I18+TRE!I18+MAE!I18+TEL!I18+WWP!I18+OIS!I18</f>
        <v>414.63645743766114</v>
      </c>
      <c r="J37" s="204">
        <f>ISI!J33+NFM!J49+CHI!J38+NMM!J37+PPA!J38+FBT!J18+TRE!J18+MAE!J18+TEL!J18+WWP!J18+OIS!J18</f>
        <v>276.10584694754942</v>
      </c>
      <c r="K37" s="204">
        <f>ISI!K33+NFM!K49+CHI!K38+NMM!K37+PPA!K38+FBT!K18+TRE!K18+MAE!K18+TEL!K18+WWP!K18+OIS!K18</f>
        <v>300.94574376612206</v>
      </c>
      <c r="L37" s="204">
        <f>ISI!L33+NFM!L49+CHI!L38+NMM!L37+PPA!L38+FBT!L18+TRE!L18+MAE!L18+TEL!L18+WWP!L18+OIS!L18</f>
        <v>229.29208942390369</v>
      </c>
      <c r="M37" s="204">
        <f>ISI!M33+NFM!M49+CHI!M38+NMM!M37+PPA!M38+FBT!M18+TRE!M18+MAE!M18+TEL!M18+WWP!M18+OIS!M18</f>
        <v>179.61203783319002</v>
      </c>
      <c r="N37" s="204">
        <f>ISI!N33+NFM!N49+CHI!N38+NMM!N37+PPA!N38+FBT!N18+TRE!N18+MAE!N18+TEL!N18+WWP!N18+OIS!N18</f>
        <v>146.17368873602751</v>
      </c>
      <c r="O37" s="204">
        <f>ISI!O33+NFM!O49+CHI!O38+NMM!O37+PPA!O38+FBT!O18+TRE!O18+MAE!O18+TEL!O18+WWP!O18+OIS!O18</f>
        <v>103.18142734307823</v>
      </c>
      <c r="P37" s="204">
        <f>ISI!P33+NFM!P49+CHI!P38+NMM!P37+PPA!P38+FBT!P18+TRE!P18+MAE!P18+TEL!P18+WWP!P18+OIS!P18</f>
        <v>85.029148753224405</v>
      </c>
      <c r="Q37" s="204">
        <f>ISI!Q33+NFM!Q49+CHI!Q38+NMM!Q37+PPA!Q38+FBT!Q18+TRE!Q18+MAE!Q18+TEL!Q18+WWP!Q18+OIS!Q18</f>
        <v>117.51212381771282</v>
      </c>
      <c r="R37" s="204">
        <f>ISI!R33+NFM!R49+CHI!R38+NMM!R37+PPA!R38+FBT!R18+TRE!R18+MAE!R18+TEL!R18+WWP!R18+OIS!R18</f>
        <v>128.976698194325</v>
      </c>
      <c r="S37" s="204">
        <f>ISI!S33+NFM!S49+CHI!S38+NMM!S37+PPA!S38+FBT!S18+TRE!S18+MAE!S18+TEL!S18+WWP!S18+OIS!S18</f>
        <v>108.34058469475494</v>
      </c>
      <c r="T37" s="204">
        <f>ISI!T33+NFM!T49+CHI!T38+NMM!T37+PPA!T38+FBT!T18+TRE!T18+MAE!T18+TEL!T18+WWP!T18+OIS!T18</f>
        <v>106.02089423903695</v>
      </c>
      <c r="U37" s="204">
        <f>ISI!U33+NFM!U49+CHI!U38+NMM!U37+PPA!U38+FBT!U18+TRE!U18+MAE!U18+TEL!U18+WWP!U18+OIS!U18</f>
        <v>82.970249355116067</v>
      </c>
      <c r="V37" s="204">
        <f>ISI!V33+NFM!V49+CHI!V38+NMM!V37+PPA!V38+FBT!V18+TRE!V18+MAE!V18+TEL!V18+WWP!V18+OIS!V18</f>
        <v>84.840068787618208</v>
      </c>
      <c r="W37" s="204">
        <f>ISI!W33+NFM!W49+CHI!W38+NMM!W37+PPA!W38+FBT!W18+TRE!W18+MAE!W18+TEL!W18+WWP!W18+OIS!W18</f>
        <v>72.408426483233015</v>
      </c>
      <c r="X37" s="204">
        <f>ISI!X33+NFM!X49+CHI!X38+NMM!X37+PPA!X38+FBT!X18+TRE!X18+MAE!X18+TEL!X18+WWP!X18+OIS!X18</f>
        <v>106.10773860705072</v>
      </c>
      <c r="Y37" s="204">
        <f>ISI!Y33+NFM!Y49+CHI!Y38+NMM!Y37+PPA!Y38+FBT!Y18+TRE!Y18+MAE!Y18+TEL!Y18+WWP!Y18+OIS!Y18</f>
        <v>102.73430782459155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393.56784178847812</v>
      </c>
      <c r="C38" s="204">
        <f>ISI!C34+NFM!C50+CHI!C39+NMM!C38+PPA!C39+FBT!C19+TRE!C19+MAE!C19+TEL!C19+WWP!C19+OIS!C19</f>
        <v>503.95889939810831</v>
      </c>
      <c r="D38" s="204">
        <f>ISI!D34+NFM!D50+CHI!D39+NMM!D38+PPA!D39+FBT!D19+TRE!D19+MAE!D19+TEL!D19+WWP!D19+OIS!D19</f>
        <v>625.86895958727428</v>
      </c>
      <c r="E38" s="204">
        <f>ISI!E34+NFM!E50+CHI!E39+NMM!E38+PPA!E39+FBT!E19+TRE!E19+MAE!E19+TEL!E19+WWP!E19+OIS!E19</f>
        <v>580.75262252794494</v>
      </c>
      <c r="F38" s="204">
        <f>ISI!F34+NFM!F50+CHI!F39+NMM!F38+PPA!F39+FBT!F19+TRE!F19+MAE!F19+TEL!F19+WWP!F19+OIS!F19</f>
        <v>686.34402407566631</v>
      </c>
      <c r="G38" s="204">
        <f>ISI!G34+NFM!G50+CHI!G39+NMM!G38+PPA!G39+FBT!G19+TRE!G19+MAE!G19+TEL!G19+WWP!G19+OIS!G19</f>
        <v>791.935339638865</v>
      </c>
      <c r="H38" s="204">
        <f>ISI!H34+NFM!H50+CHI!H39+NMM!H38+PPA!H39+FBT!H19+TRE!H19+MAE!H19+TEL!H19+WWP!H19+OIS!H19</f>
        <v>764.09767841788471</v>
      </c>
      <c r="I38" s="204">
        <f>ISI!I34+NFM!I50+CHI!I39+NMM!I38+PPA!I39+FBT!I19+TRE!I19+MAE!I19+TEL!I19+WWP!I19+OIS!I19</f>
        <v>492.21358555460017</v>
      </c>
      <c r="J38" s="204">
        <f>ISI!J34+NFM!J50+CHI!J39+NMM!J38+PPA!J39+FBT!J19+TRE!J19+MAE!J19+TEL!J19+WWP!J19+OIS!J19</f>
        <v>535.01478933791907</v>
      </c>
      <c r="K38" s="204">
        <f>ISI!K34+NFM!K50+CHI!K39+NMM!K38+PPA!K39+FBT!K19+TRE!K19+MAE!K19+TEL!K19+WWP!K19+OIS!K19</f>
        <v>467.6601891659501</v>
      </c>
      <c r="L38" s="204">
        <f>ISI!L34+NFM!L50+CHI!L39+NMM!L38+PPA!L39+FBT!L19+TRE!L19+MAE!L19+TEL!L19+WWP!L19+OIS!L19</f>
        <v>447.31057609630261</v>
      </c>
      <c r="M38" s="204">
        <f>ISI!M34+NFM!M50+CHI!M39+NMM!M38+PPA!M39+FBT!M19+TRE!M19+MAE!M19+TEL!M19+WWP!M19+OIS!M19</f>
        <v>378.42734307824594</v>
      </c>
      <c r="N38" s="204">
        <f>ISI!N34+NFM!N50+CHI!N39+NMM!N38+PPA!N39+FBT!N19+TRE!N19+MAE!N19+TEL!N19+WWP!N19+OIS!N19</f>
        <v>313.36577815993121</v>
      </c>
      <c r="O38" s="204">
        <f>ISI!O34+NFM!O50+CHI!O39+NMM!O38+PPA!O39+FBT!O19+TRE!O19+MAE!O19+TEL!O19+WWP!O19+OIS!O19</f>
        <v>334.76638005159072</v>
      </c>
      <c r="P38" s="204">
        <f>ISI!P34+NFM!P50+CHI!P39+NMM!P38+PPA!P39+FBT!P19+TRE!P19+MAE!P19+TEL!P19+WWP!P19+OIS!P19</f>
        <v>384.44634565778148</v>
      </c>
      <c r="Q38" s="204">
        <f>ISI!Q34+NFM!Q50+CHI!Q39+NMM!Q38+PPA!Q39+FBT!Q19+TRE!Q19+MAE!Q19+TEL!Q19+WWP!Q19+OIS!Q19</f>
        <v>348.52390369733439</v>
      </c>
      <c r="R38" s="204">
        <f>ISI!R34+NFM!R50+CHI!R39+NMM!R38+PPA!R39+FBT!R19+TRE!R19+MAE!R19+TEL!R19+WWP!R19+OIS!R19</f>
        <v>255.27850386930351</v>
      </c>
      <c r="S38" s="204">
        <f>ISI!S34+NFM!S50+CHI!S39+NMM!S38+PPA!S39+FBT!S19+TRE!S19+MAE!S19+TEL!S19+WWP!S19+OIS!S19</f>
        <v>297.16431642304383</v>
      </c>
      <c r="T38" s="204">
        <f>ISI!T34+NFM!T50+CHI!T39+NMM!T38+PPA!T39+FBT!T19+TRE!T19+MAE!T19+TEL!T19+WWP!T19+OIS!T19</f>
        <v>264.34660361134985</v>
      </c>
      <c r="U38" s="204">
        <f>ISI!U34+NFM!U50+CHI!U39+NMM!U38+PPA!U39+FBT!U19+TRE!U19+MAE!U19+TEL!U19+WWP!U19+OIS!U19</f>
        <v>259.62957867583827</v>
      </c>
      <c r="V38" s="204">
        <f>ISI!V34+NFM!V50+CHI!V39+NMM!V38+PPA!V39+FBT!V19+TRE!V19+MAE!V19+TEL!V19+WWP!V19+OIS!V19</f>
        <v>273.61341358555444</v>
      </c>
      <c r="W38" s="204">
        <f>ISI!W34+NFM!W50+CHI!W39+NMM!W38+PPA!W39+FBT!W19+TRE!W19+MAE!W19+TEL!W19+WWP!W19+OIS!W19</f>
        <v>233.60189165950123</v>
      </c>
      <c r="X38" s="204">
        <f>ISI!X34+NFM!X50+CHI!X39+NMM!X38+PPA!X39+FBT!X19+TRE!X19+MAE!X19+TEL!X19+WWP!X19+OIS!X19</f>
        <v>262.04075666380038</v>
      </c>
      <c r="Y38" s="204">
        <f>ISI!Y34+NFM!Y50+CHI!Y39+NMM!Y38+PPA!Y39+FBT!Y19+TRE!Y19+MAE!Y19+TEL!Y19+WWP!Y19+OIS!Y19</f>
        <v>250.9795356835769</v>
      </c>
    </row>
    <row r="39" spans="1:25" ht="12" customHeight="1" x14ac:dyDescent="0.25">
      <c r="A39" s="19" t="s">
        <v>72</v>
      </c>
      <c r="B39" s="205">
        <f t="shared" ref="B39:Y39" si="2">B40+B41</f>
        <v>699.23568357695615</v>
      </c>
      <c r="C39" s="205">
        <f t="shared" si="2"/>
        <v>835.78865004299212</v>
      </c>
      <c r="D39" s="205">
        <f t="shared" si="2"/>
        <v>916.85296646603615</v>
      </c>
      <c r="E39" s="205">
        <f t="shared" si="2"/>
        <v>918.14273430782453</v>
      </c>
      <c r="F39" s="205">
        <f t="shared" si="2"/>
        <v>946.45313843508166</v>
      </c>
      <c r="G39" s="205">
        <f t="shared" si="2"/>
        <v>956.10490111779882</v>
      </c>
      <c r="H39" s="205">
        <f t="shared" si="2"/>
        <v>966.70249355116084</v>
      </c>
      <c r="I39" s="205">
        <f t="shared" si="2"/>
        <v>1034.5657781599314</v>
      </c>
      <c r="J39" s="205">
        <f t="shared" si="2"/>
        <v>1017.0894239036975</v>
      </c>
      <c r="K39" s="205">
        <f t="shared" si="2"/>
        <v>954.94411006018902</v>
      </c>
      <c r="L39" s="205">
        <f t="shared" si="2"/>
        <v>1052.62252794497</v>
      </c>
      <c r="M39" s="205">
        <f t="shared" si="2"/>
        <v>1150.3654342218401</v>
      </c>
      <c r="N39" s="205">
        <f t="shared" si="2"/>
        <v>1121.6036113499567</v>
      </c>
      <c r="O39" s="205">
        <f t="shared" si="2"/>
        <v>1083.4909716251075</v>
      </c>
      <c r="P39" s="205">
        <f t="shared" si="2"/>
        <v>1056.7927773000861</v>
      </c>
      <c r="Q39" s="205">
        <f t="shared" si="2"/>
        <v>1098.1302665520204</v>
      </c>
      <c r="R39" s="205">
        <f t="shared" si="2"/>
        <v>1120.1796216680998</v>
      </c>
      <c r="S39" s="205">
        <f t="shared" si="2"/>
        <v>1214.113241616509</v>
      </c>
      <c r="T39" s="205">
        <f t="shared" si="2"/>
        <v>1247.1292347377469</v>
      </c>
      <c r="U39" s="205">
        <f t="shared" si="2"/>
        <v>1258.1109200343935</v>
      </c>
      <c r="V39" s="205">
        <f t="shared" si="2"/>
        <v>1167.2153912295787</v>
      </c>
      <c r="W39" s="205">
        <f t="shared" si="2"/>
        <v>1314.106104901118</v>
      </c>
      <c r="X39" s="205">
        <f t="shared" si="2"/>
        <v>1165.8459157351676</v>
      </c>
      <c r="Y39" s="205">
        <f t="shared" si="2"/>
        <v>1130.9997420464313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658.8134135855546</v>
      </c>
      <c r="C40" s="204">
        <f>ISI!C36+NFM!C52+CHI!C41+NMM!C40+PPA!C41+FBT!C21+TRE!C21+MAE!C21+TEL!C21+WWP!C21+OIS!C21</f>
        <v>830.88993981083388</v>
      </c>
      <c r="D40" s="204">
        <f>ISI!D36+NFM!D52+CHI!D41+NMM!D40+PPA!D41+FBT!D21+TRE!D21+MAE!D21+TEL!D21+WWP!D21+OIS!D21</f>
        <v>916.85296646603615</v>
      </c>
      <c r="E40" s="204">
        <f>ISI!E36+NFM!E52+CHI!E41+NMM!E40+PPA!E41+FBT!E21+TRE!E21+MAE!E21+TEL!E21+WWP!E21+OIS!E21</f>
        <v>918.14273430782453</v>
      </c>
      <c r="F40" s="204">
        <f>ISI!F36+NFM!F52+CHI!F41+NMM!F40+PPA!F41+FBT!F21+TRE!F21+MAE!F21+TEL!F21+WWP!F21+OIS!F21</f>
        <v>946.45313843508166</v>
      </c>
      <c r="G40" s="204">
        <f>ISI!G36+NFM!G52+CHI!G41+NMM!G40+PPA!G41+FBT!G21+TRE!G21+MAE!G21+TEL!G21+WWP!G21+OIS!G21</f>
        <v>956.10490111779882</v>
      </c>
      <c r="H40" s="204">
        <f>ISI!H36+NFM!H52+CHI!H41+NMM!H40+PPA!H41+FBT!H21+TRE!H21+MAE!H21+TEL!H21+WWP!H21+OIS!H21</f>
        <v>966.70249355116084</v>
      </c>
      <c r="I40" s="204">
        <f>ISI!I36+NFM!I52+CHI!I41+NMM!I40+PPA!I41+FBT!I21+TRE!I21+MAE!I21+TEL!I21+WWP!I21+OIS!I21</f>
        <v>1034.5657781599314</v>
      </c>
      <c r="J40" s="204">
        <f>ISI!J36+NFM!J52+CHI!J41+NMM!J40+PPA!J41+FBT!J21+TRE!J21+MAE!J21+TEL!J21+WWP!J21+OIS!J21</f>
        <v>1017.0894239036975</v>
      </c>
      <c r="K40" s="204">
        <f>ISI!K36+NFM!K52+CHI!K41+NMM!K40+PPA!K41+FBT!K21+TRE!K21+MAE!K21+TEL!K21+WWP!K21+OIS!K21</f>
        <v>954.94411006018902</v>
      </c>
      <c r="L40" s="204">
        <f>ISI!L36+NFM!L52+CHI!L41+NMM!L40+PPA!L41+FBT!L21+TRE!L21+MAE!L21+TEL!L21+WWP!L21+OIS!L21</f>
        <v>1052.62252794497</v>
      </c>
      <c r="M40" s="204">
        <f>ISI!M36+NFM!M52+CHI!M41+NMM!M40+PPA!M41+FBT!M21+TRE!M21+MAE!M21+TEL!M21+WWP!M21+OIS!M21</f>
        <v>1150.3654342218401</v>
      </c>
      <c r="N40" s="204">
        <f>ISI!N36+NFM!N52+CHI!N41+NMM!N40+PPA!N41+FBT!N21+TRE!N21+MAE!N21+TEL!N21+WWP!N21+OIS!N21</f>
        <v>1121.6036113499567</v>
      </c>
      <c r="O40" s="204">
        <f>ISI!O36+NFM!O52+CHI!O41+NMM!O40+PPA!O41+FBT!O21+TRE!O21+MAE!O21+TEL!O21+WWP!O21+OIS!O21</f>
        <v>1083.4909716251075</v>
      </c>
      <c r="P40" s="204">
        <f>ISI!P36+NFM!P52+CHI!P41+NMM!P40+PPA!P41+FBT!P21+TRE!P21+MAE!P21+TEL!P21+WWP!P21+OIS!P21</f>
        <v>1056.7927773000861</v>
      </c>
      <c r="Q40" s="204">
        <f>ISI!Q36+NFM!Q52+CHI!Q41+NMM!Q40+PPA!Q41+FBT!Q21+TRE!Q21+MAE!Q21+TEL!Q21+WWP!Q21+OIS!Q21</f>
        <v>1098.1302665520204</v>
      </c>
      <c r="R40" s="204">
        <f>ISI!R36+NFM!R52+CHI!R41+NMM!R40+PPA!R41+FBT!R21+TRE!R21+MAE!R21+TEL!R21+WWP!R21+OIS!R21</f>
        <v>1120.1796216680998</v>
      </c>
      <c r="S40" s="204">
        <f>ISI!S36+NFM!S52+CHI!S41+NMM!S40+PPA!S41+FBT!S21+TRE!S21+MAE!S21+TEL!S21+WWP!S21+OIS!S21</f>
        <v>1214.113241616509</v>
      </c>
      <c r="T40" s="204">
        <f>ISI!T36+NFM!T52+CHI!T41+NMM!T40+PPA!T41+FBT!T21+TRE!T21+MAE!T21+TEL!T21+WWP!T21+OIS!T21</f>
        <v>1247.1292347377469</v>
      </c>
      <c r="U40" s="204">
        <f>ISI!U36+NFM!U52+CHI!U41+NMM!U40+PPA!U41+FBT!U21+TRE!U21+MAE!U21+TEL!U21+WWP!U21+OIS!U21</f>
        <v>1258.1109200343935</v>
      </c>
      <c r="V40" s="204">
        <f>ISI!V36+NFM!V52+CHI!V41+NMM!V40+PPA!V41+FBT!V21+TRE!V21+MAE!V21+TEL!V21+WWP!V21+OIS!V21</f>
        <v>1167.2153912295787</v>
      </c>
      <c r="W40" s="204">
        <f>ISI!W36+NFM!W52+CHI!W41+NMM!W40+PPA!W41+FBT!W21+TRE!W21+MAE!W21+TEL!W21+WWP!W21+OIS!W21</f>
        <v>1314.106104901118</v>
      </c>
      <c r="X40" s="204">
        <f>ISI!X36+NFM!X52+CHI!X41+NMM!X40+PPA!X41+FBT!X21+TRE!X21+MAE!X21+TEL!X21+WWP!X21+OIS!X21</f>
        <v>1165.8459157351676</v>
      </c>
      <c r="Y40" s="204">
        <f>ISI!Y36+NFM!Y52+CHI!Y41+NMM!Y40+PPA!Y41+FBT!Y21+TRE!Y21+MAE!Y21+TEL!Y21+WWP!Y21+OIS!Y21</f>
        <v>1130.9997420464313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40.422269991401542</v>
      </c>
      <c r="C41" s="204">
        <f>ISI!C37+NFM!C53+CHI!C42+NMM!C41+PPA!C42+FBT!C22+TRE!C22+MAE!C22+TEL!C22+WWP!C22+OIS!C22</f>
        <v>4.8987102321582112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0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0</v>
      </c>
      <c r="K41" s="204">
        <f>ISI!K37+NFM!K53+CHI!K42+NMM!K41+PPA!K42+FBT!K22+TRE!K22+MAE!K22+TEL!K22+WWP!K22+OIS!K22</f>
        <v>0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1264.3785038693034</v>
      </c>
      <c r="C42" s="205">
        <f t="shared" si="3"/>
        <v>1255.0874462596732</v>
      </c>
      <c r="D42" s="205">
        <f t="shared" si="3"/>
        <v>1313.6046431642305</v>
      </c>
      <c r="E42" s="205">
        <f t="shared" si="3"/>
        <v>1320.0295786758381</v>
      </c>
      <c r="F42" s="205">
        <f t="shared" si="3"/>
        <v>1321.2716251074805</v>
      </c>
      <c r="G42" s="205">
        <f t="shared" si="3"/>
        <v>1374.7490971625105</v>
      </c>
      <c r="H42" s="205">
        <f t="shared" si="3"/>
        <v>1401.6672398968187</v>
      </c>
      <c r="I42" s="205">
        <f t="shared" si="3"/>
        <v>1444.7550300945829</v>
      </c>
      <c r="J42" s="205">
        <f t="shared" si="3"/>
        <v>1439.7152192605331</v>
      </c>
      <c r="K42" s="205">
        <f t="shared" si="3"/>
        <v>1429.3017196904557</v>
      </c>
      <c r="L42" s="205">
        <f t="shared" si="3"/>
        <v>1505.9472914875323</v>
      </c>
      <c r="M42" s="205">
        <f t="shared" si="3"/>
        <v>1524.744539982803</v>
      </c>
      <c r="N42" s="205">
        <f t="shared" si="3"/>
        <v>1062.5776440240757</v>
      </c>
      <c r="O42" s="205">
        <f t="shared" si="3"/>
        <v>1140.3816852966468</v>
      </c>
      <c r="P42" s="205">
        <f t="shared" si="3"/>
        <v>1070.1133276010319</v>
      </c>
      <c r="Q42" s="205">
        <f t="shared" si="3"/>
        <v>1025.7594153052451</v>
      </c>
      <c r="R42" s="205">
        <f t="shared" si="3"/>
        <v>1110.6452278589852</v>
      </c>
      <c r="S42" s="205">
        <f t="shared" si="3"/>
        <v>1111.9665520206358</v>
      </c>
      <c r="T42" s="205">
        <f t="shared" si="3"/>
        <v>1101.0583834909714</v>
      </c>
      <c r="U42" s="205">
        <f t="shared" si="3"/>
        <v>1144.0514187446258</v>
      </c>
      <c r="V42" s="205">
        <f t="shared" si="3"/>
        <v>1133.2457437661221</v>
      </c>
      <c r="W42" s="205">
        <f t="shared" si="3"/>
        <v>1089.6953568357694</v>
      </c>
      <c r="X42" s="205">
        <f t="shared" si="3"/>
        <v>1145.7270851246772</v>
      </c>
      <c r="Y42" s="205">
        <f t="shared" si="3"/>
        <v>1117.6947549441099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1264.3785038693034</v>
      </c>
      <c r="C43" s="204">
        <f>ISI!C39+NFM!C55+CHI!C44+NMM!C43+PPA!C44+FBT!C24+TRE!C24+MAE!C24+TEL!C24+WWP!C24+OIS!C24</f>
        <v>1255.0874462596732</v>
      </c>
      <c r="D43" s="204">
        <f>ISI!D39+NFM!D55+CHI!D44+NMM!D43+PPA!D44+FBT!D24+TRE!D24+MAE!D24+TEL!D24+WWP!D24+OIS!D24</f>
        <v>1313.6046431642305</v>
      </c>
      <c r="E43" s="204">
        <f>ISI!E39+NFM!E55+CHI!E44+NMM!E43+PPA!E44+FBT!E24+TRE!E24+MAE!E24+TEL!E24+WWP!E24+OIS!E24</f>
        <v>1320.0295786758381</v>
      </c>
      <c r="F43" s="204">
        <f>ISI!F39+NFM!F55+CHI!F44+NMM!F43+PPA!F44+FBT!F24+TRE!F24+MAE!F24+TEL!F24+WWP!F24+OIS!F24</f>
        <v>1321.2716251074805</v>
      </c>
      <c r="G43" s="204">
        <f>ISI!G39+NFM!G55+CHI!G44+NMM!G43+PPA!G44+FBT!G24+TRE!G24+MAE!G24+TEL!G24+WWP!G24+OIS!G24</f>
        <v>1374.7490971625105</v>
      </c>
      <c r="H43" s="204">
        <f>ISI!H39+NFM!H55+CHI!H44+NMM!H43+PPA!H44+FBT!H24+TRE!H24+MAE!H24+TEL!H24+WWP!H24+OIS!H24</f>
        <v>1401.6672398968187</v>
      </c>
      <c r="I43" s="204">
        <f>ISI!I39+NFM!I55+CHI!I44+NMM!I43+PPA!I44+FBT!I24+TRE!I24+MAE!I24+TEL!I24+WWP!I24+OIS!I24</f>
        <v>1438.5688736027514</v>
      </c>
      <c r="J43" s="204">
        <f>ISI!J39+NFM!J55+CHI!J44+NMM!J43+PPA!J44+FBT!J24+TRE!J24+MAE!J24+TEL!J24+WWP!J24+OIS!J24</f>
        <v>1433.5290627687016</v>
      </c>
      <c r="K43" s="204">
        <f>ISI!K39+NFM!K55+CHI!K44+NMM!K43+PPA!K44+FBT!K24+TRE!K24+MAE!K24+TEL!K24+WWP!K24+OIS!K24</f>
        <v>1419.5805674978503</v>
      </c>
      <c r="L43" s="204">
        <f>ISI!L39+NFM!L55+CHI!L44+NMM!L43+PPA!L44+FBT!L24+TRE!L24+MAE!L24+TEL!L24+WWP!L24+OIS!L24</f>
        <v>1493.5749785038693</v>
      </c>
      <c r="M43" s="204">
        <f>ISI!M39+NFM!M55+CHI!M44+NMM!M43+PPA!M44+FBT!M24+TRE!M24+MAE!M24+TEL!M24+WWP!M24+OIS!M24</f>
        <v>1513.2559759243336</v>
      </c>
      <c r="N43" s="204">
        <f>ISI!N39+NFM!N55+CHI!N44+NMM!N43+PPA!N44+FBT!N24+TRE!N24+MAE!N24+TEL!N24+WWP!N24+OIS!N24</f>
        <v>1054.1224419604471</v>
      </c>
      <c r="O43" s="204">
        <f>ISI!O39+NFM!O55+CHI!O44+NMM!O43+PPA!O44+FBT!O24+TRE!O24+MAE!O24+TEL!O24+WWP!O24+OIS!O24</f>
        <v>1131.7831470335341</v>
      </c>
      <c r="P43" s="204">
        <f>ISI!P39+NFM!P55+CHI!P44+NMM!P43+PPA!P44+FBT!P24+TRE!P24+MAE!P24+TEL!P24+WWP!P24+OIS!P24</f>
        <v>1053.7044711951849</v>
      </c>
      <c r="Q43" s="204">
        <f>ISI!Q39+NFM!Q55+CHI!Q44+NMM!Q43+PPA!Q44+FBT!Q24+TRE!Q24+MAE!Q24+TEL!Q24+WWP!Q24+OIS!Q24</f>
        <v>1006.2456577815993</v>
      </c>
      <c r="R43" s="204">
        <f>ISI!R39+NFM!R55+CHI!R44+NMM!R43+PPA!R44+FBT!R24+TRE!R24+MAE!R24+TEL!R24+WWP!R24+OIS!R24</f>
        <v>1094.78581255374</v>
      </c>
      <c r="S43" s="204">
        <f>ISI!S39+NFM!S55+CHI!S44+NMM!S43+PPA!S44+FBT!S24+TRE!S24+MAE!S24+TEL!S24+WWP!S24+OIS!S24</f>
        <v>1095.6190885640581</v>
      </c>
      <c r="T43" s="204">
        <f>ISI!T39+NFM!T55+CHI!T44+NMM!T43+PPA!T44+FBT!T24+TRE!T24+MAE!T24+TEL!T24+WWP!T24+OIS!T24</f>
        <v>1084.9055889939809</v>
      </c>
      <c r="U43" s="204">
        <f>ISI!U39+NFM!U55+CHI!U44+NMM!U43+PPA!U44+FBT!U24+TRE!U24+MAE!U24+TEL!U24+WWP!U24+OIS!U24</f>
        <v>1128.8645743766122</v>
      </c>
      <c r="V43" s="204">
        <f>ISI!V39+NFM!V55+CHI!V44+NMM!V43+PPA!V44+FBT!V24+TRE!V24+MAE!V24+TEL!V24+WWP!V24+OIS!V24</f>
        <v>1117.3078245915735</v>
      </c>
      <c r="W43" s="204">
        <f>ISI!W39+NFM!W55+CHI!W44+NMM!W43+PPA!W44+FBT!W24+TRE!W24+MAE!W24+TEL!W24+WWP!W24+OIS!W24</f>
        <v>1070.1925193465177</v>
      </c>
      <c r="X43" s="204">
        <f>ISI!X39+NFM!X55+CHI!X44+NMM!X43+PPA!X44+FBT!X24+TRE!X24+MAE!X24+TEL!X24+WWP!X24+OIS!X24</f>
        <v>1121.9082545141871</v>
      </c>
      <c r="Y43" s="204">
        <f>ISI!Y39+NFM!Y55+CHI!Y44+NMM!Y43+PPA!Y44+FBT!Y24+TRE!Y24+MAE!Y24+TEL!Y24+WWP!Y24+OIS!Y24</f>
        <v>1085.4462596732587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0.50154772141014614</v>
      </c>
      <c r="O44" s="204">
        <f>ISI!O40+NFM!O56+CHI!O45+NMM!O44+PPA!O45+FBT!O25+TRE!O25+MAE!O25+TEL!O25+WWP!O25+OIS!O25</f>
        <v>0.64488392089423896</v>
      </c>
      <c r="P44" s="204">
        <f>ISI!P40+NFM!P56+CHI!P45+NMM!P44+PPA!P45+FBT!P25+TRE!P25+MAE!P25+TEL!P25+WWP!P25+OIS!P25</f>
        <v>8.4552020636285459</v>
      </c>
      <c r="Q44" s="204">
        <f>ISI!Q40+NFM!Q56+CHI!Q45+NMM!Q44+PPA!Q45+FBT!Q25+TRE!Q25+MAE!Q25+TEL!Q25+WWP!Q25+OIS!Q25</f>
        <v>8.0251934651762689</v>
      </c>
      <c r="R44" s="204">
        <f>ISI!R40+NFM!R56+CHI!R45+NMM!R44+PPA!R45+FBT!R25+TRE!R25+MAE!R25+TEL!R25+WWP!R25+OIS!R25</f>
        <v>8.7895098882201204</v>
      </c>
      <c r="S44" s="204">
        <f>ISI!S40+NFM!S56+CHI!S45+NMM!S44+PPA!S45+FBT!S25+TRE!S25+MAE!S25+TEL!S25+WWP!S25+OIS!S25</f>
        <v>8.0491831470335331</v>
      </c>
      <c r="T44" s="204">
        <f>ISI!T40+NFM!T56+CHI!T45+NMM!T44+PPA!T45+FBT!T25+TRE!T25+MAE!T25+TEL!T25+WWP!T25+OIS!T25</f>
        <v>7.7803095442820291</v>
      </c>
      <c r="U44" s="204">
        <f>ISI!U40+NFM!U56+CHI!U45+NMM!U44+PPA!U45+FBT!U25+TRE!U25+MAE!U25+TEL!U25+WWP!U25+OIS!U25</f>
        <v>6.8470335339638861</v>
      </c>
      <c r="V44" s="204">
        <f>ISI!V40+NFM!V56+CHI!V45+NMM!V44+PPA!V45+FBT!V25+TRE!V25+MAE!V25+TEL!V25+WWP!V25+OIS!V25</f>
        <v>7.0730868443680128</v>
      </c>
      <c r="W44" s="204">
        <f>ISI!W40+NFM!W56+CHI!W45+NMM!W44+PPA!W45+FBT!W25+TRE!W25+MAE!W25+TEL!W25+WWP!W25+OIS!W25</f>
        <v>7.2360275150472901</v>
      </c>
      <c r="X44" s="204">
        <f>ISI!X40+NFM!X56+CHI!X45+NMM!X44+PPA!X45+FBT!X25+TRE!X25+MAE!X25+TEL!X25+WWP!X25+OIS!X25</f>
        <v>12.430696474634566</v>
      </c>
      <c r="Y44" s="204">
        <f>ISI!Y40+NFM!Y56+CHI!Y45+NMM!Y44+PPA!Y45+FBT!Y25+TRE!Y25+MAE!Y25+TEL!Y25+WWP!Y25+OIS!Y25</f>
        <v>22.363198624247634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6.1861564918314693</v>
      </c>
      <c r="J45" s="204">
        <f>ISI!J41+NFM!J57+CHI!J46+NMM!J45+PPA!J46+FBT!J26+TRE!J26+MAE!J26+TEL!J26+WWP!J26+OIS!J26</f>
        <v>6.1861564918314693</v>
      </c>
      <c r="K45" s="204">
        <f>ISI!K41+NFM!K57+CHI!K46+NMM!K45+PPA!K46+FBT!K26+TRE!K26+MAE!K26+TEL!K26+WWP!K26+OIS!K26</f>
        <v>9.7211521926053308</v>
      </c>
      <c r="L45" s="204">
        <f>ISI!L41+NFM!L57+CHI!L46+NMM!L45+PPA!L46+FBT!L26+TRE!L26+MAE!L26+TEL!L26+WWP!L26+OIS!L26</f>
        <v>12.372312983662939</v>
      </c>
      <c r="M45" s="204">
        <f>ISI!M41+NFM!M57+CHI!M46+NMM!M45+PPA!M46+FBT!M26+TRE!M26+MAE!M26+TEL!M26+WWP!M26+OIS!M26</f>
        <v>11.488564058469473</v>
      </c>
      <c r="N45" s="204">
        <f>ISI!N41+NFM!N57+CHI!N46+NMM!N45+PPA!N46+FBT!N26+TRE!N26+MAE!N26+TEL!N26+WWP!N26+OIS!N26</f>
        <v>7.9536543422184005</v>
      </c>
      <c r="O45" s="204">
        <f>ISI!O41+NFM!O57+CHI!O46+NMM!O45+PPA!O46+FBT!O26+TRE!O26+MAE!O26+TEL!O26+WWP!O26+OIS!O26</f>
        <v>7.9536543422184005</v>
      </c>
      <c r="P45" s="204">
        <f>ISI!P41+NFM!P57+CHI!P46+NMM!P45+PPA!P46+FBT!P26+TRE!P26+MAE!P26+TEL!P26+WWP!P26+OIS!P26</f>
        <v>7.9536543422183987</v>
      </c>
      <c r="Q45" s="204">
        <f>ISI!Q41+NFM!Q57+CHI!Q46+NMM!Q45+PPA!Q46+FBT!Q26+TRE!Q26+MAE!Q26+TEL!Q26+WWP!Q26+OIS!Q26</f>
        <v>11.488564058469475</v>
      </c>
      <c r="R45" s="204">
        <f>ISI!R41+NFM!R57+CHI!R46+NMM!R45+PPA!R46+FBT!R26+TRE!R26+MAE!R26+TEL!R26+WWP!R26+OIS!R26</f>
        <v>7.069905417024934</v>
      </c>
      <c r="S45" s="204">
        <f>ISI!S41+NFM!S57+CHI!S46+NMM!S45+PPA!S46+FBT!S26+TRE!S26+MAE!S26+TEL!S26+WWP!S26+OIS!S26</f>
        <v>8.2982803095442819</v>
      </c>
      <c r="T45" s="204">
        <f>ISI!T41+NFM!T57+CHI!T46+NMM!T45+PPA!T46+FBT!T26+TRE!T26+MAE!T26+TEL!T26+WWP!T26+OIS!T26</f>
        <v>8.3724849527085112</v>
      </c>
      <c r="U45" s="204">
        <f>ISI!U41+NFM!U57+CHI!U46+NMM!U45+PPA!U46+FBT!U26+TRE!U26+MAE!U26+TEL!U26+WWP!U26+OIS!U26</f>
        <v>8.3398108340498709</v>
      </c>
      <c r="V45" s="204">
        <f>ISI!V41+NFM!V57+CHI!V46+NMM!V45+PPA!V46+FBT!V26+TRE!V26+MAE!V26+TEL!V26+WWP!V26+OIS!V26</f>
        <v>8.8648323301805672</v>
      </c>
      <c r="W45" s="204">
        <f>ISI!W41+NFM!W57+CHI!W46+NMM!W45+PPA!W46+FBT!W26+TRE!W26+MAE!W26+TEL!W26+WWP!W26+OIS!W26</f>
        <v>12.266809974204643</v>
      </c>
      <c r="X45" s="204">
        <f>ISI!X41+NFM!X57+CHI!X46+NMM!X45+PPA!X46+FBT!X26+TRE!X26+MAE!X26+TEL!X26+WWP!X26+OIS!X26</f>
        <v>11.388134135855545</v>
      </c>
      <c r="Y45" s="204">
        <f>ISI!Y41+NFM!Y57+CHI!Y46+NMM!Y45+PPA!Y46+FBT!Y26+TRE!Y26+MAE!Y26+TEL!Y26+WWP!Y26+OIS!Y26</f>
        <v>9.8852966466036101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127.3049871023216</v>
      </c>
      <c r="C49" s="206">
        <f>ISI!C45+NFM!C61+CHI!C50+NMM!C49+PPA!C50+FBT!C30+TRE!C30+MAE!C30+TEL!C30+WWP!C30+OIS!C30</f>
        <v>152.38374892519343</v>
      </c>
      <c r="D49" s="206">
        <f>ISI!D45+NFM!D61+CHI!D50+NMM!D49+PPA!D50+FBT!D30+TRE!D30+MAE!D30+TEL!D30+WWP!D30+OIS!D30</f>
        <v>186.75356835769557</v>
      </c>
      <c r="E49" s="206">
        <f>ISI!E45+NFM!E61+CHI!E50+NMM!E49+PPA!E50+FBT!E30+TRE!E30+MAE!E30+TEL!E30+WWP!E30+OIS!E30</f>
        <v>212.74006878761818</v>
      </c>
      <c r="F49" s="206">
        <f>ISI!F45+NFM!F61+CHI!F50+NMM!F49+PPA!F50+FBT!F30+TRE!F30+MAE!F30+TEL!F30+WWP!F30+OIS!F30</f>
        <v>242.04651762682715</v>
      </c>
      <c r="G49" s="206">
        <f>ISI!G45+NFM!G61+CHI!G50+NMM!G49+PPA!G50+FBT!G30+TRE!G30+MAE!G30+TEL!G30+WWP!G30+OIS!G30</f>
        <v>314.70335339638865</v>
      </c>
      <c r="H49" s="206">
        <f>ISI!H45+NFM!H61+CHI!H50+NMM!H49+PPA!H50+FBT!H30+TRE!H30+MAE!H30+TEL!H30+WWP!H30+OIS!H30</f>
        <v>316.59019776440232</v>
      </c>
      <c r="I49" s="206">
        <f>ISI!I45+NFM!I61+CHI!I50+NMM!I49+PPA!I50+FBT!I30+TRE!I30+MAE!I30+TEL!I30+WWP!I30+OIS!I30</f>
        <v>322.87188306104906</v>
      </c>
      <c r="J49" s="206">
        <f>ISI!J45+NFM!J61+CHI!J50+NMM!J49+PPA!J50+FBT!J30+TRE!J30+MAE!J30+TEL!J30+WWP!J30+OIS!J30</f>
        <v>303.71633705932925</v>
      </c>
      <c r="K49" s="206">
        <f>ISI!K45+NFM!K61+CHI!K50+NMM!K49+PPA!K50+FBT!K30+TRE!K30+MAE!K30+TEL!K30+WWP!K30+OIS!K30</f>
        <v>300.8502149613069</v>
      </c>
      <c r="L49" s="206">
        <f>ISI!L45+NFM!L61+CHI!L50+NMM!L49+PPA!L50+FBT!L30+TRE!L30+MAE!L30+TEL!L30+WWP!L30+OIS!L30</f>
        <v>319.36096302665527</v>
      </c>
      <c r="M49" s="206">
        <f>ISI!M45+NFM!M61+CHI!M50+NMM!M49+PPA!M50+FBT!M30+TRE!M30+MAE!M30+TEL!M30+WWP!M30+OIS!M30</f>
        <v>316.11255374032663</v>
      </c>
      <c r="N49" s="206">
        <f>ISI!N45+NFM!N61+CHI!N50+NMM!N49+PPA!N50+FBT!N30+TRE!N30+MAE!N30+TEL!N30+WWP!N30+OIS!N30</f>
        <v>319.05030094582975</v>
      </c>
      <c r="O49" s="206">
        <f>ISI!O45+NFM!O61+CHI!O50+NMM!O49+PPA!O50+FBT!O30+TRE!O30+MAE!O30+TEL!O30+WWP!O30+OIS!O30</f>
        <v>325.21263972484951</v>
      </c>
      <c r="P49" s="206">
        <f>ISI!P45+NFM!P61+CHI!P50+NMM!P49+PPA!P50+FBT!P30+TRE!P30+MAE!P30+TEL!P30+WWP!P30+OIS!P30</f>
        <v>243.28856405846943</v>
      </c>
      <c r="Q49" s="206">
        <f>ISI!Q45+NFM!Q61+CHI!Q50+NMM!Q49+PPA!Q50+FBT!Q30+TRE!Q30+MAE!Q30+TEL!Q30+WWP!Q30+OIS!Q30</f>
        <v>218.49621668099741</v>
      </c>
      <c r="R49" s="206">
        <f>ISI!R45+NFM!R61+CHI!R50+NMM!R49+PPA!R50+FBT!R30+TRE!R30+MAE!R30+TEL!R30+WWP!R30+OIS!R30</f>
        <v>187.61341358555461</v>
      </c>
      <c r="S49" s="206">
        <f>ISI!S45+NFM!S61+CHI!S50+NMM!S49+PPA!S50+FBT!S30+TRE!S30+MAE!S30+TEL!S30+WWP!S30+OIS!S30</f>
        <v>179.30300945829751</v>
      </c>
      <c r="T49" s="206">
        <f>ISI!T45+NFM!T61+CHI!T50+NMM!T49+PPA!T50+FBT!T30+TRE!T30+MAE!T30+TEL!T30+WWP!T30+OIS!T30</f>
        <v>204.25116079105757</v>
      </c>
      <c r="U49" s="206">
        <f>ISI!U45+NFM!U61+CHI!U50+NMM!U49+PPA!U50+FBT!U30+TRE!U30+MAE!U30+TEL!U30+WWP!U30+OIS!U30</f>
        <v>222.48357695614789</v>
      </c>
      <c r="V49" s="206">
        <f>ISI!V45+NFM!V61+CHI!V50+NMM!V49+PPA!V50+FBT!V30+TRE!V30+MAE!V30+TEL!V30+WWP!V30+OIS!V30</f>
        <v>201.5359415305245</v>
      </c>
      <c r="W49" s="206">
        <f>ISI!W45+NFM!W61+CHI!W50+NMM!W49+PPA!W50+FBT!W30+TRE!W30+MAE!W30+TEL!W30+WWP!W30+OIS!W30</f>
        <v>175.39905417024934</v>
      </c>
      <c r="X49" s="206">
        <f>ISI!X45+NFM!X61+CHI!X50+NMM!X49+PPA!X50+FBT!X30+TRE!X30+MAE!X30+TEL!X30+WWP!X30+OIS!X30</f>
        <v>134.58796216680997</v>
      </c>
      <c r="Y49" s="206">
        <f>ISI!Y45+NFM!Y61+CHI!Y50+NMM!Y49+PPA!Y50+FBT!Y30+TRE!Y30+MAE!Y30+TEL!Y30+WWP!Y30+OIS!Y30</f>
        <v>85.087360275150473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1371.7970765262251</v>
      </c>
      <c r="C50" s="207">
        <f>ISI!C46+NFM!C62+CHI!C51+NMM!C50+PPA!C51+FBT!C31+TRE!C31+MAE!C31+TEL!C31+WWP!C31+OIS!C31</f>
        <v>1389.5958727429065</v>
      </c>
      <c r="D50" s="207">
        <f>ISI!D46+NFM!D62+CHI!D51+NMM!D50+PPA!D51+FBT!D31+TRE!D31+MAE!D31+TEL!D31+WWP!D31+OIS!D31</f>
        <v>1416.1650902837489</v>
      </c>
      <c r="E50" s="207">
        <f>ISI!E46+NFM!E62+CHI!E51+NMM!E50+PPA!E51+FBT!E31+TRE!E31+MAE!E31+TEL!E31+WWP!E31+OIS!E31</f>
        <v>1446.2596732588131</v>
      </c>
      <c r="F50" s="207">
        <f>ISI!F46+NFM!F62+CHI!F51+NMM!F50+PPA!F51+FBT!F31+TRE!F31+MAE!F31+TEL!F31+WWP!F31+OIS!F31</f>
        <v>1469.1315563198627</v>
      </c>
      <c r="G50" s="207">
        <f>ISI!G46+NFM!G62+CHI!G51+NMM!G50+PPA!G51+FBT!G31+TRE!G31+MAE!G31+TEL!G31+WWP!G31+OIS!G31</f>
        <v>1476.5262252794494</v>
      </c>
      <c r="H50" s="207">
        <f>ISI!H46+NFM!H62+CHI!H51+NMM!H50+PPA!H51+FBT!H31+TRE!H31+MAE!H31+TEL!H31+WWP!H31+OIS!H31</f>
        <v>1517.1109200343938</v>
      </c>
      <c r="I50" s="207">
        <f>ISI!I46+NFM!I62+CHI!I51+NMM!I50+PPA!I51+FBT!I31+TRE!I31+MAE!I31+TEL!I31+WWP!I31+OIS!I31</f>
        <v>1546.9475494411004</v>
      </c>
      <c r="J50" s="207">
        <f>ISI!J46+NFM!J62+CHI!J51+NMM!J50+PPA!J51+FBT!J31+TRE!J31+MAE!J31+TEL!J31+WWP!J31+OIS!J31</f>
        <v>1514.7893379191744</v>
      </c>
      <c r="K50" s="207">
        <f>ISI!K46+NFM!K62+CHI!K51+NMM!K50+PPA!K51+FBT!K31+TRE!K31+MAE!K31+TEL!K31+WWP!K31+OIS!K31</f>
        <v>1390.6276870163369</v>
      </c>
      <c r="L50" s="207">
        <f>ISI!L46+NFM!L62+CHI!L51+NMM!L50+PPA!L51+FBT!L31+TRE!L31+MAE!L31+TEL!L31+WWP!L31+OIS!L31</f>
        <v>1501.9776440240757</v>
      </c>
      <c r="M50" s="207">
        <f>ISI!M46+NFM!M62+CHI!M51+NMM!M50+PPA!M51+FBT!M31+TRE!M31+MAE!M31+TEL!M31+WWP!M31+OIS!M31</f>
        <v>1458.0395528804816</v>
      </c>
      <c r="N50" s="207">
        <f>ISI!N46+NFM!N62+CHI!N51+NMM!N50+PPA!N51+FBT!N31+TRE!N31+MAE!N31+TEL!N31+WWP!N31+OIS!N31</f>
        <v>1369.9054170249353</v>
      </c>
      <c r="O50" s="207">
        <f>ISI!O46+NFM!O62+CHI!O51+NMM!O50+PPA!O51+FBT!O31+TRE!O31+MAE!O31+TEL!O31+WWP!O31+OIS!O31</f>
        <v>1375.1504729148753</v>
      </c>
      <c r="P50" s="207">
        <f>ISI!P46+NFM!P62+CHI!P51+NMM!P50+PPA!P51+FBT!P31+TRE!P31+MAE!P31+TEL!P31+WWP!P31+OIS!P31</f>
        <v>1323.7317282889082</v>
      </c>
      <c r="Q50" s="207">
        <f>ISI!Q46+NFM!Q62+CHI!Q51+NMM!Q50+PPA!Q51+FBT!Q31+TRE!Q31+MAE!Q31+TEL!Q31+WWP!Q31+OIS!Q31</f>
        <v>1331.1263972484953</v>
      </c>
      <c r="R50" s="207">
        <f>ISI!R46+NFM!R62+CHI!R51+NMM!R50+PPA!R51+FBT!R31+TRE!R31+MAE!R31+TEL!R31+WWP!R31+OIS!R31</f>
        <v>1345.1055889939807</v>
      </c>
      <c r="S50" s="207">
        <f>ISI!S46+NFM!S62+CHI!S51+NMM!S50+PPA!S51+FBT!S31+TRE!S31+MAE!S31+TEL!S31+WWP!S31+OIS!S31</f>
        <v>1388.0126397248491</v>
      </c>
      <c r="T50" s="207">
        <f>ISI!T46+NFM!T62+CHI!T51+NMM!T50+PPA!T51+FBT!T31+TRE!T31+MAE!T31+TEL!T31+WWP!T31+OIS!T31</f>
        <v>1409.8794496990538</v>
      </c>
      <c r="U50" s="207">
        <f>ISI!U46+NFM!U62+CHI!U51+NMM!U50+PPA!U51+FBT!U31+TRE!U31+MAE!U31+TEL!U31+WWP!U31+OIS!U31</f>
        <v>1435.5547721410146</v>
      </c>
      <c r="V50" s="207">
        <f>ISI!V46+NFM!V62+CHI!V51+NMM!V50+PPA!V51+FBT!V31+TRE!V31+MAE!V31+TEL!V31+WWP!V31+OIS!V31</f>
        <v>1381.5066208082544</v>
      </c>
      <c r="W50" s="207">
        <f>ISI!W46+NFM!W62+CHI!W51+NMM!W50+PPA!W51+FBT!W31+TRE!W31+MAE!W31+TEL!W31+WWP!W31+OIS!W31</f>
        <v>1429.8558039552879</v>
      </c>
      <c r="X50" s="207">
        <f>ISI!X46+NFM!X62+CHI!X51+NMM!X50+PPA!X51+FBT!X31+TRE!X31+MAE!X31+TEL!X31+WWP!X31+OIS!X31</f>
        <v>1462.9149613069646</v>
      </c>
      <c r="Y50" s="207">
        <f>ISI!Y46+NFM!Y62+CHI!Y51+NMM!Y50+PPA!Y51+FBT!Y31+TRE!Y31+MAE!Y31+TEL!Y31+WWP!Y31+OIS!Y31</f>
        <v>1432.5714531384351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6267.4534823731728</v>
      </c>
      <c r="C51" s="210">
        <f t="shared" si="4"/>
        <v>6224.3991401547728</v>
      </c>
      <c r="D51" s="210">
        <f t="shared" si="4"/>
        <v>6360.3336199484074</v>
      </c>
      <c r="E51" s="210">
        <f t="shared" si="4"/>
        <v>5932.2443680137567</v>
      </c>
      <c r="F51" s="210">
        <f t="shared" si="4"/>
        <v>5802.0202923473771</v>
      </c>
      <c r="G51" s="210">
        <f t="shared" si="4"/>
        <v>5797.2797076526222</v>
      </c>
      <c r="H51" s="210">
        <f t="shared" si="4"/>
        <v>5764.9209802235591</v>
      </c>
      <c r="I51" s="210">
        <f t="shared" si="4"/>
        <v>5846.3674978503877</v>
      </c>
      <c r="J51" s="210">
        <f t="shared" si="4"/>
        <v>5525.8728288907996</v>
      </c>
      <c r="K51" s="210">
        <f t="shared" si="4"/>
        <v>5213.5957007738589</v>
      </c>
      <c r="L51" s="210">
        <f t="shared" si="4"/>
        <v>5456.022699914015</v>
      </c>
      <c r="M51" s="210">
        <f t="shared" si="4"/>
        <v>5351.6414445399814</v>
      </c>
      <c r="N51" s="210">
        <f t="shared" si="4"/>
        <v>4606.1715391229563</v>
      </c>
      <c r="O51" s="210">
        <f t="shared" si="4"/>
        <v>4598.6467755803942</v>
      </c>
      <c r="P51" s="210">
        <f t="shared" si="4"/>
        <v>4405.4999140154778</v>
      </c>
      <c r="Q51" s="210">
        <f t="shared" si="4"/>
        <v>4411.5208942390354</v>
      </c>
      <c r="R51" s="210">
        <f t="shared" si="4"/>
        <v>4381.4472914875323</v>
      </c>
      <c r="S51" s="210">
        <f t="shared" si="4"/>
        <v>4525.2973344797929</v>
      </c>
      <c r="T51" s="210">
        <f t="shared" si="4"/>
        <v>4553.9012897678413</v>
      </c>
      <c r="U51" s="210">
        <f t="shared" si="4"/>
        <v>4618.1280309544272</v>
      </c>
      <c r="V51" s="210">
        <f t="shared" si="4"/>
        <v>4447.539036973345</v>
      </c>
      <c r="W51" s="210">
        <f t="shared" si="4"/>
        <v>4531.067239896819</v>
      </c>
      <c r="X51" s="210">
        <f t="shared" si="4"/>
        <v>4504.1969905417027</v>
      </c>
      <c r="Y51" s="210">
        <f t="shared" si="4"/>
        <v>4312.7852966466035</v>
      </c>
    </row>
    <row r="52" spans="1:25" ht="12" customHeight="1" x14ac:dyDescent="0.25">
      <c r="A52" s="17" t="s">
        <v>14</v>
      </c>
      <c r="B52" s="209">
        <f>ISI!B$47</f>
        <v>214.26276870163366</v>
      </c>
      <c r="C52" s="209">
        <f>ISI!C$47</f>
        <v>134.93301805674972</v>
      </c>
      <c r="D52" s="209">
        <f>ISI!D$47</f>
        <v>131.51779879621671</v>
      </c>
      <c r="E52" s="209">
        <f>ISI!E$47</f>
        <v>156.86887360275151</v>
      </c>
      <c r="F52" s="209">
        <f>ISI!F$47</f>
        <v>154.8134135855546</v>
      </c>
      <c r="G52" s="209">
        <f>ISI!G$47</f>
        <v>190.17601031814269</v>
      </c>
      <c r="H52" s="209">
        <f>ISI!H$47</f>
        <v>199.68211521926051</v>
      </c>
      <c r="I52" s="209">
        <f>ISI!I$47</f>
        <v>210.7359415305244</v>
      </c>
      <c r="J52" s="209">
        <f>ISI!J$47</f>
        <v>191.08899398108329</v>
      </c>
      <c r="K52" s="209">
        <f>ISI!K$47</f>
        <v>143.69853826311271</v>
      </c>
      <c r="L52" s="209">
        <f>ISI!L$47</f>
        <v>143.9383490971625</v>
      </c>
      <c r="M52" s="209">
        <f>ISI!M$47</f>
        <v>162.08598452278591</v>
      </c>
      <c r="N52" s="209">
        <f>ISI!N$47</f>
        <v>174.3581255374032</v>
      </c>
      <c r="O52" s="209">
        <f>ISI!O$47</f>
        <v>176.24858125537401</v>
      </c>
      <c r="P52" s="209">
        <f>ISI!P$47</f>
        <v>184.22820292347379</v>
      </c>
      <c r="Q52" s="209">
        <f>ISI!Q$47</f>
        <v>169.63809114359421</v>
      </c>
      <c r="R52" s="209">
        <f>ISI!R$47</f>
        <v>182.24608770421321</v>
      </c>
      <c r="S52" s="209">
        <f>ISI!S$47</f>
        <v>186.4071367153912</v>
      </c>
      <c r="T52" s="209">
        <f>ISI!T$47</f>
        <v>203.22106620808259</v>
      </c>
      <c r="U52" s="209">
        <f>ISI!U$47</f>
        <v>198.1226139294927</v>
      </c>
      <c r="V52" s="209">
        <f>ISI!V$47</f>
        <v>203.3749785038693</v>
      </c>
      <c r="W52" s="209">
        <f>ISI!W$47</f>
        <v>198.9972484952707</v>
      </c>
      <c r="X52" s="209">
        <f>ISI!X$47</f>
        <v>180.89114359415299</v>
      </c>
      <c r="Y52" s="209">
        <f>ISI!Y$47</f>
        <v>183.95829750644879</v>
      </c>
    </row>
    <row r="53" spans="1:25" ht="12" customHeight="1" x14ac:dyDescent="0.25">
      <c r="A53" s="18" t="s">
        <v>43</v>
      </c>
      <c r="B53" s="204">
        <f>ISI!B$48</f>
        <v>122.44988536591551</v>
      </c>
      <c r="C53" s="204">
        <f>ISI!C$48</f>
        <v>24.440487572794918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91.812883335718169</v>
      </c>
      <c r="C54" s="204">
        <f>ISI!C$49</f>
        <v>110.49253048395479</v>
      </c>
      <c r="D54" s="204">
        <f>ISI!D$49</f>
        <v>131.51779879621671</v>
      </c>
      <c r="E54" s="204">
        <f>ISI!E$49</f>
        <v>156.86887360275151</v>
      </c>
      <c r="F54" s="204">
        <f>ISI!F$49</f>
        <v>154.8134135855546</v>
      </c>
      <c r="G54" s="204">
        <f>ISI!G$49</f>
        <v>190.17601031814269</v>
      </c>
      <c r="H54" s="204">
        <f>ISI!H$49</f>
        <v>199.68211521926051</v>
      </c>
      <c r="I54" s="204">
        <f>ISI!I$49</f>
        <v>210.7359415305244</v>
      </c>
      <c r="J54" s="204">
        <f>ISI!J$49</f>
        <v>191.08899398108329</v>
      </c>
      <c r="K54" s="204">
        <f>ISI!K$49</f>
        <v>143.69853826311271</v>
      </c>
      <c r="L54" s="204">
        <f>ISI!L$49</f>
        <v>143.9383490971625</v>
      </c>
      <c r="M54" s="204">
        <f>ISI!M$49</f>
        <v>162.08598452278591</v>
      </c>
      <c r="N54" s="204">
        <f>ISI!N$49</f>
        <v>174.3581255374032</v>
      </c>
      <c r="O54" s="204">
        <f>ISI!O$49</f>
        <v>176.24858125537401</v>
      </c>
      <c r="P54" s="204">
        <f>ISI!P$49</f>
        <v>184.22820292347379</v>
      </c>
      <c r="Q54" s="204">
        <f>ISI!Q$49</f>
        <v>169.63809114359421</v>
      </c>
      <c r="R54" s="204">
        <f>ISI!R$49</f>
        <v>182.24608770421321</v>
      </c>
      <c r="S54" s="204">
        <f>ISI!S$49</f>
        <v>186.4071367153912</v>
      </c>
      <c r="T54" s="204">
        <f>ISI!T$49</f>
        <v>203.22106620808259</v>
      </c>
      <c r="U54" s="204">
        <f>ISI!U$49</f>
        <v>198.1226139294927</v>
      </c>
      <c r="V54" s="204">
        <f>ISI!V$49</f>
        <v>203.3749785038693</v>
      </c>
      <c r="W54" s="204">
        <f>ISI!W$49</f>
        <v>198.9972484952707</v>
      </c>
      <c r="X54" s="204">
        <f>ISI!X$49</f>
        <v>180.89114359415299</v>
      </c>
      <c r="Y54" s="204">
        <f>ISI!Y$49</f>
        <v>183.95829750644879</v>
      </c>
    </row>
    <row r="55" spans="1:25" ht="12" customHeight="1" x14ac:dyDescent="0.25">
      <c r="A55" s="19" t="s">
        <v>18</v>
      </c>
      <c r="B55" s="205">
        <f>NFM!B$63</f>
        <v>41.728460877042139</v>
      </c>
      <c r="C55" s="205">
        <f>NFM!C$63</f>
        <v>35.377558039552873</v>
      </c>
      <c r="D55" s="205">
        <f>NFM!D$63</f>
        <v>22.972914875322441</v>
      </c>
      <c r="E55" s="205">
        <f>NFM!E$63</f>
        <v>23.001547721410148</v>
      </c>
      <c r="F55" s="205">
        <f>NFM!F$63</f>
        <v>26.134737747205499</v>
      </c>
      <c r="G55" s="205">
        <f>NFM!G$63</f>
        <v>23.686328460877036</v>
      </c>
      <c r="H55" s="205">
        <f>NFM!H$63</f>
        <v>24.854342218400674</v>
      </c>
      <c r="I55" s="205">
        <f>NFM!I$63</f>
        <v>31.954170249355116</v>
      </c>
      <c r="J55" s="205">
        <f>NFM!J$63</f>
        <v>35.186758383490982</v>
      </c>
      <c r="K55" s="205">
        <f>NFM!K$63</f>
        <v>26.762682717110923</v>
      </c>
      <c r="L55" s="205">
        <f>NFM!L$63</f>
        <v>25.814445399828042</v>
      </c>
      <c r="M55" s="205">
        <f>NFM!M$63</f>
        <v>26.502407566638016</v>
      </c>
      <c r="N55" s="205">
        <f>NFM!N$63</f>
        <v>19.007394668959584</v>
      </c>
      <c r="O55" s="205">
        <f>NFM!O$63</f>
        <v>23.110748065348247</v>
      </c>
      <c r="P55" s="205">
        <f>NFM!P$63</f>
        <v>25.606706792777313</v>
      </c>
      <c r="Q55" s="205">
        <f>NFM!Q$63</f>
        <v>28.866895958727422</v>
      </c>
      <c r="R55" s="205">
        <f>NFM!R$63</f>
        <v>27.810232158211527</v>
      </c>
      <c r="S55" s="205">
        <f>NFM!S$63</f>
        <v>29.418830610490129</v>
      </c>
      <c r="T55" s="205">
        <f>NFM!T$63</f>
        <v>28.587618228718831</v>
      </c>
      <c r="U55" s="205">
        <f>NFM!U$63</f>
        <v>27.227171109200345</v>
      </c>
      <c r="V55" s="205">
        <f>NFM!V$63</f>
        <v>27.982889079965616</v>
      </c>
      <c r="W55" s="205">
        <f>NFM!W$63</f>
        <v>32.607652622527944</v>
      </c>
      <c r="X55" s="205">
        <f>NFM!X$63</f>
        <v>30.626913155631989</v>
      </c>
      <c r="Y55" s="205">
        <f>NFM!Y$63</f>
        <v>29.133190025795351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4.0448640607810624</v>
      </c>
      <c r="C57" s="204">
        <f>NFM!C$65</f>
        <v>3.2228654804058658</v>
      </c>
      <c r="D57" s="204">
        <f>NFM!D$65</f>
        <v>2.070426614269683</v>
      </c>
      <c r="E57" s="204">
        <f>NFM!E$65</f>
        <v>2.368123613298506</v>
      </c>
      <c r="F57" s="204">
        <f>NFM!F$65</f>
        <v>1.9438670843188619</v>
      </c>
      <c r="G57" s="204">
        <f>NFM!G$65</f>
        <v>2.2002444412208582</v>
      </c>
      <c r="H57" s="204">
        <f>NFM!H$65</f>
        <v>2.7663711437689869</v>
      </c>
      <c r="I57" s="204">
        <f>NFM!I$65</f>
        <v>3.1674842751500272</v>
      </c>
      <c r="J57" s="204">
        <f>NFM!J$65</f>
        <v>3.248115738086411</v>
      </c>
      <c r="K57" s="204">
        <f>NFM!K$65</f>
        <v>3.1519901211846251</v>
      </c>
      <c r="L57" s="204">
        <f>NFM!L$65</f>
        <v>2.643389844717432</v>
      </c>
      <c r="M57" s="204">
        <f>NFM!M$65</f>
        <v>2.5119763922516252</v>
      </c>
      <c r="N57" s="204">
        <f>NFM!N$65</f>
        <v>2.420574037047027</v>
      </c>
      <c r="O57" s="204">
        <f>NFM!O$65</f>
        <v>2.319459935488227</v>
      </c>
      <c r="P57" s="204">
        <f>NFM!P$65</f>
        <v>2.9832530257929628</v>
      </c>
      <c r="Q57" s="204">
        <f>NFM!Q$65</f>
        <v>3.032623768075303</v>
      </c>
      <c r="R57" s="204">
        <f>NFM!R$65</f>
        <v>2.9385810621258459</v>
      </c>
      <c r="S57" s="204">
        <f>NFM!S$65</f>
        <v>3.0727499098164408</v>
      </c>
      <c r="T57" s="204">
        <f>NFM!T$65</f>
        <v>2.9859311030139941</v>
      </c>
      <c r="U57" s="204">
        <f>NFM!U$65</f>
        <v>2.843834572422467</v>
      </c>
      <c r="V57" s="204">
        <f>NFM!V$65</f>
        <v>2.953672687261979</v>
      </c>
      <c r="W57" s="204">
        <f>NFM!W$65</f>
        <v>3.4186836395483859</v>
      </c>
      <c r="X57" s="204">
        <f>NFM!X$65</f>
        <v>3.21101700104259</v>
      </c>
      <c r="Y57" s="204">
        <f>NFM!Y$65</f>
        <v>3.0544106091289489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4.0448640607810624</v>
      </c>
      <c r="C59" s="212">
        <f>NFM!C$67</f>
        <v>3.2228654804058658</v>
      </c>
      <c r="D59" s="212">
        <f>NFM!D$67</f>
        <v>2.070426614269683</v>
      </c>
      <c r="E59" s="212">
        <f>NFM!E$67</f>
        <v>2.368123613298506</v>
      </c>
      <c r="F59" s="212">
        <f>NFM!F$67</f>
        <v>1.9438670843188619</v>
      </c>
      <c r="G59" s="212">
        <f>NFM!G$67</f>
        <v>2.2002444412208582</v>
      </c>
      <c r="H59" s="212">
        <f>NFM!H$67</f>
        <v>2.7663711437689869</v>
      </c>
      <c r="I59" s="212">
        <f>NFM!I$67</f>
        <v>3.1674842751500272</v>
      </c>
      <c r="J59" s="212">
        <f>NFM!J$67</f>
        <v>3.248115738086411</v>
      </c>
      <c r="K59" s="212">
        <f>NFM!K$67</f>
        <v>3.1519901211846251</v>
      </c>
      <c r="L59" s="212">
        <f>NFM!L$67</f>
        <v>2.643389844717432</v>
      </c>
      <c r="M59" s="212">
        <f>NFM!M$67</f>
        <v>2.5119763922516252</v>
      </c>
      <c r="N59" s="212">
        <f>NFM!N$67</f>
        <v>2.420574037047027</v>
      </c>
      <c r="O59" s="212">
        <f>NFM!O$67</f>
        <v>2.319459935488227</v>
      </c>
      <c r="P59" s="212">
        <f>NFM!P$67</f>
        <v>2.9832530257929628</v>
      </c>
      <c r="Q59" s="212">
        <f>NFM!Q$67</f>
        <v>3.032623768075303</v>
      </c>
      <c r="R59" s="212">
        <f>NFM!R$67</f>
        <v>2.9385810621258459</v>
      </c>
      <c r="S59" s="212">
        <f>NFM!S$67</f>
        <v>3.0727499098164408</v>
      </c>
      <c r="T59" s="212">
        <f>NFM!T$67</f>
        <v>2.9859311030139941</v>
      </c>
      <c r="U59" s="212">
        <f>NFM!U$67</f>
        <v>2.843834572422467</v>
      </c>
      <c r="V59" s="212">
        <f>NFM!V$67</f>
        <v>2.953672687261979</v>
      </c>
      <c r="W59" s="212">
        <f>NFM!W$67</f>
        <v>3.4186836395483859</v>
      </c>
      <c r="X59" s="212">
        <f>NFM!X$67</f>
        <v>3.21101700104259</v>
      </c>
      <c r="Y59" s="212">
        <f>NFM!Y$67</f>
        <v>3.0544106091289489</v>
      </c>
    </row>
    <row r="60" spans="1:25" ht="12" customHeight="1" x14ac:dyDescent="0.25">
      <c r="A60" s="18" t="s">
        <v>47</v>
      </c>
      <c r="B60" s="204">
        <f>NFM!B$68</f>
        <v>37.68359681626108</v>
      </c>
      <c r="C60" s="204">
        <f>NFM!C$68</f>
        <v>32.154692559147009</v>
      </c>
      <c r="D60" s="204">
        <f>NFM!D$68</f>
        <v>20.90248826105276</v>
      </c>
      <c r="E60" s="204">
        <f>NFM!E$68</f>
        <v>20.63342410811164</v>
      </c>
      <c r="F60" s="204">
        <f>NFM!F$68</f>
        <v>24.190870662886638</v>
      </c>
      <c r="G60" s="204">
        <f>NFM!G$68</f>
        <v>21.486084019656179</v>
      </c>
      <c r="H60" s="204">
        <f>NFM!H$68</f>
        <v>22.087971074631689</v>
      </c>
      <c r="I60" s="204">
        <f>NFM!I$68</f>
        <v>28.786685974205088</v>
      </c>
      <c r="J60" s="204">
        <f>NFM!J$68</f>
        <v>31.93864264540457</v>
      </c>
      <c r="K60" s="204">
        <f>NFM!K$68</f>
        <v>23.610692595926299</v>
      </c>
      <c r="L60" s="204">
        <f>NFM!L$68</f>
        <v>23.171055555110609</v>
      </c>
      <c r="M60" s="204">
        <f>NFM!M$68</f>
        <v>23.990431174386391</v>
      </c>
      <c r="N60" s="204">
        <f>NFM!N$68</f>
        <v>16.586820631912559</v>
      </c>
      <c r="O60" s="204">
        <f>NFM!O$68</f>
        <v>20.791288129860021</v>
      </c>
      <c r="P60" s="204">
        <f>NFM!P$68</f>
        <v>22.623453766984351</v>
      </c>
      <c r="Q60" s="204">
        <f>NFM!Q$68</f>
        <v>25.834272190652118</v>
      </c>
      <c r="R60" s="204">
        <f>NFM!R$68</f>
        <v>24.871651096085682</v>
      </c>
      <c r="S60" s="204">
        <f>NFM!S$68</f>
        <v>26.346080700673689</v>
      </c>
      <c r="T60" s="204">
        <f>NFM!T$68</f>
        <v>25.601687125704839</v>
      </c>
      <c r="U60" s="204">
        <f>NFM!U$68</f>
        <v>24.383336536777879</v>
      </c>
      <c r="V60" s="204">
        <f>NFM!V$68</f>
        <v>25.029216392703638</v>
      </c>
      <c r="W60" s="204">
        <f>NFM!W$68</f>
        <v>29.18896898297956</v>
      </c>
      <c r="X60" s="204">
        <f>NFM!X$68</f>
        <v>27.415896154589401</v>
      </c>
      <c r="Y60" s="204">
        <f>NFM!Y$68</f>
        <v>26.0787794166664</v>
      </c>
    </row>
    <row r="61" spans="1:25" ht="12" customHeight="1" x14ac:dyDescent="0.25">
      <c r="A61" s="19" t="s">
        <v>19</v>
      </c>
      <c r="B61" s="205">
        <f>CHI!B$52</f>
        <v>414.30524505589011</v>
      </c>
      <c r="C61" s="205">
        <f>CHI!C$52</f>
        <v>570.14883920894272</v>
      </c>
      <c r="D61" s="205">
        <f>CHI!D$52</f>
        <v>549.68916595012911</v>
      </c>
      <c r="E61" s="205">
        <f>CHI!E$52</f>
        <v>575.14643164230461</v>
      </c>
      <c r="F61" s="205">
        <f>CHI!F$52</f>
        <v>563.74531384350792</v>
      </c>
      <c r="G61" s="205">
        <f>CHI!G$52</f>
        <v>483.33929492691294</v>
      </c>
      <c r="H61" s="205">
        <f>CHI!H$52</f>
        <v>475.22785898538257</v>
      </c>
      <c r="I61" s="205">
        <f>CHI!I$52</f>
        <v>570.2927773000863</v>
      </c>
      <c r="J61" s="205">
        <f>CHI!J$52</f>
        <v>503.45984522785886</v>
      </c>
      <c r="K61" s="205">
        <f>CHI!K$52</f>
        <v>528.58512467755804</v>
      </c>
      <c r="L61" s="205">
        <f>CHI!L$52</f>
        <v>580.21367153912286</v>
      </c>
      <c r="M61" s="205">
        <f>CHI!M$52</f>
        <v>576.37377472055039</v>
      </c>
      <c r="N61" s="205">
        <f>CHI!N$52</f>
        <v>502.22158211521923</v>
      </c>
      <c r="O61" s="205">
        <f>CHI!O$52</f>
        <v>494.76139294926872</v>
      </c>
      <c r="P61" s="205">
        <f>CHI!P$52</f>
        <v>373.31358555459997</v>
      </c>
      <c r="Q61" s="205">
        <f>CHI!Q$52</f>
        <v>375.10696474634528</v>
      </c>
      <c r="R61" s="205">
        <f>CHI!R$52</f>
        <v>384.073860705073</v>
      </c>
      <c r="S61" s="205">
        <f>CHI!S$52</f>
        <v>398.79707652622506</v>
      </c>
      <c r="T61" s="205">
        <f>CHI!T$52</f>
        <v>456.85460017196891</v>
      </c>
      <c r="U61" s="205">
        <f>CHI!U$52</f>
        <v>467.47858985382629</v>
      </c>
      <c r="V61" s="205">
        <f>CHI!V$52</f>
        <v>385.83981083405001</v>
      </c>
      <c r="W61" s="205">
        <f>CHI!W$52</f>
        <v>441.79724849527094</v>
      </c>
      <c r="X61" s="205">
        <f>CHI!X$52</f>
        <v>417.57833190025792</v>
      </c>
      <c r="Y61" s="205">
        <f>CHI!Y$52</f>
        <v>376.51023215821158</v>
      </c>
    </row>
    <row r="62" spans="1:25" ht="12" customHeight="1" x14ac:dyDescent="0.25">
      <c r="A62" s="18" t="s">
        <v>59</v>
      </c>
      <c r="B62" s="204">
        <f>CHI!B$53</f>
        <v>261.34582911251005</v>
      </c>
      <c r="C62" s="204">
        <f>CHI!C$53</f>
        <v>426.89988711162687</v>
      </c>
      <c r="D62" s="204">
        <f>CHI!D$53</f>
        <v>408.06368686856399</v>
      </c>
      <c r="E62" s="204">
        <f>CHI!E$53</f>
        <v>447.25112295272493</v>
      </c>
      <c r="F62" s="204">
        <f>CHI!F$53</f>
        <v>424.92730853907574</v>
      </c>
      <c r="G62" s="204">
        <f>CHI!G$53</f>
        <v>314.68459050949537</v>
      </c>
      <c r="H62" s="204">
        <f>CHI!H$53</f>
        <v>318.05335828017132</v>
      </c>
      <c r="I62" s="204">
        <f>CHI!I$53</f>
        <v>403.25614802889595</v>
      </c>
      <c r="J62" s="204">
        <f>CHI!J$53</f>
        <v>348.90783179251821</v>
      </c>
      <c r="K62" s="204">
        <f>CHI!K$53</f>
        <v>310.685037333026</v>
      </c>
      <c r="L62" s="204">
        <f>CHI!L$53</f>
        <v>425.25065966013062</v>
      </c>
      <c r="M62" s="204">
        <f>CHI!M$53</f>
        <v>426.12970273047449</v>
      </c>
      <c r="N62" s="204">
        <f>CHI!N$53</f>
        <v>315.20539328926361</v>
      </c>
      <c r="O62" s="204">
        <f>CHI!O$53</f>
        <v>337.93731764243444</v>
      </c>
      <c r="P62" s="204">
        <f>CHI!P$53</f>
        <v>245.95724466035699</v>
      </c>
      <c r="Q62" s="204">
        <f>CHI!Q$53</f>
        <v>268.24178160448719</v>
      </c>
      <c r="R62" s="204">
        <f>CHI!R$53</f>
        <v>271.96336840501851</v>
      </c>
      <c r="S62" s="204">
        <f>CHI!S$53</f>
        <v>284.50642744654238</v>
      </c>
      <c r="T62" s="204">
        <f>CHI!T$53</f>
        <v>316.83946109032519</v>
      </c>
      <c r="U62" s="204">
        <f>CHI!U$53</f>
        <v>319.41550961101416</v>
      </c>
      <c r="V62" s="204">
        <f>CHI!V$53</f>
        <v>246.49488065760272</v>
      </c>
      <c r="W62" s="204">
        <f>CHI!W$53</f>
        <v>320.97331118629097</v>
      </c>
      <c r="X62" s="204">
        <f>CHI!X$53</f>
        <v>280.75227710836873</v>
      </c>
      <c r="Y62" s="204">
        <f>CHI!Y$53</f>
        <v>194.23930765018986</v>
      </c>
    </row>
    <row r="63" spans="1:25" ht="12" customHeight="1" x14ac:dyDescent="0.25">
      <c r="A63" s="18" t="s">
        <v>49</v>
      </c>
      <c r="B63" s="204">
        <f>CHI!B$54</f>
        <v>129.18037222137269</v>
      </c>
      <c r="C63" s="204">
        <f>CHI!C$54</f>
        <v>119.1308880367189</v>
      </c>
      <c r="D63" s="204">
        <f>CHI!D$54</f>
        <v>116.44786098194039</v>
      </c>
      <c r="E63" s="204">
        <f>CHI!E$54</f>
        <v>104.93309206372921</v>
      </c>
      <c r="F63" s="204">
        <f>CHI!F$54</f>
        <v>115.9106073514334</v>
      </c>
      <c r="G63" s="204">
        <f>CHI!G$54</f>
        <v>145.44505169309551</v>
      </c>
      <c r="H63" s="204">
        <f>CHI!H$54</f>
        <v>135.82021642786941</v>
      </c>
      <c r="I63" s="204">
        <f>CHI!I$54</f>
        <v>142.32361263462039</v>
      </c>
      <c r="J63" s="204">
        <f>CHI!J$54</f>
        <v>113.8956649114083</v>
      </c>
      <c r="K63" s="204">
        <f>CHI!K$54</f>
        <v>172.68225988680771</v>
      </c>
      <c r="L63" s="204">
        <f>CHI!L$54</f>
        <v>117.8821864275735</v>
      </c>
      <c r="M63" s="204">
        <f>CHI!M$54</f>
        <v>115.6544092404819</v>
      </c>
      <c r="N63" s="204">
        <f>CHI!N$54</f>
        <v>158.59352712728361</v>
      </c>
      <c r="O63" s="204">
        <f>CHI!O$54</f>
        <v>128.0956908604791</v>
      </c>
      <c r="P63" s="204">
        <f>CHI!P$54</f>
        <v>103.7273163408848</v>
      </c>
      <c r="Q63" s="204">
        <f>CHI!Q$54</f>
        <v>81.186860795436004</v>
      </c>
      <c r="R63" s="204">
        <f>CHI!R$54</f>
        <v>87.483091898793418</v>
      </c>
      <c r="S63" s="204">
        <f>CHI!S$54</f>
        <v>90.984066486771624</v>
      </c>
      <c r="T63" s="204">
        <f>CHI!T$54</f>
        <v>115.8582650967388</v>
      </c>
      <c r="U63" s="204">
        <f>CHI!U$54</f>
        <v>120.77015963518819</v>
      </c>
      <c r="V63" s="204">
        <f>CHI!V$54</f>
        <v>106.6015462077839</v>
      </c>
      <c r="W63" s="204">
        <f>CHI!W$54</f>
        <v>88.402995300763692</v>
      </c>
      <c r="X63" s="204">
        <f>CHI!X$54</f>
        <v>104.3382359326172</v>
      </c>
      <c r="Y63" s="204">
        <f>CHI!Y$54</f>
        <v>151.12118587377469</v>
      </c>
    </row>
    <row r="64" spans="1:25" ht="12" customHeight="1" x14ac:dyDescent="0.25">
      <c r="A64" s="18" t="s">
        <v>50</v>
      </c>
      <c r="B64" s="204">
        <f>CHI!B$55</f>
        <v>23.77904372200738</v>
      </c>
      <c r="C64" s="204">
        <f>CHI!C$55</f>
        <v>24.118064060596868</v>
      </c>
      <c r="D64" s="204">
        <f>CHI!D$55</f>
        <v>25.17761809962472</v>
      </c>
      <c r="E64" s="204">
        <f>CHI!E$55</f>
        <v>22.96221662585047</v>
      </c>
      <c r="F64" s="204">
        <f>CHI!F$55</f>
        <v>22.907397952998728</v>
      </c>
      <c r="G64" s="204">
        <f>CHI!G$55</f>
        <v>23.209652724322108</v>
      </c>
      <c r="H64" s="204">
        <f>CHI!H$55</f>
        <v>21.35428427734184</v>
      </c>
      <c r="I64" s="204">
        <f>CHI!I$55</f>
        <v>24.713016636569929</v>
      </c>
      <c r="J64" s="204">
        <f>CHI!J$55</f>
        <v>40.656348523932351</v>
      </c>
      <c r="K64" s="204">
        <f>CHI!K$55</f>
        <v>45.217827457724283</v>
      </c>
      <c r="L64" s="204">
        <f>CHI!L$55</f>
        <v>37.080825451418747</v>
      </c>
      <c r="M64" s="204">
        <f>CHI!M$55</f>
        <v>34.589662749593977</v>
      </c>
      <c r="N64" s="204">
        <f>CHI!N$55</f>
        <v>28.422661698672009</v>
      </c>
      <c r="O64" s="204">
        <f>CHI!O$55</f>
        <v>28.728384446355211</v>
      </c>
      <c r="P64" s="204">
        <f>CHI!P$55</f>
        <v>23.629024553358182</v>
      </c>
      <c r="Q64" s="204">
        <f>CHI!Q$55</f>
        <v>25.678322346422078</v>
      </c>
      <c r="R64" s="204">
        <f>CHI!R$55</f>
        <v>24.627400401261099</v>
      </c>
      <c r="S64" s="204">
        <f>CHI!S$55</f>
        <v>23.306582592911049</v>
      </c>
      <c r="T64" s="204">
        <f>CHI!T$55</f>
        <v>24.15687398490493</v>
      </c>
      <c r="U64" s="204">
        <f>CHI!U$55</f>
        <v>27.292920607623959</v>
      </c>
      <c r="V64" s="204">
        <f>CHI!V$55</f>
        <v>32.743383968663423</v>
      </c>
      <c r="W64" s="204">
        <f>CHI!W$55</f>
        <v>32.420942008216308</v>
      </c>
      <c r="X64" s="204">
        <f>CHI!X$55</f>
        <v>32.487818859271997</v>
      </c>
      <c r="Y64" s="204">
        <f>CHI!Y$55</f>
        <v>31.14973863424698</v>
      </c>
    </row>
    <row r="65" spans="1:25" ht="12" customHeight="1" x14ac:dyDescent="0.25">
      <c r="A65" s="19" t="s">
        <v>20</v>
      </c>
      <c r="B65" s="205">
        <f>NMM!B$51</f>
        <v>2197.9496990541711</v>
      </c>
      <c r="C65" s="205">
        <f>NMM!C$51</f>
        <v>2190.5151332760101</v>
      </c>
      <c r="D65" s="205">
        <f>NMM!D$51</f>
        <v>2356.5715391229583</v>
      </c>
      <c r="E65" s="205">
        <f>NMM!E$51</f>
        <v>1951.6736887360275</v>
      </c>
      <c r="F65" s="205">
        <f>NMM!F$51</f>
        <v>1937.53086844368</v>
      </c>
      <c r="G65" s="205">
        <f>NMM!G$51</f>
        <v>2015.0141014617361</v>
      </c>
      <c r="H65" s="205">
        <f>NMM!H$51</f>
        <v>1966.0987962166805</v>
      </c>
      <c r="I65" s="205">
        <f>NMM!I$51</f>
        <v>1879.8067067927777</v>
      </c>
      <c r="J65" s="205">
        <f>NMM!J$51</f>
        <v>1749.3116079105757</v>
      </c>
      <c r="K65" s="205">
        <f>NMM!K$51</f>
        <v>1508.1269991401546</v>
      </c>
      <c r="L65" s="205">
        <f>NMM!L$51</f>
        <v>1604.5178847807392</v>
      </c>
      <c r="M65" s="205">
        <f>NMM!M$51</f>
        <v>1518.5533104041274</v>
      </c>
      <c r="N65" s="205">
        <f>NMM!N$51</f>
        <v>1079.9308684436799</v>
      </c>
      <c r="O65" s="205">
        <f>NMM!O$51</f>
        <v>1085.0290627687014</v>
      </c>
      <c r="P65" s="205">
        <f>NMM!P$51</f>
        <v>1175.3773860705073</v>
      </c>
      <c r="Q65" s="205">
        <f>NMM!Q$51</f>
        <v>1117.6366294067066</v>
      </c>
      <c r="R65" s="205">
        <f>NMM!R$51</f>
        <v>1048.669819432502</v>
      </c>
      <c r="S65" s="205">
        <f>NMM!S$51</f>
        <v>1119.1783319002579</v>
      </c>
      <c r="T65" s="205">
        <f>NMM!T$51</f>
        <v>1073.9132416165089</v>
      </c>
      <c r="U65" s="205">
        <f>NMM!U$51</f>
        <v>1089.7132416165089</v>
      </c>
      <c r="V65" s="205">
        <f>NMM!V$51</f>
        <v>1084.0510748065349</v>
      </c>
      <c r="W65" s="205">
        <f>NMM!W$51</f>
        <v>1058.1715391229579</v>
      </c>
      <c r="X65" s="205">
        <f>NMM!X$51</f>
        <v>1069.8686156491829</v>
      </c>
      <c r="Y65" s="205">
        <f>NMM!Y$51</f>
        <v>1047.7533104041272</v>
      </c>
    </row>
    <row r="66" spans="1:25" ht="12" customHeight="1" x14ac:dyDescent="0.25">
      <c r="A66" s="18" t="s">
        <v>51</v>
      </c>
      <c r="B66" s="204">
        <f>NMM!B$52</f>
        <v>869.23692889447761</v>
      </c>
      <c r="C66" s="204">
        <f>NMM!C$52</f>
        <v>852.03189487696159</v>
      </c>
      <c r="D66" s="204">
        <f>NMM!D$52</f>
        <v>851.4063900549038</v>
      </c>
      <c r="E66" s="204">
        <f>NMM!E$52</f>
        <v>712.71165371585982</v>
      </c>
      <c r="F66" s="204">
        <f>NMM!F$52</f>
        <v>763.74786834352278</v>
      </c>
      <c r="G66" s="204">
        <f>NMM!G$52</f>
        <v>738.61340109485809</v>
      </c>
      <c r="H66" s="204">
        <f>NMM!H$52</f>
        <v>718.5125118040396</v>
      </c>
      <c r="I66" s="204">
        <f>NMM!I$52</f>
        <v>806.11696953578178</v>
      </c>
      <c r="J66" s="204">
        <f>NMM!J$52</f>
        <v>748.29915033779889</v>
      </c>
      <c r="K66" s="204">
        <f>NMM!K$52</f>
        <v>598.66778162005141</v>
      </c>
      <c r="L66" s="204">
        <f>NMM!L$52</f>
        <v>588.25226458406087</v>
      </c>
      <c r="M66" s="204">
        <f>NMM!M$52</f>
        <v>545.00055388982571</v>
      </c>
      <c r="N66" s="204">
        <f>NMM!N$52</f>
        <v>498.6919826877006</v>
      </c>
      <c r="O66" s="204">
        <f>NMM!O$52</f>
        <v>461.64490797214762</v>
      </c>
      <c r="P66" s="204">
        <f>NMM!P$52</f>
        <v>468.14550576310421</v>
      </c>
      <c r="Q66" s="204">
        <f>NMM!Q$52</f>
        <v>418.9286222179187</v>
      </c>
      <c r="R66" s="204">
        <f>NMM!R$52</f>
        <v>332.85389568203823</v>
      </c>
      <c r="S66" s="204">
        <f>NMM!S$52</f>
        <v>317.36438595102851</v>
      </c>
      <c r="T66" s="204">
        <f>NMM!T$52</f>
        <v>324.04478516699072</v>
      </c>
      <c r="U66" s="204">
        <f>NMM!U$52</f>
        <v>343.14113624223728</v>
      </c>
      <c r="V66" s="204">
        <f>NMM!V$52</f>
        <v>349.05442233924208</v>
      </c>
      <c r="W66" s="204">
        <f>NMM!W$52</f>
        <v>351.38165913975001</v>
      </c>
      <c r="X66" s="204">
        <f>NMM!X$52</f>
        <v>349.8422734382745</v>
      </c>
      <c r="Y66" s="204">
        <f>NMM!Y$52</f>
        <v>376.35790023330122</v>
      </c>
    </row>
    <row r="67" spans="1:25" ht="12" customHeight="1" x14ac:dyDescent="0.25">
      <c r="A67" s="18" t="s">
        <v>52</v>
      </c>
      <c r="B67" s="204">
        <f>NMM!B$53</f>
        <v>1078.8895393949231</v>
      </c>
      <c r="C67" s="204">
        <f>NMM!C$53</f>
        <v>1082.284746328492</v>
      </c>
      <c r="D67" s="204">
        <f>NMM!D$53</f>
        <v>1241.348247466856</v>
      </c>
      <c r="E67" s="204">
        <f>NMM!E$53</f>
        <v>978.18268855156532</v>
      </c>
      <c r="F67" s="204">
        <f>NMM!F$53</f>
        <v>905.13154599763016</v>
      </c>
      <c r="G67" s="204">
        <f>NMM!G$53</f>
        <v>1008.382054980462</v>
      </c>
      <c r="H67" s="204">
        <f>NMM!H$53</f>
        <v>967.67324224161064</v>
      </c>
      <c r="I67" s="204">
        <f>NMM!I$53</f>
        <v>776.43184136879131</v>
      </c>
      <c r="J67" s="204">
        <f>NMM!J$53</f>
        <v>697.48077903091416</v>
      </c>
      <c r="K67" s="204">
        <f>NMM!K$53</f>
        <v>644.12767747401244</v>
      </c>
      <c r="L67" s="204">
        <f>NMM!L$53</f>
        <v>741.25463855778889</v>
      </c>
      <c r="M67" s="204">
        <f>NMM!M$53</f>
        <v>696.54769593703099</v>
      </c>
      <c r="N67" s="204">
        <f>NMM!N$53</f>
        <v>306.02774458387489</v>
      </c>
      <c r="O67" s="204">
        <f>NMM!O$53</f>
        <v>348.80254268432901</v>
      </c>
      <c r="P67" s="204">
        <f>NMM!P$53</f>
        <v>431.68388666815019</v>
      </c>
      <c r="Q67" s="204">
        <f>NMM!Q$53</f>
        <v>435.41531952541789</v>
      </c>
      <c r="R67" s="204">
        <f>NMM!R$53</f>
        <v>441.38880337504708</v>
      </c>
      <c r="S67" s="204">
        <f>NMM!S$53</f>
        <v>520.08758374560921</v>
      </c>
      <c r="T67" s="204">
        <f>NMM!T$53</f>
        <v>467.60329273077713</v>
      </c>
      <c r="U67" s="204">
        <f>NMM!U$53</f>
        <v>455.87435432601529</v>
      </c>
      <c r="V67" s="204">
        <f>NMM!V$53</f>
        <v>477.3737035669497</v>
      </c>
      <c r="W67" s="204">
        <f>NMM!W$53</f>
        <v>427.5050601935028</v>
      </c>
      <c r="X67" s="204">
        <f>NMM!X$53</f>
        <v>441.32462257507149</v>
      </c>
      <c r="Y67" s="204">
        <f>NMM!Y$53</f>
        <v>391.21672344182781</v>
      </c>
    </row>
    <row r="68" spans="1:25" ht="12" customHeight="1" x14ac:dyDescent="0.25">
      <c r="A68" s="18" t="s">
        <v>60</v>
      </c>
      <c r="B68" s="204">
        <f>NMM!B$54</f>
        <v>249.82323076477019</v>
      </c>
      <c r="C68" s="204">
        <f>NMM!C$54</f>
        <v>256.19849207055643</v>
      </c>
      <c r="D68" s="204">
        <f>NMM!D$54</f>
        <v>263.81690160119831</v>
      </c>
      <c r="E68" s="204">
        <f>NMM!E$54</f>
        <v>260.77934646860228</v>
      </c>
      <c r="F68" s="204">
        <f>NMM!F$54</f>
        <v>268.65145410252711</v>
      </c>
      <c r="G68" s="204">
        <f>NMM!G$54</f>
        <v>268.01864538641598</v>
      </c>
      <c r="H68" s="204">
        <f>NMM!H$54</f>
        <v>279.91304217103021</v>
      </c>
      <c r="I68" s="204">
        <f>NMM!I$54</f>
        <v>297.25789588820459</v>
      </c>
      <c r="J68" s="204">
        <f>NMM!J$54</f>
        <v>303.53167854186279</v>
      </c>
      <c r="K68" s="204">
        <f>NMM!K$54</f>
        <v>265.33154004609048</v>
      </c>
      <c r="L68" s="204">
        <f>NMM!L$54</f>
        <v>275.0109816388894</v>
      </c>
      <c r="M68" s="204">
        <f>NMM!M$54</f>
        <v>277.00506057727068</v>
      </c>
      <c r="N68" s="204">
        <f>NMM!N$54</f>
        <v>275.21114117210442</v>
      </c>
      <c r="O68" s="204">
        <f>NMM!O$54</f>
        <v>274.58161211222489</v>
      </c>
      <c r="P68" s="204">
        <f>NMM!P$54</f>
        <v>275.54799363925298</v>
      </c>
      <c r="Q68" s="204">
        <f>NMM!Q$54</f>
        <v>263.29268766337009</v>
      </c>
      <c r="R68" s="204">
        <f>NMM!R$54</f>
        <v>274.42712037541668</v>
      </c>
      <c r="S68" s="204">
        <f>NMM!S$54</f>
        <v>281.72636220362028</v>
      </c>
      <c r="T68" s="204">
        <f>NMM!T$54</f>
        <v>282.26516371874112</v>
      </c>
      <c r="U68" s="204">
        <f>NMM!U$54</f>
        <v>290.69775104825629</v>
      </c>
      <c r="V68" s="204">
        <f>NMM!V$54</f>
        <v>257.62294890034309</v>
      </c>
      <c r="W68" s="204">
        <f>NMM!W$54</f>
        <v>279.28481978970513</v>
      </c>
      <c r="X68" s="204">
        <f>NMM!X$54</f>
        <v>278.70171963583692</v>
      </c>
      <c r="Y68" s="204">
        <f>NMM!Y$54</f>
        <v>280.17868672899829</v>
      </c>
    </row>
    <row r="69" spans="1:25" ht="12" customHeight="1" x14ac:dyDescent="0.25">
      <c r="A69" s="19" t="s">
        <v>21</v>
      </c>
      <c r="B69" s="205">
        <f>PPA!B$52</f>
        <v>1248.2901117798799</v>
      </c>
      <c r="C69" s="205">
        <f>PPA!C$52</f>
        <v>1201.5343938091144</v>
      </c>
      <c r="D69" s="205">
        <f>PPA!D$52</f>
        <v>1175.0045571797077</v>
      </c>
      <c r="E69" s="205">
        <f>PPA!E$52</f>
        <v>1213.6481513327599</v>
      </c>
      <c r="F69" s="205">
        <f>PPA!F$52</f>
        <v>1097.9275150472913</v>
      </c>
      <c r="G69" s="205">
        <f>PPA!G$52</f>
        <v>1177.3883920894241</v>
      </c>
      <c r="H69" s="205">
        <f>PPA!H$52</f>
        <v>1178.2562338779019</v>
      </c>
      <c r="I69" s="205">
        <f>PPA!I$52</f>
        <v>1191.2773860705074</v>
      </c>
      <c r="J69" s="205">
        <f>PPA!J$52</f>
        <v>1231.7355116079102</v>
      </c>
      <c r="K69" s="205">
        <f>PPA!K$52</f>
        <v>1211.927944969905</v>
      </c>
      <c r="L69" s="205">
        <f>PPA!L$52</f>
        <v>1280.0037833190027</v>
      </c>
      <c r="M69" s="205">
        <f>PPA!M$52</f>
        <v>1303.6926053310403</v>
      </c>
      <c r="N69" s="205">
        <f>PPA!N$52</f>
        <v>1367.6292347377469</v>
      </c>
      <c r="O69" s="205">
        <f>PPA!O$52</f>
        <v>1405.3477214101463</v>
      </c>
      <c r="P69" s="205">
        <f>PPA!P$52</f>
        <v>1311.0825451418746</v>
      </c>
      <c r="Q69" s="205">
        <f>PPA!Q$52</f>
        <v>1332.1323301805676</v>
      </c>
      <c r="R69" s="205">
        <f>PPA!R$52</f>
        <v>1378.8543422184007</v>
      </c>
      <c r="S69" s="205">
        <f>PPA!S$52</f>
        <v>1408.691831470335</v>
      </c>
      <c r="T69" s="205">
        <f>PPA!T$52</f>
        <v>1362.3098882201205</v>
      </c>
      <c r="U69" s="205">
        <f>PPA!U$52</f>
        <v>1390.0884780739468</v>
      </c>
      <c r="V69" s="205">
        <f>PPA!V$52</f>
        <v>1353.7030094582972</v>
      </c>
      <c r="W69" s="205">
        <f>PPA!W$52</f>
        <v>1305.8687016337062</v>
      </c>
      <c r="X69" s="205">
        <f>PPA!X$52</f>
        <v>1329.6098882201206</v>
      </c>
      <c r="Y69" s="205">
        <f>PPA!Y$52</f>
        <v>1303.5681857265693</v>
      </c>
    </row>
    <row r="70" spans="1:25" ht="12" customHeight="1" x14ac:dyDescent="0.25">
      <c r="A70" s="18" t="s">
        <v>54</v>
      </c>
      <c r="B70" s="204">
        <f>PPA!B$53</f>
        <v>804.19037110380975</v>
      </c>
      <c r="C70" s="204">
        <f>PPA!C$53</f>
        <v>756.60461543589497</v>
      </c>
      <c r="D70" s="204">
        <f>PPA!D$53</f>
        <v>739.29032274227075</v>
      </c>
      <c r="E70" s="204">
        <f>PPA!E$53</f>
        <v>766.65699974574522</v>
      </c>
      <c r="F70" s="204">
        <f>PPA!F$53</f>
        <v>676.63364084621912</v>
      </c>
      <c r="G70" s="204">
        <f>PPA!G$53</f>
        <v>746.06125245924443</v>
      </c>
      <c r="H70" s="204">
        <f>PPA!H$53</f>
        <v>745.47415625979056</v>
      </c>
      <c r="I70" s="204">
        <f>PPA!I$53</f>
        <v>754.13159160037151</v>
      </c>
      <c r="J70" s="204">
        <f>PPA!J$53</f>
        <v>774.61051677632827</v>
      </c>
      <c r="K70" s="204">
        <f>PPA!K$53</f>
        <v>783.98015247497403</v>
      </c>
      <c r="L70" s="204">
        <f>PPA!L$53</f>
        <v>827.05978868587101</v>
      </c>
      <c r="M70" s="204">
        <f>PPA!M$53</f>
        <v>811.22322596350455</v>
      </c>
      <c r="N70" s="204">
        <f>PPA!N$53</f>
        <v>849.51653051135065</v>
      </c>
      <c r="O70" s="204">
        <f>PPA!O$53</f>
        <v>908.40439046236963</v>
      </c>
      <c r="P70" s="204">
        <f>PPA!P$53</f>
        <v>840.48465611940003</v>
      </c>
      <c r="Q70" s="204">
        <f>PPA!Q$53</f>
        <v>856.43993738389361</v>
      </c>
      <c r="R70" s="204">
        <f>PPA!R$53</f>
        <v>903.93543898999269</v>
      </c>
      <c r="S70" s="204">
        <f>PPA!S$53</f>
        <v>927.03084495620044</v>
      </c>
      <c r="T70" s="204">
        <f>PPA!T$53</f>
        <v>903.51174631447054</v>
      </c>
      <c r="U70" s="204">
        <f>PPA!U$53</f>
        <v>919.8139028324789</v>
      </c>
      <c r="V70" s="204">
        <f>PPA!V$53</f>
        <v>890.91254352772523</v>
      </c>
      <c r="W70" s="204">
        <f>PPA!W$53</f>
        <v>883.51528741756067</v>
      </c>
      <c r="X70" s="204">
        <f>PPA!X$53</f>
        <v>885.91068278013654</v>
      </c>
      <c r="Y70" s="204">
        <f>PPA!Y$53</f>
        <v>911.77723732496884</v>
      </c>
    </row>
    <row r="71" spans="1:25" ht="12" customHeight="1" x14ac:dyDescent="0.25">
      <c r="A71" s="18" t="s">
        <v>61</v>
      </c>
      <c r="B71" s="204">
        <f>PPA!B$54</f>
        <v>384.65777847307481</v>
      </c>
      <c r="C71" s="204">
        <f>PPA!C$54</f>
        <v>389.06341169258792</v>
      </c>
      <c r="D71" s="204">
        <f>PPA!D$54</f>
        <v>383.23276207081909</v>
      </c>
      <c r="E71" s="204">
        <f>PPA!E$54</f>
        <v>397.69618430271947</v>
      </c>
      <c r="F71" s="204">
        <f>PPA!F$54</f>
        <v>374.1506678888025</v>
      </c>
      <c r="G71" s="204">
        <f>PPA!G$54</f>
        <v>383.62001894903239</v>
      </c>
      <c r="H71" s="204">
        <f>PPA!H$54</f>
        <v>383.26207386671581</v>
      </c>
      <c r="I71" s="204">
        <f>PPA!I$54</f>
        <v>386.89873222990229</v>
      </c>
      <c r="J71" s="204">
        <f>PPA!J$54</f>
        <v>411.56709574420648</v>
      </c>
      <c r="K71" s="204">
        <f>PPA!K$54</f>
        <v>389.39657654765631</v>
      </c>
      <c r="L71" s="204">
        <f>PPA!L$54</f>
        <v>408.49810867248829</v>
      </c>
      <c r="M71" s="204">
        <f>PPA!M$54</f>
        <v>452.62184950126772</v>
      </c>
      <c r="N71" s="204">
        <f>PPA!N$54</f>
        <v>482.17721528877928</v>
      </c>
      <c r="O71" s="204">
        <f>PPA!O$54</f>
        <v>463.07498280599782</v>
      </c>
      <c r="P71" s="204">
        <f>PPA!P$54</f>
        <v>435.83148030937622</v>
      </c>
      <c r="Q71" s="204">
        <f>PPA!Q$54</f>
        <v>440.83761110182343</v>
      </c>
      <c r="R71" s="204">
        <f>PPA!R$54</f>
        <v>440.74483233894568</v>
      </c>
      <c r="S71" s="204">
        <f>PPA!S$54</f>
        <v>446.48615131780338</v>
      </c>
      <c r="T71" s="204">
        <f>PPA!T$54</f>
        <v>423.54926448136399</v>
      </c>
      <c r="U71" s="204">
        <f>PPA!U$54</f>
        <v>431.47167087536491</v>
      </c>
      <c r="V71" s="204">
        <f>PPA!V$54</f>
        <v>428.89823319913029</v>
      </c>
      <c r="W71" s="204">
        <f>PPA!W$54</f>
        <v>389.56703798608942</v>
      </c>
      <c r="X71" s="204">
        <f>PPA!X$54</f>
        <v>410.26555683006723</v>
      </c>
      <c r="Y71" s="204">
        <f>PPA!Y$54</f>
        <v>359.46409280457851</v>
      </c>
    </row>
    <row r="72" spans="1:25" ht="12" customHeight="1" x14ac:dyDescent="0.25">
      <c r="A72" s="18" t="s">
        <v>62</v>
      </c>
      <c r="B72" s="204">
        <f>PPA!B$55</f>
        <v>59.441962202995178</v>
      </c>
      <c r="C72" s="204">
        <f>PPA!C$55</f>
        <v>55.866366680631373</v>
      </c>
      <c r="D72" s="204">
        <f>PPA!D$55</f>
        <v>52.481472366617979</v>
      </c>
      <c r="E72" s="204">
        <f>PPA!E$55</f>
        <v>49.294967284295097</v>
      </c>
      <c r="F72" s="204">
        <f>PPA!F$55</f>
        <v>47.143206312269768</v>
      </c>
      <c r="G72" s="204">
        <f>PPA!G$55</f>
        <v>47.707120681147252</v>
      </c>
      <c r="H72" s="204">
        <f>PPA!H$55</f>
        <v>49.520003751395471</v>
      </c>
      <c r="I72" s="204">
        <f>PPA!I$55</f>
        <v>50.247062240233682</v>
      </c>
      <c r="J72" s="204">
        <f>PPA!J$55</f>
        <v>45.557899087375631</v>
      </c>
      <c r="K72" s="204">
        <f>PPA!K$55</f>
        <v>38.551215947274557</v>
      </c>
      <c r="L72" s="204">
        <f>PPA!L$55</f>
        <v>44.445885960643487</v>
      </c>
      <c r="M72" s="204">
        <f>PPA!M$55</f>
        <v>39.847529866268097</v>
      </c>
      <c r="N72" s="204">
        <f>PPA!N$55</f>
        <v>35.935488937617087</v>
      </c>
      <c r="O72" s="204">
        <f>PPA!O$55</f>
        <v>33.86834814177891</v>
      </c>
      <c r="P72" s="204">
        <f>PPA!P$55</f>
        <v>34.766408713098301</v>
      </c>
      <c r="Q72" s="204">
        <f>PPA!Q$55</f>
        <v>34.854781694850473</v>
      </c>
      <c r="R72" s="204">
        <f>PPA!R$55</f>
        <v>34.174070889462122</v>
      </c>
      <c r="S72" s="204">
        <f>PPA!S$55</f>
        <v>35.17483519633133</v>
      </c>
      <c r="T72" s="204">
        <f>PPA!T$55</f>
        <v>35.248877424285858</v>
      </c>
      <c r="U72" s="204">
        <f>PPA!U$55</f>
        <v>38.802904366102993</v>
      </c>
      <c r="V72" s="204">
        <f>PPA!V$55</f>
        <v>33.892232731441673</v>
      </c>
      <c r="W72" s="204">
        <f>PPA!W$55</f>
        <v>32.786376230056362</v>
      </c>
      <c r="X72" s="204">
        <f>PPA!X$55</f>
        <v>33.433648609916879</v>
      </c>
      <c r="Y72" s="204">
        <f>PPA!Y$55</f>
        <v>32.326855597021847</v>
      </c>
    </row>
    <row r="73" spans="1:25" ht="12" customHeight="1" x14ac:dyDescent="0.25">
      <c r="A73" s="20" t="s">
        <v>63</v>
      </c>
      <c r="B73" s="206">
        <f>FBT!B$12</f>
        <v>514.17626827171102</v>
      </c>
      <c r="C73" s="206">
        <f>FBT!C$12</f>
        <v>491.22665520206363</v>
      </c>
      <c r="D73" s="206">
        <f>FBT!D$12</f>
        <v>566.52570937231292</v>
      </c>
      <c r="E73" s="206">
        <f>FBT!E$12</f>
        <v>533.91057609630263</v>
      </c>
      <c r="F73" s="206">
        <f>FBT!F$12</f>
        <v>514.90550300945824</v>
      </c>
      <c r="G73" s="206">
        <f>FBT!G$12</f>
        <v>506.08529664660352</v>
      </c>
      <c r="H73" s="206">
        <f>FBT!H$12</f>
        <v>555.42063628546862</v>
      </c>
      <c r="I73" s="206">
        <f>FBT!I$12</f>
        <v>547.72390369733432</v>
      </c>
      <c r="J73" s="206">
        <f>FBT!J$12</f>
        <v>512.57523645743765</v>
      </c>
      <c r="K73" s="206">
        <f>FBT!K$12</f>
        <v>535.42562338779021</v>
      </c>
      <c r="L73" s="206">
        <f>FBT!L$12</f>
        <v>570.16337059329317</v>
      </c>
      <c r="M73" s="206">
        <f>FBT!M$12</f>
        <v>549.19982803095445</v>
      </c>
      <c r="N73" s="206">
        <f>FBT!N$12</f>
        <v>426.73396388650031</v>
      </c>
      <c r="O73" s="206">
        <f>FBT!O$12</f>
        <v>429.21324161650898</v>
      </c>
      <c r="P73" s="206">
        <f>FBT!P$12</f>
        <v>430.1854686156492</v>
      </c>
      <c r="Q73" s="206">
        <f>FBT!Q$12</f>
        <v>446.91195184866717</v>
      </c>
      <c r="R73" s="206">
        <f>FBT!R$12</f>
        <v>453.39062768701632</v>
      </c>
      <c r="S73" s="206">
        <f>FBT!S$12</f>
        <v>454.30662080825448</v>
      </c>
      <c r="T73" s="206">
        <f>FBT!T$12</f>
        <v>453.7926913155631</v>
      </c>
      <c r="U73" s="206">
        <f>FBT!U$12</f>
        <v>465.373086844368</v>
      </c>
      <c r="V73" s="206">
        <f>FBT!V$12</f>
        <v>462.02579535683572</v>
      </c>
      <c r="W73" s="206">
        <f>FBT!W$12</f>
        <v>478.93697334479788</v>
      </c>
      <c r="X73" s="206">
        <f>FBT!X$12</f>
        <v>478.60653482373169</v>
      </c>
      <c r="Y73" s="206">
        <f>FBT!Y$12</f>
        <v>450.39423903697332</v>
      </c>
    </row>
    <row r="74" spans="1:25" ht="12" customHeight="1" x14ac:dyDescent="0.25">
      <c r="A74" s="14" t="s">
        <v>64</v>
      </c>
      <c r="B74" s="204">
        <f>TRE!B$12</f>
        <v>85.938950988822</v>
      </c>
      <c r="C74" s="204">
        <f>TRE!C$12</f>
        <v>86.953998280309548</v>
      </c>
      <c r="D74" s="204">
        <f>TRE!D$12</f>
        <v>65.661134995700763</v>
      </c>
      <c r="E74" s="204">
        <f>TRE!E$12</f>
        <v>68.627601031814265</v>
      </c>
      <c r="F74" s="204">
        <f>TRE!F$12</f>
        <v>70.848667239896812</v>
      </c>
      <c r="G74" s="204">
        <f>TRE!G$12</f>
        <v>71.056921754084257</v>
      </c>
      <c r="H74" s="204">
        <f>TRE!H$12</f>
        <v>69.745657781599306</v>
      </c>
      <c r="I74" s="204">
        <f>TRE!I$12</f>
        <v>70.645829750644893</v>
      </c>
      <c r="J74" s="204">
        <f>TRE!J$12</f>
        <v>65.037747205502995</v>
      </c>
      <c r="K74" s="204">
        <f>TRE!K$12</f>
        <v>55.706018916594999</v>
      </c>
      <c r="L74" s="204">
        <f>TRE!L$12</f>
        <v>73.220636285468601</v>
      </c>
      <c r="M74" s="204">
        <f>TRE!M$12</f>
        <v>58.78950988822011</v>
      </c>
      <c r="N74" s="204">
        <f>TRE!N$12</f>
        <v>50.46818572656921</v>
      </c>
      <c r="O74" s="204">
        <f>TRE!O$12</f>
        <v>49.947463456577808</v>
      </c>
      <c r="P74" s="204">
        <f>TRE!P$12</f>
        <v>50.97927773000859</v>
      </c>
      <c r="Q74" s="204">
        <f>TRE!Q$12</f>
        <v>53.630696474634561</v>
      </c>
      <c r="R74" s="204">
        <f>TRE!R$12</f>
        <v>61.318916595012887</v>
      </c>
      <c r="S74" s="204">
        <f>TRE!S$12</f>
        <v>69.708082545141878</v>
      </c>
      <c r="T74" s="204">
        <f>TRE!T$12</f>
        <v>78.825709372312986</v>
      </c>
      <c r="U74" s="204">
        <f>TRE!U$12</f>
        <v>83.041788478073926</v>
      </c>
      <c r="V74" s="204">
        <f>TRE!V$12</f>
        <v>72.338263112639723</v>
      </c>
      <c r="W74" s="204">
        <f>TRE!W$12</f>
        <v>78.628116938950996</v>
      </c>
      <c r="X74" s="204">
        <f>TRE!X$12</f>
        <v>85.386242476354255</v>
      </c>
      <c r="Y74" s="204">
        <f>TRE!Y$12</f>
        <v>89.108426483233018</v>
      </c>
    </row>
    <row r="75" spans="1:25" ht="12" customHeight="1" x14ac:dyDescent="0.25">
      <c r="A75" s="14" t="s">
        <v>65</v>
      </c>
      <c r="B75" s="204">
        <f>MAE!B$12</f>
        <v>113.4747205503009</v>
      </c>
      <c r="C75" s="204">
        <f>MAE!C$12</f>
        <v>120.90515907136719</v>
      </c>
      <c r="D75" s="204">
        <f>MAE!D$12</f>
        <v>124.4629406706793</v>
      </c>
      <c r="E75" s="204">
        <f>MAE!E$12</f>
        <v>161.0300945829751</v>
      </c>
      <c r="F75" s="204">
        <f>MAE!F$12</f>
        <v>160.54075666380061</v>
      </c>
      <c r="G75" s="204">
        <f>MAE!G$12</f>
        <v>163.39999999999989</v>
      </c>
      <c r="H75" s="204">
        <f>MAE!H$12</f>
        <v>170.3695614789338</v>
      </c>
      <c r="I75" s="204">
        <f>MAE!I$12</f>
        <v>170.9203783319002</v>
      </c>
      <c r="J75" s="204">
        <f>MAE!J$12</f>
        <v>171.0088564058469</v>
      </c>
      <c r="K75" s="204">
        <f>MAE!K$12</f>
        <v>166.931728288908</v>
      </c>
      <c r="L75" s="204">
        <f>MAE!L$12</f>
        <v>158.0394668959587</v>
      </c>
      <c r="M75" s="204">
        <f>MAE!M$12</f>
        <v>166.36809974204641</v>
      </c>
      <c r="N75" s="204">
        <f>MAE!N$12</f>
        <v>159.62553740326729</v>
      </c>
      <c r="O75" s="204">
        <f>MAE!O$12</f>
        <v>160.3587274290627</v>
      </c>
      <c r="P75" s="204">
        <f>MAE!P$12</f>
        <v>162.16440240756671</v>
      </c>
      <c r="Q75" s="204">
        <f>MAE!Q$12</f>
        <v>169.5180567497851</v>
      </c>
      <c r="R75" s="204">
        <f>MAE!R$12</f>
        <v>144.8143594153052</v>
      </c>
      <c r="S75" s="204">
        <f>MAE!S$12</f>
        <v>145.33585554600171</v>
      </c>
      <c r="T75" s="204">
        <f>MAE!T$12</f>
        <v>156.13852106620811</v>
      </c>
      <c r="U75" s="204">
        <f>MAE!U$12</f>
        <v>153.87824591573519</v>
      </c>
      <c r="V75" s="204">
        <f>MAE!V$12</f>
        <v>145.53929492691319</v>
      </c>
      <c r="W75" s="204">
        <f>MAE!W$12</f>
        <v>154.93379191745481</v>
      </c>
      <c r="X75" s="204">
        <f>MAE!X$12</f>
        <v>158.220464316423</v>
      </c>
      <c r="Y75" s="204">
        <f>MAE!Y$12</f>
        <v>153.10980223559761</v>
      </c>
    </row>
    <row r="76" spans="1:25" ht="12" customHeight="1" x14ac:dyDescent="0.25">
      <c r="A76" s="14" t="s">
        <v>66</v>
      </c>
      <c r="B76" s="204">
        <f>TEL!B$12</f>
        <v>618.06276870163367</v>
      </c>
      <c r="C76" s="204">
        <f>TEL!C$12</f>
        <v>596.07532244196034</v>
      </c>
      <c r="D76" s="204">
        <f>TEL!D$12</f>
        <v>576.08005159071365</v>
      </c>
      <c r="E76" s="204">
        <f>TEL!E$12</f>
        <v>539.6432502149612</v>
      </c>
      <c r="F76" s="204">
        <f>TEL!F$12</f>
        <v>509.81470335339628</v>
      </c>
      <c r="G76" s="204">
        <f>TEL!G$12</f>
        <v>424.41504729148761</v>
      </c>
      <c r="H76" s="204">
        <f>TEL!H$12</f>
        <v>407.53783319002571</v>
      </c>
      <c r="I76" s="204">
        <f>TEL!I$12</f>
        <v>460.02192605331038</v>
      </c>
      <c r="J76" s="204">
        <f>TEL!J$12</f>
        <v>410.3563198624247</v>
      </c>
      <c r="K76" s="204">
        <f>TEL!K$12</f>
        <v>387.16913155631983</v>
      </c>
      <c r="L76" s="204">
        <f>TEL!L$12</f>
        <v>378.74273430782461</v>
      </c>
      <c r="M76" s="204">
        <f>TEL!M$12</f>
        <v>360.79105760963017</v>
      </c>
      <c r="N76" s="204">
        <f>TEL!N$12</f>
        <v>282.98220120378318</v>
      </c>
      <c r="O76" s="204">
        <f>TEL!O$12</f>
        <v>291.14359415305239</v>
      </c>
      <c r="P76" s="204">
        <f>TEL!P$12</f>
        <v>297.33688736027511</v>
      </c>
      <c r="Q76" s="204">
        <f>TEL!Q$12</f>
        <v>300.27179707652613</v>
      </c>
      <c r="R76" s="204">
        <f>TEL!R$12</f>
        <v>291.04333619948409</v>
      </c>
      <c r="S76" s="204">
        <f>TEL!S$12</f>
        <v>296.86827171109201</v>
      </c>
      <c r="T76" s="204">
        <f>TEL!T$12</f>
        <v>312.40051590713671</v>
      </c>
      <c r="U76" s="204">
        <f>TEL!U$12</f>
        <v>304.46612209802231</v>
      </c>
      <c r="V76" s="204">
        <f>TEL!V$12</f>
        <v>285.23714531384348</v>
      </c>
      <c r="W76" s="204">
        <f>TEL!W$12</f>
        <v>330.81461736887371</v>
      </c>
      <c r="X76" s="204">
        <f>TEL!X$12</f>
        <v>277.1937231298366</v>
      </c>
      <c r="Y76" s="204">
        <f>TEL!Y$12</f>
        <v>247.95915735167671</v>
      </c>
    </row>
    <row r="77" spans="1:25" ht="12" customHeight="1" x14ac:dyDescent="0.25">
      <c r="A77" s="14" t="s">
        <v>67</v>
      </c>
      <c r="B77" s="204">
        <f>WWP!B$12</f>
        <v>219.32381771281169</v>
      </c>
      <c r="C77" s="204">
        <f>WWP!C$12</f>
        <v>201.26784178847811</v>
      </c>
      <c r="D77" s="204">
        <f>WWP!D$12</f>
        <v>159.43129836629399</v>
      </c>
      <c r="E77" s="204">
        <f>WWP!E$12</f>
        <v>141.083147033534</v>
      </c>
      <c r="F77" s="204">
        <f>WWP!F$12</f>
        <v>133.3467755803955</v>
      </c>
      <c r="G77" s="204">
        <f>WWP!G$12</f>
        <v>143.08039552880479</v>
      </c>
      <c r="H77" s="204">
        <f>WWP!H$12</f>
        <v>141.8403267411866</v>
      </c>
      <c r="I77" s="204">
        <f>WWP!I$12</f>
        <v>137.9766122098022</v>
      </c>
      <c r="J77" s="204">
        <f>WWP!J$12</f>
        <v>133.0657781599312</v>
      </c>
      <c r="K77" s="204">
        <f>WWP!K$12</f>
        <v>117.06070507308679</v>
      </c>
      <c r="L77" s="204">
        <f>WWP!L$12</f>
        <v>92.705760963026634</v>
      </c>
      <c r="M77" s="204">
        <f>WWP!M$12</f>
        <v>107.62407566637999</v>
      </c>
      <c r="N77" s="204">
        <f>WWP!N$12</f>
        <v>111.93516766981941</v>
      </c>
      <c r="O77" s="204">
        <f>WWP!O$12</f>
        <v>99.443508168529661</v>
      </c>
      <c r="P77" s="204">
        <f>WWP!P$12</f>
        <v>99.326483233018052</v>
      </c>
      <c r="Q77" s="204">
        <f>WWP!Q$12</f>
        <v>106.5570937231298</v>
      </c>
      <c r="R77" s="204">
        <f>WWP!R$12</f>
        <v>117.3214101461737</v>
      </c>
      <c r="S77" s="204">
        <f>WWP!S$12</f>
        <v>110.4373172828891</v>
      </c>
      <c r="T77" s="204">
        <f>WWP!T$12</f>
        <v>137.6846947549441</v>
      </c>
      <c r="U77" s="204">
        <f>WWP!U$12</f>
        <v>146.9411865864144</v>
      </c>
      <c r="V77" s="204">
        <f>WWP!V$12</f>
        <v>130.5662080825451</v>
      </c>
      <c r="W77" s="204">
        <f>WWP!W$12</f>
        <v>152.1620808254514</v>
      </c>
      <c r="X77" s="204">
        <f>WWP!X$12</f>
        <v>155.74333619948411</v>
      </c>
      <c r="Y77" s="204">
        <f>WWP!Y$12</f>
        <v>131.4049011177988</v>
      </c>
    </row>
    <row r="78" spans="1:25" ht="12" customHeight="1" x14ac:dyDescent="0.25">
      <c r="A78" s="21" t="s">
        <v>68</v>
      </c>
      <c r="B78" s="207">
        <f>OIS!B$12</f>
        <v>599.9406706792762</v>
      </c>
      <c r="C78" s="207">
        <f>OIS!C$12</f>
        <v>595.46122098022374</v>
      </c>
      <c r="D78" s="207">
        <f>OIS!D$12</f>
        <v>632.41650902837262</v>
      </c>
      <c r="E78" s="207">
        <f>OIS!E$12</f>
        <v>567.6110060189161</v>
      </c>
      <c r="F78" s="207">
        <f>OIS!F$12</f>
        <v>632.41203783318952</v>
      </c>
      <c r="G78" s="207">
        <f>OIS!G$12</f>
        <v>599.63791917454932</v>
      </c>
      <c r="H78" s="207">
        <f>OIS!H$12</f>
        <v>575.88761822871936</v>
      </c>
      <c r="I78" s="207">
        <f>OIS!I$12</f>
        <v>575.01186586414406</v>
      </c>
      <c r="J78" s="207">
        <f>OIS!J$12</f>
        <v>523.04617368873676</v>
      </c>
      <c r="K78" s="207">
        <f>OIS!K$12</f>
        <v>532.20120378331819</v>
      </c>
      <c r="L78" s="207">
        <f>OIS!L$12</f>
        <v>548.66259673258844</v>
      </c>
      <c r="M78" s="207">
        <f>OIS!M$12</f>
        <v>521.66079105760889</v>
      </c>
      <c r="N78" s="207">
        <f>OIS!N$12</f>
        <v>431.27927773000812</v>
      </c>
      <c r="O78" s="207">
        <f>OIS!O$12</f>
        <v>384.04273430782411</v>
      </c>
      <c r="P78" s="207">
        <f>OIS!P$12</f>
        <v>295.89896818572731</v>
      </c>
      <c r="Q78" s="207">
        <f>OIS!Q$12</f>
        <v>311.25038693035208</v>
      </c>
      <c r="R78" s="207">
        <f>OIS!R$12</f>
        <v>291.90429922613941</v>
      </c>
      <c r="S78" s="207">
        <f>OIS!S$12</f>
        <v>306.14797936371463</v>
      </c>
      <c r="T78" s="207">
        <f>OIS!T$12</f>
        <v>290.17274290627688</v>
      </c>
      <c r="U78" s="207">
        <f>OIS!U$12</f>
        <v>291.79750644883848</v>
      </c>
      <c r="V78" s="207">
        <f>OIS!V$12</f>
        <v>296.88056749785039</v>
      </c>
      <c r="W78" s="207">
        <f>OIS!W$12</f>
        <v>298.14926913155648</v>
      </c>
      <c r="X78" s="207">
        <f>OIS!X$12</f>
        <v>320.47179707652612</v>
      </c>
      <c r="Y78" s="207">
        <f>OIS!Y$12</f>
        <v>299.88555460017142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2269.9507308684438</v>
      </c>
      <c r="C81" s="210">
        <v>2108.5840928632838</v>
      </c>
      <c r="D81" s="210">
        <v>2058.4503869303526</v>
      </c>
      <c r="E81" s="210">
        <v>2249.5915735167673</v>
      </c>
      <c r="F81" s="210">
        <v>2456.2441960447113</v>
      </c>
      <c r="G81" s="210">
        <v>2443.7467755803955</v>
      </c>
      <c r="H81" s="210">
        <v>1986.2929492691317</v>
      </c>
      <c r="I81" s="210">
        <v>2253.7008598452271</v>
      </c>
      <c r="J81" s="210">
        <v>1927.8232158211526</v>
      </c>
      <c r="K81" s="210">
        <v>1499.1914015477214</v>
      </c>
      <c r="L81" s="210">
        <v>1679.7888220120383</v>
      </c>
      <c r="M81" s="210">
        <v>1713.1710232158209</v>
      </c>
      <c r="N81" s="210">
        <v>1282.8782459157351</v>
      </c>
      <c r="O81" s="210">
        <v>1321.919948409286</v>
      </c>
      <c r="P81" s="210">
        <v>1401.7136715391225</v>
      </c>
      <c r="Q81" s="210">
        <v>1302.0039552880478</v>
      </c>
      <c r="R81" s="210">
        <v>1127.5975064488391</v>
      </c>
      <c r="S81" s="210">
        <v>1169.2931212381773</v>
      </c>
      <c r="T81" s="210">
        <v>681.47506448839204</v>
      </c>
      <c r="U81" s="210">
        <v>1114.1761822871881</v>
      </c>
      <c r="V81" s="210">
        <v>1151.8784178847809</v>
      </c>
      <c r="W81" s="210">
        <v>1223.7416165090283</v>
      </c>
      <c r="X81" s="210">
        <v>938.67136715391234</v>
      </c>
      <c r="Y81" s="210">
        <v>471.47687016337056</v>
      </c>
    </row>
    <row r="82" spans="1:25" ht="12" customHeight="1" x14ac:dyDescent="0.25">
      <c r="A82" s="24" t="s">
        <v>28</v>
      </c>
      <c r="B82" s="213">
        <v>0</v>
      </c>
      <c r="C82" s="213">
        <v>0</v>
      </c>
      <c r="D82" s="213">
        <v>0</v>
      </c>
      <c r="E82" s="213">
        <v>0</v>
      </c>
      <c r="F82" s="213">
        <v>0</v>
      </c>
      <c r="G82" s="213">
        <v>0</v>
      </c>
      <c r="H82" s="213">
        <v>0</v>
      </c>
      <c r="I82" s="213">
        <v>0</v>
      </c>
      <c r="J82" s="213">
        <v>0</v>
      </c>
      <c r="K82" s="213">
        <v>0</v>
      </c>
      <c r="L82" s="213">
        <v>0</v>
      </c>
      <c r="M82" s="213">
        <v>0</v>
      </c>
      <c r="N82" s="213">
        <v>0</v>
      </c>
      <c r="O82" s="213">
        <v>0</v>
      </c>
      <c r="P82" s="213">
        <v>0</v>
      </c>
      <c r="Q82" s="213">
        <v>0</v>
      </c>
      <c r="R82" s="213">
        <v>0</v>
      </c>
      <c r="S82" s="213">
        <v>0</v>
      </c>
      <c r="T82" s="213">
        <v>0</v>
      </c>
      <c r="U82" s="213">
        <v>0</v>
      </c>
      <c r="V82" s="213">
        <v>0</v>
      </c>
      <c r="W82" s="213">
        <v>0</v>
      </c>
      <c r="X82" s="213">
        <v>0</v>
      </c>
      <c r="Y82" s="213">
        <v>0</v>
      </c>
    </row>
    <row r="83" spans="1:25" ht="12" customHeight="1" x14ac:dyDescent="0.25">
      <c r="A83" s="14" t="s">
        <v>29</v>
      </c>
      <c r="B83" s="204">
        <v>2269.9507308684438</v>
      </c>
      <c r="C83" s="204">
        <v>2108.5840928632838</v>
      </c>
      <c r="D83" s="204">
        <v>2058.4503869303526</v>
      </c>
      <c r="E83" s="204">
        <v>2249.5915735167673</v>
      </c>
      <c r="F83" s="204">
        <v>2456.2441960447113</v>
      </c>
      <c r="G83" s="204">
        <v>2443.7467755803955</v>
      </c>
      <c r="H83" s="204">
        <v>1986.2929492691317</v>
      </c>
      <c r="I83" s="204">
        <v>2253.7008598452271</v>
      </c>
      <c r="J83" s="204">
        <v>1927.8232158211526</v>
      </c>
      <c r="K83" s="204">
        <v>1499.1914015477214</v>
      </c>
      <c r="L83" s="204">
        <v>1679.7888220120383</v>
      </c>
      <c r="M83" s="204">
        <v>1713.1710232158209</v>
      </c>
      <c r="N83" s="204">
        <v>1282.8782459157351</v>
      </c>
      <c r="O83" s="204">
        <v>1321.919948409286</v>
      </c>
      <c r="P83" s="204">
        <v>1401.7136715391225</v>
      </c>
      <c r="Q83" s="204">
        <v>1302.0039552880478</v>
      </c>
      <c r="R83" s="204">
        <v>1127.5975064488391</v>
      </c>
      <c r="S83" s="204">
        <v>1169.2931212381773</v>
      </c>
      <c r="T83" s="204">
        <v>681.47506448839204</v>
      </c>
      <c r="U83" s="204">
        <v>1114.1761822871881</v>
      </c>
      <c r="V83" s="204">
        <v>1095.7501289767843</v>
      </c>
      <c r="W83" s="204">
        <v>1167.6133276010316</v>
      </c>
      <c r="X83" s="204">
        <v>889.28916595012902</v>
      </c>
      <c r="Y83" s="204">
        <v>416.39389509888218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29.373258813413582</v>
      </c>
      <c r="C85" s="204">
        <v>29.373258813413582</v>
      </c>
      <c r="D85" s="204">
        <v>36.151676698194322</v>
      </c>
      <c r="E85" s="204">
        <v>18.075838349097161</v>
      </c>
      <c r="F85" s="204">
        <v>48.589165950128972</v>
      </c>
      <c r="G85" s="204">
        <v>27.119518486672391</v>
      </c>
      <c r="H85" s="204">
        <v>73.448667239896807</v>
      </c>
      <c r="I85" s="204">
        <v>106.57300085984519</v>
      </c>
      <c r="J85" s="204">
        <v>134.04032674118659</v>
      </c>
      <c r="K85" s="204">
        <v>40.651590713671538</v>
      </c>
      <c r="L85" s="204">
        <v>61.526741186586413</v>
      </c>
      <c r="M85" s="204">
        <v>93.388736027515051</v>
      </c>
      <c r="N85" s="204">
        <v>12.085640584694749</v>
      </c>
      <c r="O85" s="204">
        <v>291.15313843508159</v>
      </c>
      <c r="P85" s="204">
        <v>494.41100601891662</v>
      </c>
      <c r="Q85" s="204">
        <v>354.87721410146167</v>
      </c>
      <c r="R85" s="204">
        <v>309.83086844368012</v>
      </c>
      <c r="S85" s="204">
        <v>240.22330180567499</v>
      </c>
      <c r="T85" s="204">
        <v>108.7748065348237</v>
      </c>
      <c r="U85" s="204">
        <v>319.93009458297502</v>
      </c>
      <c r="V85" s="204">
        <v>341.87093723129829</v>
      </c>
      <c r="W85" s="204">
        <v>331.64866723989678</v>
      </c>
      <c r="X85" s="204">
        <v>327.89561478933791</v>
      </c>
      <c r="Y85" s="204">
        <v>76.952364574376602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215.18108340498711</v>
      </c>
      <c r="C87" s="204">
        <v>184.30300945829751</v>
      </c>
      <c r="D87" s="204">
        <v>176.58357695614791</v>
      </c>
      <c r="E87" s="204">
        <v>251.8486672398968</v>
      </c>
      <c r="F87" s="204">
        <v>249.57962166809969</v>
      </c>
      <c r="G87" s="204">
        <v>219.82209802235599</v>
      </c>
      <c r="H87" s="204">
        <v>161.26680997420459</v>
      </c>
      <c r="I87" s="204">
        <v>150.95064488392089</v>
      </c>
      <c r="J87" s="204">
        <v>179.61212381771281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570.3352536543423</v>
      </c>
      <c r="C88" s="204">
        <f t="shared" si="5"/>
        <v>806.53482373172778</v>
      </c>
      <c r="D88" s="204">
        <f t="shared" si="5"/>
        <v>640.42708512467743</v>
      </c>
      <c r="E88" s="204">
        <f t="shared" si="5"/>
        <v>620.26371453138449</v>
      </c>
      <c r="F88" s="204">
        <f t="shared" si="5"/>
        <v>673.43774720550277</v>
      </c>
      <c r="G88" s="204">
        <f t="shared" si="5"/>
        <v>729.36818572656921</v>
      </c>
      <c r="H88" s="204">
        <f t="shared" si="5"/>
        <v>598.05374032674126</v>
      </c>
      <c r="I88" s="204">
        <f t="shared" si="5"/>
        <v>507.0208082545139</v>
      </c>
      <c r="J88" s="204">
        <f t="shared" si="5"/>
        <v>493.88796216681021</v>
      </c>
      <c r="K88" s="204">
        <f t="shared" si="5"/>
        <v>502.20085984522791</v>
      </c>
      <c r="L88" s="204">
        <f t="shared" si="5"/>
        <v>386.5815993121239</v>
      </c>
      <c r="M88" s="204">
        <f t="shared" si="5"/>
        <v>374.43981083404992</v>
      </c>
      <c r="N88" s="204">
        <f t="shared" si="5"/>
        <v>297.63886500429908</v>
      </c>
      <c r="O88" s="204">
        <f t="shared" si="5"/>
        <v>236.26981943250212</v>
      </c>
      <c r="P88" s="204">
        <f t="shared" si="5"/>
        <v>177.96285468615611</v>
      </c>
      <c r="Q88" s="204">
        <f t="shared" si="5"/>
        <v>252.46732588134103</v>
      </c>
      <c r="R88" s="204">
        <f t="shared" si="5"/>
        <v>246.06509028374887</v>
      </c>
      <c r="S88" s="204">
        <f t="shared" si="5"/>
        <v>278.71625107480668</v>
      </c>
      <c r="T88" s="204">
        <f t="shared" si="5"/>
        <v>226.11143594153054</v>
      </c>
      <c r="U88" s="204">
        <f t="shared" si="5"/>
        <v>223.30017196904555</v>
      </c>
      <c r="V88" s="204">
        <f t="shared" si="5"/>
        <v>248.21229578675855</v>
      </c>
      <c r="W88" s="204">
        <f t="shared" si="5"/>
        <v>290.84307824591565</v>
      </c>
      <c r="X88" s="204">
        <f t="shared" si="5"/>
        <v>216.76895958727437</v>
      </c>
      <c r="Y88" s="204">
        <f t="shared" si="5"/>
        <v>196.01066208082548</v>
      </c>
    </row>
    <row r="89" spans="1:25" ht="12" customHeight="1" x14ac:dyDescent="0.25">
      <c r="A89" s="18" t="s">
        <v>83</v>
      </c>
      <c r="B89" s="204">
        <v>1455.061134995701</v>
      </c>
      <c r="C89" s="204">
        <v>1088.373000859845</v>
      </c>
      <c r="D89" s="204">
        <v>1205.288048151333</v>
      </c>
      <c r="E89" s="204">
        <v>1359.4033533963891</v>
      </c>
      <c r="F89" s="204">
        <v>1484.6376612209799</v>
      </c>
      <c r="G89" s="204">
        <v>1467.4369733447979</v>
      </c>
      <c r="H89" s="204">
        <v>1153.523731728289</v>
      </c>
      <c r="I89" s="204">
        <v>1489.1564058469471</v>
      </c>
      <c r="J89" s="204">
        <v>1120.2828030954429</v>
      </c>
      <c r="K89" s="204">
        <v>956.33895098882192</v>
      </c>
      <c r="L89" s="204">
        <v>1231.680481513328</v>
      </c>
      <c r="M89" s="204">
        <v>1245.342476354256</v>
      </c>
      <c r="N89" s="204">
        <v>973.15374032674117</v>
      </c>
      <c r="O89" s="204">
        <v>794.49699054170242</v>
      </c>
      <c r="P89" s="204">
        <v>729.33981083404979</v>
      </c>
      <c r="Q89" s="204">
        <v>694.65941530524503</v>
      </c>
      <c r="R89" s="204">
        <v>571.70154772141007</v>
      </c>
      <c r="S89" s="204">
        <v>650.35356835769562</v>
      </c>
      <c r="T89" s="204">
        <v>346.58882201203778</v>
      </c>
      <c r="U89" s="204">
        <v>570.94591573516755</v>
      </c>
      <c r="V89" s="204">
        <v>505.66689595872742</v>
      </c>
      <c r="W89" s="204">
        <v>545.12158211521921</v>
      </c>
      <c r="X89" s="204">
        <v>344.62459157351668</v>
      </c>
      <c r="Y89" s="204">
        <v>143.43086844368011</v>
      </c>
    </row>
    <row r="90" spans="1:25" ht="12" customHeight="1" x14ac:dyDescent="0.25">
      <c r="A90" s="14" t="s">
        <v>34</v>
      </c>
      <c r="B90" s="204">
        <v>0</v>
      </c>
      <c r="C90" s="204">
        <v>0</v>
      </c>
      <c r="D90" s="204">
        <v>0</v>
      </c>
      <c r="E90" s="204">
        <v>0</v>
      </c>
      <c r="F90" s="204">
        <v>0</v>
      </c>
      <c r="G90" s="204">
        <v>0</v>
      </c>
      <c r="H90" s="204">
        <v>0</v>
      </c>
      <c r="I90" s="204">
        <v>0</v>
      </c>
      <c r="J90" s="204">
        <v>0</v>
      </c>
      <c r="K90" s="204">
        <v>0</v>
      </c>
      <c r="L90" s="204">
        <v>0</v>
      </c>
      <c r="M90" s="204">
        <v>0</v>
      </c>
      <c r="N90" s="204">
        <v>0</v>
      </c>
      <c r="O90" s="204">
        <v>0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56.128288907996563</v>
      </c>
      <c r="W90" s="204">
        <v>56.128288907996563</v>
      </c>
      <c r="X90" s="204">
        <v>49.382201203783318</v>
      </c>
      <c r="Y90" s="204">
        <v>55.082975064488387</v>
      </c>
    </row>
    <row r="91" spans="1:25" ht="12" customHeight="1" x14ac:dyDescent="0.25">
      <c r="A91" s="18" t="s">
        <v>73</v>
      </c>
      <c r="B91" s="204">
        <v>0</v>
      </c>
      <c r="C91" s="204">
        <v>0</v>
      </c>
      <c r="D91" s="204">
        <v>0</v>
      </c>
      <c r="E91" s="204">
        <v>0</v>
      </c>
      <c r="F91" s="204">
        <v>0</v>
      </c>
      <c r="G91" s="204">
        <v>0</v>
      </c>
      <c r="H91" s="204">
        <v>0</v>
      </c>
      <c r="I91" s="204">
        <v>0</v>
      </c>
      <c r="J91" s="204">
        <v>0</v>
      </c>
      <c r="K91" s="204">
        <v>0</v>
      </c>
      <c r="L91" s="204">
        <v>0</v>
      </c>
      <c r="M91" s="204">
        <v>0</v>
      </c>
      <c r="N91" s="204">
        <v>0</v>
      </c>
      <c r="O91" s="204">
        <v>0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56.128288907996563</v>
      </c>
      <c r="W91" s="204">
        <v>56.128288907996563</v>
      </c>
      <c r="X91" s="204">
        <v>49.382201203783318</v>
      </c>
      <c r="Y91" s="204">
        <v>55.082975064488387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2269.9507308684438</v>
      </c>
      <c r="C94" s="210">
        <f t="shared" si="6"/>
        <v>2108.5840928632838</v>
      </c>
      <c r="D94" s="210">
        <f t="shared" si="6"/>
        <v>2058.4503869303526</v>
      </c>
      <c r="E94" s="210">
        <f t="shared" si="6"/>
        <v>2249.5915735167673</v>
      </c>
      <c r="F94" s="210">
        <f t="shared" si="6"/>
        <v>2456.2441960447113</v>
      </c>
      <c r="G94" s="210">
        <f t="shared" si="6"/>
        <v>2443.7467755803955</v>
      </c>
      <c r="H94" s="210">
        <f t="shared" si="6"/>
        <v>1986.2929492691317</v>
      </c>
      <c r="I94" s="210">
        <f t="shared" si="6"/>
        <v>2253.7008598452271</v>
      </c>
      <c r="J94" s="210">
        <f t="shared" si="6"/>
        <v>1927.8232158211526</v>
      </c>
      <c r="K94" s="210">
        <f t="shared" si="6"/>
        <v>1499.1914015477214</v>
      </c>
      <c r="L94" s="210">
        <f t="shared" si="6"/>
        <v>1679.7888220120383</v>
      </c>
      <c r="M94" s="210">
        <f t="shared" si="6"/>
        <v>1713.1710232158209</v>
      </c>
      <c r="N94" s="210">
        <f t="shared" si="6"/>
        <v>1282.8782459157351</v>
      </c>
      <c r="O94" s="210">
        <f t="shared" si="6"/>
        <v>1321.919948409286</v>
      </c>
      <c r="P94" s="210">
        <f t="shared" si="6"/>
        <v>1401.7136715391225</v>
      </c>
      <c r="Q94" s="210">
        <f t="shared" si="6"/>
        <v>1302.0039552880478</v>
      </c>
      <c r="R94" s="210">
        <f t="shared" si="6"/>
        <v>1127.5975064488391</v>
      </c>
      <c r="S94" s="210">
        <f t="shared" si="6"/>
        <v>1169.2931212381773</v>
      </c>
      <c r="T94" s="210">
        <f t="shared" si="6"/>
        <v>681.47506448839204</v>
      </c>
      <c r="U94" s="210">
        <f t="shared" si="6"/>
        <v>1114.1761822871881</v>
      </c>
      <c r="V94" s="210">
        <f t="shared" si="6"/>
        <v>1151.8784178847809</v>
      </c>
      <c r="W94" s="210">
        <f t="shared" si="6"/>
        <v>1223.7416165090283</v>
      </c>
      <c r="X94" s="210">
        <f t="shared" si="6"/>
        <v>938.67136715391234</v>
      </c>
      <c r="Y94" s="210">
        <f t="shared" si="6"/>
        <v>471.47687016337056</v>
      </c>
    </row>
    <row r="95" spans="1:25" ht="12" customHeight="1" x14ac:dyDescent="0.25">
      <c r="A95" s="24" t="s">
        <v>48</v>
      </c>
      <c r="B95" s="213">
        <f>CHI!B58</f>
        <v>1790.830672417457</v>
      </c>
      <c r="C95" s="213">
        <f>CHI!C58</f>
        <v>1398.0653116472949</v>
      </c>
      <c r="D95" s="213">
        <f>CHI!D58</f>
        <v>1509.2385055275081</v>
      </c>
      <c r="E95" s="213">
        <f>CHI!E58</f>
        <v>1705.1804895208229</v>
      </c>
      <c r="F95" s="213">
        <f>CHI!F58</f>
        <v>1908.128990717694</v>
      </c>
      <c r="G95" s="213">
        <f>CHI!G58</f>
        <v>1840.9159635967051</v>
      </c>
      <c r="H95" s="213">
        <f>CHI!H58</f>
        <v>1499.6126194201549</v>
      </c>
      <c r="I95" s="213">
        <f>CHI!I58</f>
        <v>1835.887833666015</v>
      </c>
      <c r="J95" s="213">
        <f>CHI!J58</f>
        <v>1506.499148410684</v>
      </c>
      <c r="K95" s="213">
        <f>CHI!K58</f>
        <v>1038.523345436726</v>
      </c>
      <c r="L95" s="213">
        <f>CHI!L58</f>
        <v>1330.6140383235411</v>
      </c>
      <c r="M95" s="213">
        <f>CHI!M58</f>
        <v>1382.954712800936</v>
      </c>
      <c r="N95" s="213">
        <f>CHI!N58</f>
        <v>1019.305929448713</v>
      </c>
      <c r="O95" s="213">
        <f>CHI!O58</f>
        <v>1111.8610817995971</v>
      </c>
      <c r="P95" s="213">
        <f>CHI!P58</f>
        <v>1249.061323972079</v>
      </c>
      <c r="Q95" s="213">
        <f>CHI!Q58</f>
        <v>1098.411728179386</v>
      </c>
      <c r="R95" s="213">
        <f>CHI!R58</f>
        <v>911.66772240250737</v>
      </c>
      <c r="S95" s="213">
        <f>CHI!S58</f>
        <v>915.12173537269427</v>
      </c>
      <c r="T95" s="213">
        <f>CHI!T58</f>
        <v>482.88700228014051</v>
      </c>
      <c r="U95" s="213">
        <f>CHI!U58</f>
        <v>917.21056445167414</v>
      </c>
      <c r="V95" s="213">
        <f>CHI!V58</f>
        <v>935.82879273332139</v>
      </c>
      <c r="W95" s="213">
        <f>CHI!W58</f>
        <v>958.03680204245677</v>
      </c>
      <c r="X95" s="213">
        <f>CHI!X58</f>
        <v>741.09867949350428</v>
      </c>
      <c r="Y95" s="213">
        <f>CHI!Y58</f>
        <v>291.3572961428867</v>
      </c>
    </row>
    <row r="96" spans="1:25" ht="12" customHeight="1" x14ac:dyDescent="0.25">
      <c r="A96" s="21" t="s">
        <v>27</v>
      </c>
      <c r="B96" s="207">
        <v>479.12005845098679</v>
      </c>
      <c r="C96" s="207">
        <v>710.51878121598884</v>
      </c>
      <c r="D96" s="207">
        <v>549.21188140284448</v>
      </c>
      <c r="E96" s="207">
        <v>544.41108399594441</v>
      </c>
      <c r="F96" s="207">
        <v>548.11520532701729</v>
      </c>
      <c r="G96" s="207">
        <v>602.83081198369041</v>
      </c>
      <c r="H96" s="207">
        <v>486.68032984897673</v>
      </c>
      <c r="I96" s="207">
        <v>417.8130261792121</v>
      </c>
      <c r="J96" s="207">
        <v>421.32406741046861</v>
      </c>
      <c r="K96" s="207">
        <v>460.66805611099539</v>
      </c>
      <c r="L96" s="207">
        <v>349.1747836884972</v>
      </c>
      <c r="M96" s="207">
        <v>330.2163104148849</v>
      </c>
      <c r="N96" s="207">
        <v>263.57231646702212</v>
      </c>
      <c r="O96" s="207">
        <v>210.05886660968895</v>
      </c>
      <c r="P96" s="207">
        <v>152.65234756704353</v>
      </c>
      <c r="Q96" s="207">
        <v>203.59222710866175</v>
      </c>
      <c r="R96" s="207">
        <v>215.92978404633175</v>
      </c>
      <c r="S96" s="207">
        <v>254.17138586548299</v>
      </c>
      <c r="T96" s="207">
        <v>198.58806220825153</v>
      </c>
      <c r="U96" s="207">
        <v>196.96561783551397</v>
      </c>
      <c r="V96" s="207">
        <v>216.04962515145951</v>
      </c>
      <c r="W96" s="207">
        <v>265.70481446657152</v>
      </c>
      <c r="X96" s="207">
        <v>197.57268766040806</v>
      </c>
      <c r="Y96" s="207">
        <v>180.11957402048387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18005.470590761888</v>
      </c>
      <c r="C98" s="203">
        <f t="shared" si="7"/>
        <v>16796.531586287489</v>
      </c>
      <c r="D98" s="203">
        <f t="shared" si="7"/>
        <v>17124.148763665136</v>
      </c>
      <c r="E98" s="203">
        <f t="shared" si="7"/>
        <v>15521.097442294633</v>
      </c>
      <c r="F98" s="203">
        <f t="shared" si="7"/>
        <v>15518.826024578046</v>
      </c>
      <c r="G98" s="203">
        <f t="shared" si="7"/>
        <v>15220.900245229408</v>
      </c>
      <c r="H98" s="203">
        <f t="shared" si="7"/>
        <v>14471.583592613526</v>
      </c>
      <c r="I98" s="203">
        <f t="shared" si="7"/>
        <v>14852.111128881439</v>
      </c>
      <c r="J98" s="203">
        <f t="shared" si="7"/>
        <v>13602.793107338559</v>
      </c>
      <c r="K98" s="203">
        <f t="shared" si="7"/>
        <v>11244.039106359332</v>
      </c>
      <c r="L98" s="203">
        <f t="shared" si="7"/>
        <v>11648.291747401263</v>
      </c>
      <c r="M98" s="203">
        <f t="shared" si="7"/>
        <v>10837.896538118737</v>
      </c>
      <c r="N98" s="203">
        <f t="shared" si="7"/>
        <v>9699.0363345588139</v>
      </c>
      <c r="O98" s="203">
        <f t="shared" si="7"/>
        <v>9819.75377995895</v>
      </c>
      <c r="P98" s="203">
        <f t="shared" si="7"/>
        <v>10360.920385519259</v>
      </c>
      <c r="Q98" s="203">
        <f t="shared" si="7"/>
        <v>10250.315556026258</v>
      </c>
      <c r="R98" s="203">
        <f t="shared" si="7"/>
        <v>9366.6784067581666</v>
      </c>
      <c r="S98" s="203">
        <f t="shared" si="7"/>
        <v>9933.9031678018928</v>
      </c>
      <c r="T98" s="203">
        <f t="shared" si="7"/>
        <v>9345.2355374357285</v>
      </c>
      <c r="U98" s="203">
        <f t="shared" si="7"/>
        <v>9479.6979092770052</v>
      </c>
      <c r="V98" s="203">
        <f t="shared" si="7"/>
        <v>9334.8269701212193</v>
      </c>
      <c r="W98" s="203">
        <f t="shared" si="7"/>
        <v>9294.3422867204281</v>
      </c>
      <c r="X98" s="203">
        <f t="shared" si="7"/>
        <v>9128.8176923616229</v>
      </c>
      <c r="Y98" s="203">
        <f t="shared" si="7"/>
        <v>8256.1564993656411</v>
      </c>
    </row>
    <row r="99" spans="1:25" ht="12" customHeight="1" x14ac:dyDescent="0.25">
      <c r="A99" s="25" t="s">
        <v>14</v>
      </c>
      <c r="B99" s="209">
        <f>ISI!B$54</f>
        <v>785.72311827910255</v>
      </c>
      <c r="C99" s="209">
        <f>ISI!C$54</f>
        <v>285.3248062852814</v>
      </c>
      <c r="D99" s="209">
        <f>ISI!D$54</f>
        <v>195.50684250560866</v>
      </c>
      <c r="E99" s="209">
        <f>ISI!E$54</f>
        <v>213.60777141625954</v>
      </c>
      <c r="F99" s="209">
        <f>ISI!F$54</f>
        <v>202.79276593548053</v>
      </c>
      <c r="G99" s="209">
        <f>ISI!G$54</f>
        <v>279.36315182713872</v>
      </c>
      <c r="H99" s="209">
        <f>ISI!H$54</f>
        <v>291.80831401575102</v>
      </c>
      <c r="I99" s="209">
        <f>ISI!I$54</f>
        <v>309.488273963437</v>
      </c>
      <c r="J99" s="209">
        <f>ISI!J$54</f>
        <v>250.17425745857884</v>
      </c>
      <c r="K99" s="209">
        <f>ISI!K$54</f>
        <v>194.78894431928364</v>
      </c>
      <c r="L99" s="209">
        <f>ISI!L$54</f>
        <v>170.60348215902286</v>
      </c>
      <c r="M99" s="209">
        <f>ISI!M$54</f>
        <v>178.75547335914749</v>
      </c>
      <c r="N99" s="209">
        <f>ISI!N$54</f>
        <v>205.06976795863818</v>
      </c>
      <c r="O99" s="209">
        <f>ISI!O$54</f>
        <v>208.66081363859072</v>
      </c>
      <c r="P99" s="209">
        <f>ISI!P$54</f>
        <v>239.32552563756468</v>
      </c>
      <c r="Q99" s="209">
        <f>ISI!Q$54</f>
        <v>229.35154774308131</v>
      </c>
      <c r="R99" s="209">
        <f>ISI!R$54</f>
        <v>222.83696607853136</v>
      </c>
      <c r="S99" s="209">
        <f>ISI!S$54</f>
        <v>210.52606839903501</v>
      </c>
      <c r="T99" s="209">
        <f>ISI!T$54</f>
        <v>217.86905291870315</v>
      </c>
      <c r="U99" s="209">
        <f>ISI!U$54</f>
        <v>243.11064171859599</v>
      </c>
      <c r="V99" s="209">
        <f>ISI!V$54</f>
        <v>243.33620479741728</v>
      </c>
      <c r="W99" s="209">
        <f>ISI!W$54</f>
        <v>221.11224911907928</v>
      </c>
      <c r="X99" s="209">
        <f>ISI!X$54</f>
        <v>194.1276139979945</v>
      </c>
      <c r="Y99" s="209">
        <f>ISI!Y$54</f>
        <v>194.97885871778189</v>
      </c>
    </row>
    <row r="100" spans="1:25" ht="12" customHeight="1" x14ac:dyDescent="0.25">
      <c r="A100" s="14" t="s">
        <v>43</v>
      </c>
      <c r="B100" s="204">
        <f>ISI!B$55</f>
        <v>611.95072573722985</v>
      </c>
      <c r="C100" s="204">
        <f>ISI!C$55</f>
        <v>110.53211821990837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173.7723925418727</v>
      </c>
      <c r="C101" s="204">
        <f>ISI!C$56</f>
        <v>174.79268806537306</v>
      </c>
      <c r="D101" s="204">
        <f>ISI!D$56</f>
        <v>195.50684250560866</v>
      </c>
      <c r="E101" s="204">
        <f>ISI!E$56</f>
        <v>213.60777141625954</v>
      </c>
      <c r="F101" s="204">
        <f>ISI!F$56</f>
        <v>202.79276593548053</v>
      </c>
      <c r="G101" s="204">
        <f>ISI!G$56</f>
        <v>279.36315182713872</v>
      </c>
      <c r="H101" s="204">
        <f>ISI!H$56</f>
        <v>291.80831401575102</v>
      </c>
      <c r="I101" s="204">
        <f>ISI!I$56</f>
        <v>309.488273963437</v>
      </c>
      <c r="J101" s="204">
        <f>ISI!J$56</f>
        <v>250.17425745857884</v>
      </c>
      <c r="K101" s="204">
        <f>ISI!K$56</f>
        <v>194.78894431928364</v>
      </c>
      <c r="L101" s="204">
        <f>ISI!L$56</f>
        <v>170.60348215902286</v>
      </c>
      <c r="M101" s="204">
        <f>ISI!M$56</f>
        <v>178.75547335914749</v>
      </c>
      <c r="N101" s="204">
        <f>ISI!N$56</f>
        <v>205.06976795863818</v>
      </c>
      <c r="O101" s="204">
        <f>ISI!O$56</f>
        <v>208.66081363859072</v>
      </c>
      <c r="P101" s="204">
        <f>ISI!P$56</f>
        <v>239.32552563756468</v>
      </c>
      <c r="Q101" s="204">
        <f>ISI!Q$56</f>
        <v>229.35154774308131</v>
      </c>
      <c r="R101" s="204">
        <f>ISI!R$56</f>
        <v>222.83696607853136</v>
      </c>
      <c r="S101" s="204">
        <f>ISI!S$56</f>
        <v>210.52606839903501</v>
      </c>
      <c r="T101" s="204">
        <f>ISI!T$56</f>
        <v>217.86905291870315</v>
      </c>
      <c r="U101" s="204">
        <f>ISI!U$56</f>
        <v>243.11064171859599</v>
      </c>
      <c r="V101" s="204">
        <f>ISI!V$56</f>
        <v>243.33620479741728</v>
      </c>
      <c r="W101" s="204">
        <f>ISI!W$56</f>
        <v>221.11224911907928</v>
      </c>
      <c r="X101" s="204">
        <f>ISI!X$56</f>
        <v>194.1276139979945</v>
      </c>
      <c r="Y101" s="204">
        <f>ISI!Y$56</f>
        <v>194.97885871778189</v>
      </c>
    </row>
    <row r="102" spans="1:25" ht="12" customHeight="1" x14ac:dyDescent="0.25">
      <c r="A102" s="13" t="s">
        <v>18</v>
      </c>
      <c r="B102" s="205">
        <f>NFM!B$73</f>
        <v>87.107089121124275</v>
      </c>
      <c r="C102" s="205">
        <f>NFM!C$73</f>
        <v>65.979936241238519</v>
      </c>
      <c r="D102" s="205">
        <f>NFM!D$73</f>
        <v>31.305683360452388</v>
      </c>
      <c r="E102" s="205">
        <f>NFM!E$73</f>
        <v>31.674083360527217</v>
      </c>
      <c r="F102" s="205">
        <f>NFM!F$73</f>
        <v>38.362057281034197</v>
      </c>
      <c r="G102" s="205">
        <f>NFM!G$73</f>
        <v>30.111720000534532</v>
      </c>
      <c r="H102" s="205">
        <f>NFM!H$73</f>
        <v>30.506050000458746</v>
      </c>
      <c r="I102" s="205">
        <f>NFM!I$73</f>
        <v>46.474455200673596</v>
      </c>
      <c r="J102" s="205">
        <f>NFM!J$73</f>
        <v>49.944864280578301</v>
      </c>
      <c r="K102" s="205">
        <f>NFM!K$73</f>
        <v>34.533160000568287</v>
      </c>
      <c r="L102" s="205">
        <f>NFM!L$73</f>
        <v>26.379430480560682</v>
      </c>
      <c r="M102" s="205">
        <f>NFM!M$73</f>
        <v>32.213660960992044</v>
      </c>
      <c r="N102" s="205">
        <f>NFM!N$73</f>
        <v>30.045260959318757</v>
      </c>
      <c r="O102" s="205">
        <f>NFM!O$73</f>
        <v>38.759680479473928</v>
      </c>
      <c r="P102" s="205">
        <f>NFM!P$73</f>
        <v>43.076900959287677</v>
      </c>
      <c r="Q102" s="205">
        <f>NFM!Q$73</f>
        <v>53.105976319196941</v>
      </c>
      <c r="R102" s="205">
        <f>NFM!R$73</f>
        <v>54.898903679025246</v>
      </c>
      <c r="S102" s="205">
        <f>NFM!S$73</f>
        <v>58.5891153589547</v>
      </c>
      <c r="T102" s="205">
        <f>NFM!T$73</f>
        <v>58.455997998986135</v>
      </c>
      <c r="U102" s="205">
        <f>NFM!U$73</f>
        <v>56.067415079016747</v>
      </c>
      <c r="V102" s="205">
        <f>NFM!V$73</f>
        <v>58.334905598718436</v>
      </c>
      <c r="W102" s="205">
        <f>NFM!W$73</f>
        <v>66.327018638478222</v>
      </c>
      <c r="X102" s="205">
        <f>NFM!X$73</f>
        <v>65.094286998637799</v>
      </c>
      <c r="Y102" s="205">
        <f>NFM!Y$73</f>
        <v>63.438303798853525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6.4323086084665171</v>
      </c>
      <c r="C104" s="204">
        <f>NFM!C$75</f>
        <v>4.4814879186640404</v>
      </c>
      <c r="D104" s="204">
        <f>NFM!D$75</f>
        <v>1.406595074774255</v>
      </c>
      <c r="E104" s="204">
        <f>NFM!E$75</f>
        <v>1.617521146586441</v>
      </c>
      <c r="F104" s="204">
        <f>NFM!F$75</f>
        <v>1.6334563910725419</v>
      </c>
      <c r="G104" s="204">
        <f>NFM!G$75</f>
        <v>1.384533918319496</v>
      </c>
      <c r="H104" s="204">
        <f>NFM!H$75</f>
        <v>1.8258369000223911</v>
      </c>
      <c r="I104" s="204">
        <f>NFM!I$75</f>
        <v>2.9781955265000999</v>
      </c>
      <c r="J104" s="204">
        <f>NFM!J$75</f>
        <v>3.4209217167466588</v>
      </c>
      <c r="K104" s="204">
        <f>NFM!K$75</f>
        <v>2.6015757452392529</v>
      </c>
      <c r="L104" s="204">
        <f>NFM!L$75</f>
        <v>1.508250840653782</v>
      </c>
      <c r="M104" s="204">
        <f>NFM!M$75</f>
        <v>1.8315073237438411</v>
      </c>
      <c r="N104" s="204">
        <f>NFM!N$75</f>
        <v>3.063065182626405</v>
      </c>
      <c r="O104" s="204">
        <f>NFM!O$75</f>
        <v>3.2964869503039749</v>
      </c>
      <c r="P104" s="204">
        <f>NFM!P$75</f>
        <v>4.4588763982987141</v>
      </c>
      <c r="Q104" s="204">
        <f>NFM!Q$75</f>
        <v>4.7496104013196412</v>
      </c>
      <c r="R104" s="204">
        <f>NFM!R$75</f>
        <v>4.8339504773020403</v>
      </c>
      <c r="S104" s="204">
        <f>NFM!S$75</f>
        <v>5.0731535928234042</v>
      </c>
      <c r="T104" s="204">
        <f>NFM!T$75</f>
        <v>4.9283559185124934</v>
      </c>
      <c r="U104" s="204">
        <f>NFM!U$75</f>
        <v>4.7077428007098101</v>
      </c>
      <c r="V104" s="204">
        <f>NFM!V$75</f>
        <v>5.0026094900653746</v>
      </c>
      <c r="W104" s="204">
        <f>NFM!W$75</f>
        <v>5.8050580052003973</v>
      </c>
      <c r="X104" s="204">
        <f>NFM!X$75</f>
        <v>5.4353660255036456</v>
      </c>
      <c r="Y104" s="204">
        <f>NFM!Y$75</f>
        <v>5.0935448275662187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6.4323086084665171</v>
      </c>
      <c r="C106" s="212">
        <f>NFM!C$77</f>
        <v>4.4814879186640404</v>
      </c>
      <c r="D106" s="212">
        <f>NFM!D$77</f>
        <v>1.406595074774255</v>
      </c>
      <c r="E106" s="212">
        <f>NFM!E$77</f>
        <v>1.617521146586441</v>
      </c>
      <c r="F106" s="212">
        <f>NFM!F$77</f>
        <v>1.6334563910725419</v>
      </c>
      <c r="G106" s="212">
        <f>NFM!G$77</f>
        <v>1.384533918319496</v>
      </c>
      <c r="H106" s="212">
        <f>NFM!H$77</f>
        <v>1.8258369000223911</v>
      </c>
      <c r="I106" s="212">
        <f>NFM!I$77</f>
        <v>2.9781955265000999</v>
      </c>
      <c r="J106" s="212">
        <f>NFM!J$77</f>
        <v>3.4209217167466588</v>
      </c>
      <c r="K106" s="212">
        <f>NFM!K$77</f>
        <v>2.6015757452392529</v>
      </c>
      <c r="L106" s="212">
        <f>NFM!L$77</f>
        <v>1.508250840653782</v>
      </c>
      <c r="M106" s="212">
        <f>NFM!M$77</f>
        <v>1.8315073237438411</v>
      </c>
      <c r="N106" s="212">
        <f>NFM!N$77</f>
        <v>3.063065182626405</v>
      </c>
      <c r="O106" s="212">
        <f>NFM!O$77</f>
        <v>3.2964869503039749</v>
      </c>
      <c r="P106" s="212">
        <f>NFM!P$77</f>
        <v>4.4588763982987141</v>
      </c>
      <c r="Q106" s="212">
        <f>NFM!Q$77</f>
        <v>4.7496104013196412</v>
      </c>
      <c r="R106" s="212">
        <f>NFM!R$77</f>
        <v>4.8339504773020403</v>
      </c>
      <c r="S106" s="212">
        <f>NFM!S$77</f>
        <v>5.0731535928234042</v>
      </c>
      <c r="T106" s="212">
        <f>NFM!T$77</f>
        <v>4.9283559185124934</v>
      </c>
      <c r="U106" s="212">
        <f>NFM!U$77</f>
        <v>4.7077428007098101</v>
      </c>
      <c r="V106" s="212">
        <f>NFM!V$77</f>
        <v>5.0026094900653746</v>
      </c>
      <c r="W106" s="212">
        <f>NFM!W$77</f>
        <v>5.8050580052003973</v>
      </c>
      <c r="X106" s="212">
        <f>NFM!X$77</f>
        <v>5.4353660255036456</v>
      </c>
      <c r="Y106" s="212">
        <f>NFM!Y$77</f>
        <v>5.0935448275662187</v>
      </c>
    </row>
    <row r="107" spans="1:25" ht="12" customHeight="1" x14ac:dyDescent="0.25">
      <c r="A107" s="14" t="s">
        <v>47</v>
      </c>
      <c r="B107" s="204">
        <f>NFM!B$78</f>
        <v>80.674780512657762</v>
      </c>
      <c r="C107" s="204">
        <f>NFM!C$78</f>
        <v>61.498448322574475</v>
      </c>
      <c r="D107" s="204">
        <f>NFM!D$78</f>
        <v>29.899088285678133</v>
      </c>
      <c r="E107" s="204">
        <f>NFM!E$78</f>
        <v>30.056562213940776</v>
      </c>
      <c r="F107" s="204">
        <f>NFM!F$78</f>
        <v>36.728600889961655</v>
      </c>
      <c r="G107" s="204">
        <f>NFM!G$78</f>
        <v>28.727186082215038</v>
      </c>
      <c r="H107" s="204">
        <f>NFM!H$78</f>
        <v>28.680213100436355</v>
      </c>
      <c r="I107" s="204">
        <f>NFM!I$78</f>
        <v>43.496259674173494</v>
      </c>
      <c r="J107" s="204">
        <f>NFM!J$78</f>
        <v>46.523942563831639</v>
      </c>
      <c r="K107" s="204">
        <f>NFM!K$78</f>
        <v>31.931584255329035</v>
      </c>
      <c r="L107" s="204">
        <f>NFM!L$78</f>
        <v>24.871179639906899</v>
      </c>
      <c r="M107" s="204">
        <f>NFM!M$78</f>
        <v>30.382153637248205</v>
      </c>
      <c r="N107" s="204">
        <f>NFM!N$78</f>
        <v>26.98219577669235</v>
      </c>
      <c r="O107" s="204">
        <f>NFM!O$78</f>
        <v>35.463193529169956</v>
      </c>
      <c r="P107" s="204">
        <f>NFM!P$78</f>
        <v>38.618024560988964</v>
      </c>
      <c r="Q107" s="204">
        <f>NFM!Q$78</f>
        <v>48.356365917877298</v>
      </c>
      <c r="R107" s="204">
        <f>NFM!R$78</f>
        <v>50.064953201723206</v>
      </c>
      <c r="S107" s="204">
        <f>NFM!S$78</f>
        <v>53.515961766131298</v>
      </c>
      <c r="T107" s="204">
        <f>NFM!T$78</f>
        <v>53.52764208047364</v>
      </c>
      <c r="U107" s="204">
        <f>NFM!U$78</f>
        <v>51.359672278306938</v>
      </c>
      <c r="V107" s="204">
        <f>NFM!V$78</f>
        <v>53.332296108653061</v>
      </c>
      <c r="W107" s="204">
        <f>NFM!W$78</f>
        <v>60.521960633277828</v>
      </c>
      <c r="X107" s="204">
        <f>NFM!X$78</f>
        <v>59.658920973134151</v>
      </c>
      <c r="Y107" s="204">
        <f>NFM!Y$78</f>
        <v>58.344758971287305</v>
      </c>
    </row>
    <row r="108" spans="1:25" ht="12" customHeight="1" x14ac:dyDescent="0.25">
      <c r="A108" s="13" t="s">
        <v>19</v>
      </c>
      <c r="B108" s="205">
        <f>CHI!B$79</f>
        <v>1974.5253748788286</v>
      </c>
      <c r="C108" s="205">
        <f>CHI!C$79</f>
        <v>2152.4232745580243</v>
      </c>
      <c r="D108" s="205">
        <f>CHI!D$79</f>
        <v>2005.0918535187859</v>
      </c>
      <c r="E108" s="205">
        <f>CHI!E$79</f>
        <v>2237.1974499188432</v>
      </c>
      <c r="F108" s="205">
        <f>CHI!F$79</f>
        <v>2286.7309999587587</v>
      </c>
      <c r="G108" s="205">
        <f>CHI!G$79</f>
        <v>1854.9793951595698</v>
      </c>
      <c r="H108" s="205">
        <f>CHI!H$79</f>
        <v>1442.9427879595953</v>
      </c>
      <c r="I108" s="205">
        <f>CHI!I$79</f>
        <v>2069.7411924792077</v>
      </c>
      <c r="J108" s="205">
        <f>CHI!J$79</f>
        <v>1629.8719711593433</v>
      </c>
      <c r="K108" s="205">
        <f>CHI!K$79</f>
        <v>937.96904355921595</v>
      </c>
      <c r="L108" s="205">
        <f>CHI!L$79</f>
        <v>1220.5396369992634</v>
      </c>
      <c r="M108" s="205">
        <f>CHI!M$79</f>
        <v>1209.3542138390246</v>
      </c>
      <c r="N108" s="205">
        <f>CHI!N$79</f>
        <v>893.20295819868556</v>
      </c>
      <c r="O108" s="205">
        <f>CHI!O$79</f>
        <v>1013.3060361192313</v>
      </c>
      <c r="P108" s="205">
        <f>CHI!P$79</f>
        <v>965.47197151858654</v>
      </c>
      <c r="Q108" s="205">
        <f>CHI!Q$79</f>
        <v>1015.1880822016994</v>
      </c>
      <c r="R108" s="205">
        <f>CHI!R$79</f>
        <v>1027.8092635618027</v>
      </c>
      <c r="S108" s="205">
        <f>CHI!S$79</f>
        <v>1060.9799332417997</v>
      </c>
      <c r="T108" s="205">
        <f>CHI!T$79</f>
        <v>858.51489619862014</v>
      </c>
      <c r="U108" s="205">
        <f>CHI!U$79</f>
        <v>1075.9802431588544</v>
      </c>
      <c r="V108" s="205">
        <f>CHI!V$79</f>
        <v>894.79825740098204</v>
      </c>
      <c r="W108" s="205">
        <f>CHI!W$79</f>
        <v>1007.0013242392189</v>
      </c>
      <c r="X108" s="205">
        <f>CHI!X$79</f>
        <v>793.6186835611129</v>
      </c>
      <c r="Y108" s="205">
        <f>CHI!Y$79</f>
        <v>446.40839920100899</v>
      </c>
    </row>
    <row r="109" spans="1:25" ht="12" customHeight="1" x14ac:dyDescent="0.25">
      <c r="A109" s="14" t="s">
        <v>59</v>
      </c>
      <c r="B109" s="204">
        <f>CHI!B$80</f>
        <v>1839.6656087044896</v>
      </c>
      <c r="C109" s="204">
        <f>CHI!C$80</f>
        <v>1945.624279740272</v>
      </c>
      <c r="D109" s="204">
        <f>CHI!D$80</f>
        <v>1829.8545234353669</v>
      </c>
      <c r="E109" s="204">
        <f>CHI!E$80</f>
        <v>2098.0377421345825</v>
      </c>
      <c r="F109" s="204">
        <f>CHI!F$80</f>
        <v>2145.6868787022295</v>
      </c>
      <c r="G109" s="204">
        <f>CHI!G$80</f>
        <v>1747.5686669374579</v>
      </c>
      <c r="H109" s="204">
        <f>CHI!H$80</f>
        <v>1362.1232459443404</v>
      </c>
      <c r="I109" s="204">
        <f>CHI!I$80</f>
        <v>1924.9311850960848</v>
      </c>
      <c r="J109" s="204">
        <f>CHI!J$80</f>
        <v>1530.6586308786264</v>
      </c>
      <c r="K109" s="204">
        <f>CHI!K$80</f>
        <v>750.01078360658573</v>
      </c>
      <c r="L109" s="204">
        <f>CHI!L$80</f>
        <v>1085.5464700647399</v>
      </c>
      <c r="M109" s="204">
        <f>CHI!M$80</f>
        <v>1071.9919556653513</v>
      </c>
      <c r="N109" s="204">
        <f>CHI!N$80</f>
        <v>714.54902401021093</v>
      </c>
      <c r="O109" s="204">
        <f>CHI!O$80</f>
        <v>869.23464599964041</v>
      </c>
      <c r="P109" s="204">
        <f>CHI!P$80</f>
        <v>847.33591162703306</v>
      </c>
      <c r="Q109" s="204">
        <f>CHI!Q$80</f>
        <v>917.68334331627875</v>
      </c>
      <c r="R109" s="204">
        <f>CHI!R$80</f>
        <v>925.69135155442632</v>
      </c>
      <c r="S109" s="204">
        <f>CHI!S$80</f>
        <v>952.89675488174657</v>
      </c>
      <c r="T109" s="204">
        <f>CHI!T$80</f>
        <v>723.00412460883615</v>
      </c>
      <c r="U109" s="204">
        <f>CHI!U$80</f>
        <v>947.64179157002332</v>
      </c>
      <c r="V109" s="204">
        <f>CHI!V$80</f>
        <v>804.29991707543809</v>
      </c>
      <c r="W109" s="204">
        <f>CHI!W$80</f>
        <v>916.41704736703514</v>
      </c>
      <c r="X109" s="204">
        <f>CHI!X$80</f>
        <v>700.13979457816595</v>
      </c>
      <c r="Y109" s="204">
        <f>CHI!Y$80</f>
        <v>306.25616362178471</v>
      </c>
    </row>
    <row r="110" spans="1:25" ht="12" customHeight="1" x14ac:dyDescent="0.25">
      <c r="A110" s="14" t="s">
        <v>49</v>
      </c>
      <c r="B110" s="204">
        <f>CHI!B$81</f>
        <v>124.93255538367038</v>
      </c>
      <c r="C110" s="204">
        <f>CHI!C$81</f>
        <v>187.92024328490595</v>
      </c>
      <c r="D110" s="204">
        <f>CHI!D$81</f>
        <v>158.39668321017183</v>
      </c>
      <c r="E110" s="204">
        <f>CHI!E$81</f>
        <v>125.74275545867056</v>
      </c>
      <c r="F110" s="204">
        <f>CHI!F$81</f>
        <v>128.93550664939889</v>
      </c>
      <c r="G110" s="204">
        <f>CHI!G$81</f>
        <v>100.10450594065077</v>
      </c>
      <c r="H110" s="204">
        <f>CHI!H$81</f>
        <v>75.489794246006397</v>
      </c>
      <c r="I110" s="204">
        <f>CHI!I$81</f>
        <v>133.79813501292372</v>
      </c>
      <c r="J110" s="204">
        <f>CHI!J$81</f>
        <v>84.718187384925074</v>
      </c>
      <c r="K110" s="204">
        <f>CHI!K$81</f>
        <v>165.15289203884885</v>
      </c>
      <c r="L110" s="204">
        <f>CHI!L$81</f>
        <v>117.52293062429368</v>
      </c>
      <c r="M110" s="204">
        <f>CHI!M$81</f>
        <v>120.06490763114527</v>
      </c>
      <c r="N110" s="204">
        <f>CHI!N$81</f>
        <v>164.71689005954804</v>
      </c>
      <c r="O110" s="204">
        <f>CHI!O$81</f>
        <v>127.84614297021474</v>
      </c>
      <c r="P110" s="204">
        <f>CHI!P$81</f>
        <v>109.92779895394574</v>
      </c>
      <c r="Q110" s="204">
        <f>CHI!Q$81</f>
        <v>88.802065031126261</v>
      </c>
      <c r="R110" s="204">
        <f>CHI!R$81</f>
        <v>93.818698626309924</v>
      </c>
      <c r="S110" s="204">
        <f>CHI!S$81</f>
        <v>99.318323189417256</v>
      </c>
      <c r="T110" s="204">
        <f>CHI!T$81</f>
        <v>125.46236549172315</v>
      </c>
      <c r="U110" s="204">
        <f>CHI!U$81</f>
        <v>118.77686816091177</v>
      </c>
      <c r="V110" s="204">
        <f>CHI!V$81</f>
        <v>81.705548165875172</v>
      </c>
      <c r="W110" s="204">
        <f>CHI!W$81</f>
        <v>77.962832442847329</v>
      </c>
      <c r="X110" s="204">
        <f>CHI!X$81</f>
        <v>82.348150194665507</v>
      </c>
      <c r="Y110" s="204">
        <f>CHI!Y$81</f>
        <v>129.33499929660076</v>
      </c>
    </row>
    <row r="111" spans="1:25" ht="12" customHeight="1" x14ac:dyDescent="0.25">
      <c r="A111" s="14" t="s">
        <v>50</v>
      </c>
      <c r="B111" s="204">
        <f>CHI!B$82</f>
        <v>9.9272107906685001</v>
      </c>
      <c r="C111" s="204">
        <f>CHI!C$82</f>
        <v>18.878751532846412</v>
      </c>
      <c r="D111" s="204">
        <f>CHI!D$82</f>
        <v>16.840646873247099</v>
      </c>
      <c r="E111" s="204">
        <f>CHI!E$82</f>
        <v>13.41695232559004</v>
      </c>
      <c r="F111" s="204">
        <f>CHI!F$82</f>
        <v>12.108614607130059</v>
      </c>
      <c r="G111" s="204">
        <f>CHI!G$82</f>
        <v>7.3062222814609772</v>
      </c>
      <c r="H111" s="204">
        <f>CHI!H$82</f>
        <v>5.3297477692486002</v>
      </c>
      <c r="I111" s="204">
        <f>CHI!I$82</f>
        <v>11.01187237019883</v>
      </c>
      <c r="J111" s="204">
        <f>CHI!J$82</f>
        <v>14.49515289579173</v>
      </c>
      <c r="K111" s="204">
        <f>CHI!K$82</f>
        <v>22.80536791378146</v>
      </c>
      <c r="L111" s="204">
        <f>CHI!L$82</f>
        <v>17.470236310229929</v>
      </c>
      <c r="M111" s="204">
        <f>CHI!M$82</f>
        <v>17.297350542528161</v>
      </c>
      <c r="N111" s="204">
        <f>CHI!N$82</f>
        <v>13.93704412892653</v>
      </c>
      <c r="O111" s="204">
        <f>CHI!O$82</f>
        <v>16.22524714937618</v>
      </c>
      <c r="P111" s="204">
        <f>CHI!P$82</f>
        <v>8.2082609376077116</v>
      </c>
      <c r="Q111" s="204">
        <f>CHI!Q$82</f>
        <v>8.702673854294348</v>
      </c>
      <c r="R111" s="204">
        <f>CHI!R$82</f>
        <v>8.2992133810663695</v>
      </c>
      <c r="S111" s="204">
        <f>CHI!S$82</f>
        <v>8.7648551706357836</v>
      </c>
      <c r="T111" s="204">
        <f>CHI!T$82</f>
        <v>10.048406098060781</v>
      </c>
      <c r="U111" s="204">
        <f>CHI!U$82</f>
        <v>9.5615834279191603</v>
      </c>
      <c r="V111" s="204">
        <f>CHI!V$82</f>
        <v>8.7927921596687781</v>
      </c>
      <c r="W111" s="204">
        <f>CHI!W$82</f>
        <v>12.62144442933641</v>
      </c>
      <c r="X111" s="204">
        <f>CHI!X$82</f>
        <v>11.130738788281381</v>
      </c>
      <c r="Y111" s="204">
        <f>CHI!Y$82</f>
        <v>10.817236282623499</v>
      </c>
    </row>
    <row r="112" spans="1:25" ht="12" customHeight="1" x14ac:dyDescent="0.25">
      <c r="A112" s="13" t="s">
        <v>20</v>
      </c>
      <c r="B112" s="205">
        <f>NMM!B$59</f>
        <v>10108.492357477642</v>
      </c>
      <c r="C112" s="205">
        <f>NMM!C$59</f>
        <v>9828.7423387978688</v>
      </c>
      <c r="D112" s="205">
        <f>NMM!D$59</f>
        <v>10701.848810157477</v>
      </c>
      <c r="E112" s="205">
        <f>NMM!E$59</f>
        <v>9161.4382769584136</v>
      </c>
      <c r="F112" s="205">
        <f>NMM!F$59</f>
        <v>9538.3894467977207</v>
      </c>
      <c r="G112" s="205">
        <f>NMM!G$59</f>
        <v>9936.6157862782457</v>
      </c>
      <c r="H112" s="205">
        <f>NMM!H$59</f>
        <v>9636.6546485971339</v>
      </c>
      <c r="I112" s="205">
        <f>NMM!I$59</f>
        <v>9323.8350399175997</v>
      </c>
      <c r="J112" s="205">
        <f>NMM!J$59</f>
        <v>8934.7963241977977</v>
      </c>
      <c r="K112" s="205">
        <f>NMM!K$59</f>
        <v>7289.9393660383084</v>
      </c>
      <c r="L112" s="205">
        <f>NMM!L$59</f>
        <v>7560.4162021578313</v>
      </c>
      <c r="M112" s="205">
        <f>NMM!M$59</f>
        <v>6817.8095481579076</v>
      </c>
      <c r="N112" s="205">
        <f>NMM!N$59</f>
        <v>6242.5516351577389</v>
      </c>
      <c r="O112" s="205">
        <f>NMM!O$59</f>
        <v>6474.7704660772524</v>
      </c>
      <c r="P112" s="205">
        <f>NMM!P$59</f>
        <v>7077.9282600378792</v>
      </c>
      <c r="Q112" s="205">
        <f>NMM!Q$59</f>
        <v>6649.3951507578131</v>
      </c>
      <c r="R112" s="205">
        <f>NMM!R$59</f>
        <v>5804.8549816366994</v>
      </c>
      <c r="S112" s="205">
        <f>NMM!S$59</f>
        <v>6240.6055393970455</v>
      </c>
      <c r="T112" s="205">
        <f>NMM!T$59</f>
        <v>5840.6402783969943</v>
      </c>
      <c r="U112" s="205">
        <f>NMM!U$59</f>
        <v>5800.4804248379824</v>
      </c>
      <c r="V112" s="205">
        <f>NMM!V$59</f>
        <v>5874.2567760779448</v>
      </c>
      <c r="W112" s="205">
        <f>NMM!W$59</f>
        <v>5551.8045608381335</v>
      </c>
      <c r="X112" s="205">
        <f>NMM!X$59</f>
        <v>5703.7817703175897</v>
      </c>
      <c r="Y112" s="205">
        <f>NMM!Y$59</f>
        <v>5341.1491635579096</v>
      </c>
    </row>
    <row r="113" spans="1:25" ht="12" customHeight="1" x14ac:dyDescent="0.25">
      <c r="A113" s="14" t="s">
        <v>51</v>
      </c>
      <c r="B113" s="204">
        <f>NMM!B$60</f>
        <v>6344.0146023968446</v>
      </c>
      <c r="C113" s="204">
        <f>NMM!C$60</f>
        <v>6106.2790017996485</v>
      </c>
      <c r="D113" s="204">
        <f>NMM!D$60</f>
        <v>6458.0171371091419</v>
      </c>
      <c r="E113" s="204">
        <f>NMM!E$60</f>
        <v>5711.4183482186909</v>
      </c>
      <c r="F113" s="204">
        <f>NMM!F$60</f>
        <v>6263.1881125992495</v>
      </c>
      <c r="G113" s="204">
        <f>NMM!G$60</f>
        <v>6383.920415550976</v>
      </c>
      <c r="H113" s="204">
        <f>NMM!H$60</f>
        <v>6216.8072307951243</v>
      </c>
      <c r="I113" s="204">
        <f>NMM!I$60</f>
        <v>6415.874147448536</v>
      </c>
      <c r="J113" s="204">
        <f>NMM!J$60</f>
        <v>6190.714772383466</v>
      </c>
      <c r="K113" s="204">
        <f>NMM!K$60</f>
        <v>4899.9431811429113</v>
      </c>
      <c r="L113" s="204">
        <f>NMM!L$60</f>
        <v>5035.6108038277434</v>
      </c>
      <c r="M113" s="204">
        <f>NMM!M$60</f>
        <v>4390.5182416238476</v>
      </c>
      <c r="N113" s="204">
        <f>NMM!N$60</f>
        <v>4394.0736141588432</v>
      </c>
      <c r="O113" s="204">
        <f>NMM!O$60</f>
        <v>4568.1965747750337</v>
      </c>
      <c r="P113" s="204">
        <f>NMM!P$60</f>
        <v>4931.3184866996926</v>
      </c>
      <c r="Q113" s="204">
        <f>NMM!Q$60</f>
        <v>4552.2585903033741</v>
      </c>
      <c r="R113" s="204">
        <f>NMM!R$60</f>
        <v>3666.1394798597785</v>
      </c>
      <c r="S113" s="204">
        <f>NMM!S$60</f>
        <v>3876.203975549894</v>
      </c>
      <c r="T113" s="204">
        <f>NMM!T$60</f>
        <v>3653.7563812031608</v>
      </c>
      <c r="U113" s="204">
        <f>NMM!U$60</f>
        <v>3662.1536037393607</v>
      </c>
      <c r="V113" s="204">
        <f>NMM!V$60</f>
        <v>3764.1542420858295</v>
      </c>
      <c r="W113" s="204">
        <f>NMM!W$60</f>
        <v>3540.8514297593879</v>
      </c>
      <c r="X113" s="204">
        <f>NMM!X$60</f>
        <v>3648.0218710590225</v>
      </c>
      <c r="Y113" s="204">
        <f>NMM!Y$60</f>
        <v>3574.605771729186</v>
      </c>
    </row>
    <row r="114" spans="1:25" ht="12" customHeight="1" x14ac:dyDescent="0.25">
      <c r="A114" s="14" t="s">
        <v>52</v>
      </c>
      <c r="B114" s="204">
        <f>NMM!B$61</f>
        <v>3014.7026107763531</v>
      </c>
      <c r="C114" s="204">
        <f>NMM!C$61</f>
        <v>2996.2935543045255</v>
      </c>
      <c r="D114" s="204">
        <f>NMM!D$61</f>
        <v>3494.1293431730387</v>
      </c>
      <c r="E114" s="204">
        <f>NMM!E$61</f>
        <v>2725.6656795270783</v>
      </c>
      <c r="F114" s="204">
        <f>NMM!F$61</f>
        <v>2576.2116829218235</v>
      </c>
      <c r="G114" s="204">
        <f>NMM!G$61</f>
        <v>2874.4186328320611</v>
      </c>
      <c r="H114" s="204">
        <f>NMM!H$61</f>
        <v>2734.2384285742787</v>
      </c>
      <c r="I114" s="204">
        <f>NMM!I$61</f>
        <v>2120.5995614773265</v>
      </c>
      <c r="J114" s="204">
        <f>NMM!J$61</f>
        <v>2000.3823208193912</v>
      </c>
      <c r="K114" s="204">
        <f>NMM!K$61</f>
        <v>1767.8437123745753</v>
      </c>
      <c r="L114" s="204">
        <f>NMM!L$61</f>
        <v>1876.0970435606152</v>
      </c>
      <c r="M114" s="204">
        <f>NMM!M$61</f>
        <v>1788.6033777669966</v>
      </c>
      <c r="N114" s="204">
        <f>NMM!N$61</f>
        <v>1218.4598326873454</v>
      </c>
      <c r="O114" s="204">
        <f>NMM!O$61</f>
        <v>1273.5807036927627</v>
      </c>
      <c r="P114" s="204">
        <f>NMM!P$61</f>
        <v>1513.7459791717934</v>
      </c>
      <c r="Q114" s="204">
        <f>NMM!Q$61</f>
        <v>1478.2966547324584</v>
      </c>
      <c r="R114" s="204">
        <f>NMM!R$61</f>
        <v>1500.3561764659603</v>
      </c>
      <c r="S114" s="204">
        <f>NMM!S$61</f>
        <v>1719.6267162479314</v>
      </c>
      <c r="T114" s="204">
        <f>NMM!T$61</f>
        <v>1544.674168534505</v>
      </c>
      <c r="U114" s="204">
        <f>NMM!U$61</f>
        <v>1473.1242159608839</v>
      </c>
      <c r="V114" s="204">
        <f>NMM!V$61</f>
        <v>1501.6062193771565</v>
      </c>
      <c r="W114" s="204">
        <f>NMM!W$61</f>
        <v>1370.3669808488839</v>
      </c>
      <c r="X114" s="204">
        <f>NMM!X$61</f>
        <v>1421.4064210358604</v>
      </c>
      <c r="Y114" s="204">
        <f>NMM!Y$61</f>
        <v>1133.4510253368073</v>
      </c>
    </row>
    <row r="115" spans="1:25" ht="12" customHeight="1" x14ac:dyDescent="0.25">
      <c r="A115" s="14" t="s">
        <v>60</v>
      </c>
      <c r="B115" s="204">
        <f>NMM!B$62</f>
        <v>749.77514430444603</v>
      </c>
      <c r="C115" s="204">
        <f>NMM!C$62</f>
        <v>726.16978269369497</v>
      </c>
      <c r="D115" s="204">
        <f>NMM!D$62</f>
        <v>749.70232987529653</v>
      </c>
      <c r="E115" s="204">
        <f>NMM!E$62</f>
        <v>724.35424921264598</v>
      </c>
      <c r="F115" s="204">
        <f>NMM!F$62</f>
        <v>698.98965127664758</v>
      </c>
      <c r="G115" s="204">
        <f>NMM!G$62</f>
        <v>678.27673789520941</v>
      </c>
      <c r="H115" s="204">
        <f>NMM!H$62</f>
        <v>685.6089892277314</v>
      </c>
      <c r="I115" s="204">
        <f>NMM!I$62</f>
        <v>787.36133099173719</v>
      </c>
      <c r="J115" s="204">
        <f>NMM!J$62</f>
        <v>743.6992309949394</v>
      </c>
      <c r="K115" s="204">
        <f>NMM!K$62</f>
        <v>622.15247252082156</v>
      </c>
      <c r="L115" s="204">
        <f>NMM!L$62</f>
        <v>648.70835476947286</v>
      </c>
      <c r="M115" s="204">
        <f>NMM!M$62</f>
        <v>638.68792876706323</v>
      </c>
      <c r="N115" s="204">
        <f>NMM!N$62</f>
        <v>630.01818831155015</v>
      </c>
      <c r="O115" s="204">
        <f>NMM!O$62</f>
        <v>632.99318760945596</v>
      </c>
      <c r="P115" s="204">
        <f>NMM!P$62</f>
        <v>632.86379416639238</v>
      </c>
      <c r="Q115" s="204">
        <f>NMM!Q$62</f>
        <v>618.83990572198013</v>
      </c>
      <c r="R115" s="204">
        <f>NMM!R$62</f>
        <v>638.35932531096137</v>
      </c>
      <c r="S115" s="204">
        <f>NMM!S$62</f>
        <v>644.77484759922049</v>
      </c>
      <c r="T115" s="204">
        <f>NMM!T$62</f>
        <v>642.20972865932788</v>
      </c>
      <c r="U115" s="204">
        <f>NMM!U$62</f>
        <v>665.20260513773837</v>
      </c>
      <c r="V115" s="204">
        <f>NMM!V$62</f>
        <v>608.49631461495812</v>
      </c>
      <c r="W115" s="204">
        <f>NMM!W$62</f>
        <v>640.58615022986237</v>
      </c>
      <c r="X115" s="204">
        <f>NMM!X$62</f>
        <v>634.35347822270728</v>
      </c>
      <c r="Y115" s="204">
        <f>NMM!Y$62</f>
        <v>633.09236649191621</v>
      </c>
    </row>
    <row r="116" spans="1:25" ht="12" customHeight="1" x14ac:dyDescent="0.25">
      <c r="A116" s="13" t="s">
        <v>21</v>
      </c>
      <c r="B116" s="205">
        <f>PPA!B$57</f>
        <v>1031.403138839255</v>
      </c>
      <c r="C116" s="205">
        <f>PPA!C$57</f>
        <v>815.70362507939217</v>
      </c>
      <c r="D116" s="205">
        <f>PPA!D$57</f>
        <v>575.2409543996198</v>
      </c>
      <c r="E116" s="205">
        <f>PPA!E$57</f>
        <v>653.32396295952628</v>
      </c>
      <c r="F116" s="205">
        <f>PPA!F$57</f>
        <v>276.77833379985691</v>
      </c>
      <c r="G116" s="205">
        <f>PPA!G$57</f>
        <v>338.42343563978312</v>
      </c>
      <c r="H116" s="205">
        <f>PPA!H$57</f>
        <v>325.7139801597873</v>
      </c>
      <c r="I116" s="205">
        <f>PPA!I$57</f>
        <v>293.6133583198378</v>
      </c>
      <c r="J116" s="205">
        <f>PPA!J$57</f>
        <v>327.1872340798123</v>
      </c>
      <c r="K116" s="205">
        <f>PPA!K$57</f>
        <v>322.58158163981159</v>
      </c>
      <c r="L116" s="205">
        <f>PPA!L$57</f>
        <v>280.38676571984047</v>
      </c>
      <c r="M116" s="205">
        <f>PPA!M$57</f>
        <v>367.28162927972755</v>
      </c>
      <c r="N116" s="205">
        <f>PPA!N$57</f>
        <v>412.86933647970449</v>
      </c>
      <c r="O116" s="205">
        <f>PPA!O$57</f>
        <v>329.10338771983675</v>
      </c>
      <c r="P116" s="205">
        <f>PPA!P$57</f>
        <v>323.32864175978688</v>
      </c>
      <c r="Q116" s="205">
        <f>PPA!Q$57</f>
        <v>418.52700215972072</v>
      </c>
      <c r="R116" s="205">
        <f>PPA!R$57</f>
        <v>470.07786419969352</v>
      </c>
      <c r="S116" s="205">
        <f>PPA!S$57</f>
        <v>532.21729139960553</v>
      </c>
      <c r="T116" s="205">
        <f>PPA!T$57</f>
        <v>510.90492635962846</v>
      </c>
      <c r="U116" s="205">
        <f>PPA!U$57</f>
        <v>489.86831051963253</v>
      </c>
      <c r="V116" s="205">
        <f>PPA!V$57</f>
        <v>490.47252839962664</v>
      </c>
      <c r="W116" s="205">
        <f>PPA!W$57</f>
        <v>523.92187799959288</v>
      </c>
      <c r="X116" s="205">
        <f>PPA!X$57</f>
        <v>490.83725159969549</v>
      </c>
      <c r="Y116" s="205">
        <f>PPA!Y$57</f>
        <v>504.21760631960774</v>
      </c>
    </row>
    <row r="117" spans="1:25" ht="12" customHeight="1" x14ac:dyDescent="0.25">
      <c r="A117" s="14" t="s">
        <v>54</v>
      </c>
      <c r="B117" s="204">
        <f>PPA!B$58</f>
        <v>672.86994213556113</v>
      </c>
      <c r="C117" s="204">
        <f>PPA!C$58</f>
        <v>508.26397772555049</v>
      </c>
      <c r="D117" s="204">
        <f>PPA!D$58</f>
        <v>351.13280554874223</v>
      </c>
      <c r="E117" s="204">
        <f>PPA!E$58</f>
        <v>401.11792585936308</v>
      </c>
      <c r="F117" s="204">
        <f>PPA!F$58</f>
        <v>159.69619641881141</v>
      </c>
      <c r="G117" s="204">
        <f>PPA!G$58</f>
        <v>201.73870229673389</v>
      </c>
      <c r="H117" s="204">
        <f>PPA!H$58</f>
        <v>192.55226739919439</v>
      </c>
      <c r="I117" s="204">
        <f>PPA!I$58</f>
        <v>172.08417045876769</v>
      </c>
      <c r="J117" s="204">
        <f>PPA!J$58</f>
        <v>191.27450403896759</v>
      </c>
      <c r="K117" s="204">
        <f>PPA!K$58</f>
        <v>194.61499453398679</v>
      </c>
      <c r="L117" s="204">
        <f>PPA!L$58</f>
        <v>166.54271383079521</v>
      </c>
      <c r="M117" s="204">
        <f>PPA!M$58</f>
        <v>213.07839953683359</v>
      </c>
      <c r="N117" s="204">
        <f>PPA!N$58</f>
        <v>240.52242502077939</v>
      </c>
      <c r="O117" s="204">
        <f>PPA!O$58</f>
        <v>198.69716346336941</v>
      </c>
      <c r="P117" s="204">
        <f>PPA!P$58</f>
        <v>194.25928903787241</v>
      </c>
      <c r="Q117" s="204">
        <f>PPA!Q$58</f>
        <v>255.00322203750679</v>
      </c>
      <c r="R117" s="204">
        <f>PPA!R$58</f>
        <v>292.95779752175622</v>
      </c>
      <c r="S117" s="204">
        <f>PPA!S$58</f>
        <v>332.84353109871893</v>
      </c>
      <c r="T117" s="204">
        <f>PPA!T$58</f>
        <v>321.80833144728388</v>
      </c>
      <c r="U117" s="204">
        <f>PPA!U$58</f>
        <v>306.43988018573441</v>
      </c>
      <c r="V117" s="204">
        <f>PPA!V$58</f>
        <v>306.30388962318028</v>
      </c>
      <c r="W117" s="204">
        <f>PPA!W$58</f>
        <v>337.47314513071711</v>
      </c>
      <c r="X117" s="204">
        <f>PPA!X$58</f>
        <v>311.30340602612989</v>
      </c>
      <c r="Y117" s="204">
        <f>PPA!Y$58</f>
        <v>338.79165875983881</v>
      </c>
    </row>
    <row r="118" spans="1:25" ht="12" customHeight="1" x14ac:dyDescent="0.25">
      <c r="A118" s="14" t="s">
        <v>61</v>
      </c>
      <c r="B118" s="204">
        <f>PPA!B$59</f>
        <v>330.07714839671672</v>
      </c>
      <c r="C118" s="204">
        <f>PPA!C$59</f>
        <v>271.69330761423311</v>
      </c>
      <c r="D118" s="204">
        <f>PPA!D$59</f>
        <v>188.64874609142339</v>
      </c>
      <c r="E118" s="204">
        <f>PPA!E$59</f>
        <v>219.06477352200571</v>
      </c>
      <c r="F118" s="204">
        <f>PPA!F$59</f>
        <v>94.81092978286398</v>
      </c>
      <c r="G118" s="204">
        <f>PPA!G$59</f>
        <v>111.187184302959</v>
      </c>
      <c r="H118" s="204">
        <f>PPA!H$59</f>
        <v>106.1789254851782</v>
      </c>
      <c r="I118" s="204">
        <f>PPA!I$59</f>
        <v>94.830738024902288</v>
      </c>
      <c r="J118" s="204">
        <f>PPA!J$59</f>
        <v>109.0776856561565</v>
      </c>
      <c r="K118" s="204">
        <f>PPA!K$59</f>
        <v>105.3198392364682</v>
      </c>
      <c r="L118" s="204">
        <f>PPA!L$59</f>
        <v>90.380287016774162</v>
      </c>
      <c r="M118" s="204">
        <f>PPA!M$59</f>
        <v>131.45988889457939</v>
      </c>
      <c r="N118" s="204">
        <f>PPA!N$59</f>
        <v>147.40743185537659</v>
      </c>
      <c r="O118" s="204">
        <f>PPA!O$59</f>
        <v>110.01007368896759</v>
      </c>
      <c r="P118" s="204">
        <f>PPA!P$59</f>
        <v>111.1024040295935</v>
      </c>
      <c r="Q118" s="204">
        <f>PPA!Q$59</f>
        <v>144.7010252300812</v>
      </c>
      <c r="R118" s="204">
        <f>PPA!R$59</f>
        <v>156.02192590982861</v>
      </c>
      <c r="S118" s="204">
        <f>PPA!S$59</f>
        <v>175.30996806870169</v>
      </c>
      <c r="T118" s="204">
        <f>PPA!T$59</f>
        <v>165.47986080906259</v>
      </c>
      <c r="U118" s="204">
        <f>PPA!U$59</f>
        <v>157.55526740161861</v>
      </c>
      <c r="V118" s="204">
        <f>PPA!V$59</f>
        <v>162.33946260346551</v>
      </c>
      <c r="W118" s="204">
        <f>PPA!W$59</f>
        <v>165.50911638699739</v>
      </c>
      <c r="X118" s="204">
        <f>PPA!X$59</f>
        <v>160.42849358206169</v>
      </c>
      <c r="Y118" s="204">
        <f>PPA!Y$59</f>
        <v>147.17902657240589</v>
      </c>
    </row>
    <row r="119" spans="1:25" ht="12" customHeight="1" x14ac:dyDescent="0.25">
      <c r="A119" s="14" t="s">
        <v>62</v>
      </c>
      <c r="B119" s="204">
        <f>PPA!B$60</f>
        <v>28.45604830697717</v>
      </c>
      <c r="C119" s="204">
        <f>PPA!C$60</f>
        <v>35.746339739608622</v>
      </c>
      <c r="D119" s="204">
        <f>PPA!D$60</f>
        <v>35.459402759454157</v>
      </c>
      <c r="E119" s="204">
        <f>PPA!E$60</f>
        <v>33.141263578157421</v>
      </c>
      <c r="F119" s="204">
        <f>PPA!F$60</f>
        <v>22.271207598181519</v>
      </c>
      <c r="G119" s="204">
        <f>PPA!G$60</f>
        <v>25.49754904009022</v>
      </c>
      <c r="H119" s="204">
        <f>PPA!H$60</f>
        <v>26.98278727541468</v>
      </c>
      <c r="I119" s="204">
        <f>PPA!I$60</f>
        <v>26.698449836167811</v>
      </c>
      <c r="J119" s="204">
        <f>PPA!J$60</f>
        <v>26.835044384688221</v>
      </c>
      <c r="K119" s="204">
        <f>PPA!K$60</f>
        <v>22.646747869356581</v>
      </c>
      <c r="L119" s="204">
        <f>PPA!L$60</f>
        <v>23.463764872271099</v>
      </c>
      <c r="M119" s="204">
        <f>PPA!M$60</f>
        <v>22.74334084831457</v>
      </c>
      <c r="N119" s="204">
        <f>PPA!N$60</f>
        <v>24.93947960354847</v>
      </c>
      <c r="O119" s="204">
        <f>PPA!O$60</f>
        <v>20.39615056749971</v>
      </c>
      <c r="P119" s="204">
        <f>PPA!P$60</f>
        <v>17.96694869232094</v>
      </c>
      <c r="Q119" s="204">
        <f>PPA!Q$60</f>
        <v>18.8227548921327</v>
      </c>
      <c r="R119" s="204">
        <f>PPA!R$60</f>
        <v>21.098140768108689</v>
      </c>
      <c r="S119" s="204">
        <f>PPA!S$60</f>
        <v>24.063792232184881</v>
      </c>
      <c r="T119" s="204">
        <f>PPA!T$60</f>
        <v>23.616734103281971</v>
      </c>
      <c r="U119" s="204">
        <f>PPA!U$60</f>
        <v>25.873162932279492</v>
      </c>
      <c r="V119" s="204">
        <f>PPA!V$60</f>
        <v>21.829176172980858</v>
      </c>
      <c r="W119" s="204">
        <f>PPA!W$60</f>
        <v>20.939616481878371</v>
      </c>
      <c r="X119" s="204">
        <f>PPA!X$60</f>
        <v>19.105351991503909</v>
      </c>
      <c r="Y119" s="204">
        <f>PPA!Y$60</f>
        <v>18.24692098736304</v>
      </c>
    </row>
    <row r="120" spans="1:25" ht="12" customHeight="1" x14ac:dyDescent="0.25">
      <c r="A120" s="15" t="s">
        <v>63</v>
      </c>
      <c r="B120" s="206">
        <f>FBT!B$33</f>
        <v>860.71586903812999</v>
      </c>
      <c r="C120" s="206">
        <f>FBT!C$33</f>
        <v>770.64889967894169</v>
      </c>
      <c r="D120" s="206">
        <f>FBT!D$33</f>
        <v>974.18438603858954</v>
      </c>
      <c r="E120" s="206">
        <f>FBT!E$33</f>
        <v>837.10530863840506</v>
      </c>
      <c r="F120" s="206">
        <f>FBT!F$33</f>
        <v>752.35461839910488</v>
      </c>
      <c r="G120" s="206">
        <f>FBT!G$33</f>
        <v>672.68370923842588</v>
      </c>
      <c r="H120" s="206">
        <f>FBT!H$33</f>
        <v>791.79395111888402</v>
      </c>
      <c r="I120" s="206">
        <f>FBT!I$33</f>
        <v>700.13950379927951</v>
      </c>
      <c r="J120" s="206">
        <f>FBT!J$33</f>
        <v>641.14456355883544</v>
      </c>
      <c r="K120" s="206">
        <f>FBT!K$33</f>
        <v>684.37854431867345</v>
      </c>
      <c r="L120" s="206">
        <f>FBT!L$33</f>
        <v>728.06424623926</v>
      </c>
      <c r="M120" s="206">
        <f>FBT!M$33</f>
        <v>670.58205623868957</v>
      </c>
      <c r="N120" s="206">
        <f>FBT!N$33</f>
        <v>622.75357692117848</v>
      </c>
      <c r="O120" s="206">
        <f>FBT!O$33</f>
        <v>566.61715584101501</v>
      </c>
      <c r="P120" s="206">
        <f>FBT!P$33</f>
        <v>535.91009796160279</v>
      </c>
      <c r="Q120" s="206">
        <f>FBT!Q$33</f>
        <v>605.15926632125922</v>
      </c>
      <c r="R120" s="206">
        <f>FBT!R$33</f>
        <v>590.49360720154311</v>
      </c>
      <c r="S120" s="206">
        <f>FBT!S$33</f>
        <v>585.48934332192709</v>
      </c>
      <c r="T120" s="206">
        <f>FBT!T$33</f>
        <v>571.55104800106642</v>
      </c>
      <c r="U120" s="206">
        <f>FBT!U$33</f>
        <v>580.01008212109559</v>
      </c>
      <c r="V120" s="206">
        <f>FBT!V$33</f>
        <v>561.15317088083566</v>
      </c>
      <c r="W120" s="206">
        <f>FBT!W$33</f>
        <v>566.81953668113215</v>
      </c>
      <c r="X120" s="206">
        <f>FBT!X$33</f>
        <v>601.28693712116399</v>
      </c>
      <c r="Y120" s="206">
        <f>FBT!Y$33</f>
        <v>546.0488402419187</v>
      </c>
    </row>
    <row r="121" spans="1:25" ht="12" customHeight="1" x14ac:dyDescent="0.25">
      <c r="A121" s="12" t="s">
        <v>64</v>
      </c>
      <c r="B121" s="204">
        <f>TRE!B$33</f>
        <v>115.5603448781098</v>
      </c>
      <c r="C121" s="204">
        <f>TRE!C$33</f>
        <v>111.9822400787025</v>
      </c>
      <c r="D121" s="204">
        <f>TRE!D$33</f>
        <v>58.42267523896826</v>
      </c>
      <c r="E121" s="204">
        <f>TRE!E$33</f>
        <v>64.380495238143396</v>
      </c>
      <c r="F121" s="204">
        <f>TRE!F$33</f>
        <v>73.329110639095973</v>
      </c>
      <c r="G121" s="204">
        <f>TRE!G$33</f>
        <v>70.692426719211824</v>
      </c>
      <c r="H121" s="204">
        <f>TRE!H$33</f>
        <v>66.60273671783861</v>
      </c>
      <c r="I121" s="204">
        <f>TRE!I$33</f>
        <v>70.226323557999734</v>
      </c>
      <c r="J121" s="204">
        <f>TRE!J$33</f>
        <v>60.001574039015367</v>
      </c>
      <c r="K121" s="204">
        <f>TRE!K$33</f>
        <v>51.89845355897392</v>
      </c>
      <c r="L121" s="204">
        <f>TRE!L$33</f>
        <v>89.091945359205013</v>
      </c>
      <c r="M121" s="204">
        <f>TRE!M$33</f>
        <v>53.149813918210313</v>
      </c>
      <c r="N121" s="204">
        <f>TRE!N$33</f>
        <v>45.198390599049162</v>
      </c>
      <c r="O121" s="204">
        <f>TRE!O$33</f>
        <v>50.202212038470201</v>
      </c>
      <c r="P121" s="204">
        <f>TRE!P$33</f>
        <v>50.404172038636908</v>
      </c>
      <c r="Q121" s="204">
        <f>TRE!Q$33</f>
        <v>54.41025059816981</v>
      </c>
      <c r="R121" s="204">
        <f>TRE!R$33</f>
        <v>57.673645559205269</v>
      </c>
      <c r="S121" s="204">
        <f>TRE!S$33</f>
        <v>60.706835641254948</v>
      </c>
      <c r="T121" s="204">
        <f>TRE!T$33</f>
        <v>77.984310598666383</v>
      </c>
      <c r="U121" s="204">
        <f>TRE!U$33</f>
        <v>82.127332798749762</v>
      </c>
      <c r="V121" s="204">
        <f>TRE!V$33</f>
        <v>70.264722959044917</v>
      </c>
      <c r="W121" s="204">
        <f>TRE!W$33</f>
        <v>77.411103118573777</v>
      </c>
      <c r="X121" s="204">
        <f>TRE!X$33</f>
        <v>76.44274415900442</v>
      </c>
      <c r="Y121" s="204">
        <f>TRE!Y$33</f>
        <v>74.382053760887175</v>
      </c>
    </row>
    <row r="122" spans="1:25" ht="12" customHeight="1" x14ac:dyDescent="0.25">
      <c r="A122" s="12" t="s">
        <v>65</v>
      </c>
      <c r="B122" s="204">
        <f>MAE!B$33</f>
        <v>68.484084842164691</v>
      </c>
      <c r="C122" s="204">
        <f>MAE!C$33</f>
        <v>76.013780042279521</v>
      </c>
      <c r="D122" s="204">
        <f>MAE!D$33</f>
        <v>82.792138681203582</v>
      </c>
      <c r="E122" s="204">
        <f>MAE!E$33</f>
        <v>167.36973263925259</v>
      </c>
      <c r="F122" s="204">
        <f>MAE!F$33</f>
        <v>152.32812516156909</v>
      </c>
      <c r="G122" s="204">
        <f>MAE!G$33</f>
        <v>156.12371784102231</v>
      </c>
      <c r="H122" s="204">
        <f>MAE!H$33</f>
        <v>162.4379831991248</v>
      </c>
      <c r="I122" s="204">
        <f>MAE!I$33</f>
        <v>156.40546211880681</v>
      </c>
      <c r="J122" s="204">
        <f>MAE!J$33</f>
        <v>152.25792155920379</v>
      </c>
      <c r="K122" s="204">
        <f>MAE!K$33</f>
        <v>148.74441515920481</v>
      </c>
      <c r="L122" s="204">
        <f>MAE!L$33</f>
        <v>102.7747454413054</v>
      </c>
      <c r="M122" s="204">
        <f>MAE!M$33</f>
        <v>129.7363953609073</v>
      </c>
      <c r="N122" s="204">
        <f>MAE!N$33</f>
        <v>122.9717844011299</v>
      </c>
      <c r="O122" s="204">
        <f>MAE!O$33</f>
        <v>123.1490239209167</v>
      </c>
      <c r="P122" s="204">
        <f>MAE!P$33</f>
        <v>121.3218813616686</v>
      </c>
      <c r="Q122" s="204">
        <f>MAE!Q$33</f>
        <v>135.3598599623889</v>
      </c>
      <c r="R122" s="204">
        <f>MAE!R$33</f>
        <v>126.2214835179461</v>
      </c>
      <c r="S122" s="204">
        <f>MAE!S$33</f>
        <v>126.0044629184833</v>
      </c>
      <c r="T122" s="204">
        <f>MAE!T$33</f>
        <v>134.99899811784439</v>
      </c>
      <c r="U122" s="204">
        <f>MAE!U$33</f>
        <v>128.25784763909689</v>
      </c>
      <c r="V122" s="204">
        <f>MAE!V$33</f>
        <v>121.3501064407892</v>
      </c>
      <c r="W122" s="204">
        <f>MAE!W$33</f>
        <v>125.662302361013</v>
      </c>
      <c r="X122" s="204">
        <f>MAE!X$33</f>
        <v>119.346050881026</v>
      </c>
      <c r="Y122" s="204">
        <f>MAE!Y$33</f>
        <v>105.1588569614169</v>
      </c>
    </row>
    <row r="123" spans="1:25" ht="12" customHeight="1" x14ac:dyDescent="0.25">
      <c r="A123" s="12" t="s">
        <v>66</v>
      </c>
      <c r="B123" s="204">
        <f>TEL!B$33</f>
        <v>1023.039940678729</v>
      </c>
      <c r="C123" s="204">
        <f>TEL!C$33</f>
        <v>908.71417979872888</v>
      </c>
      <c r="D123" s="204">
        <f>TEL!D$33</f>
        <v>785.8095015579654</v>
      </c>
      <c r="E123" s="204">
        <f>TEL!E$33</f>
        <v>740.05423883891194</v>
      </c>
      <c r="F123" s="204">
        <f>TEL!F$33</f>
        <v>671.42303423882254</v>
      </c>
      <c r="G123" s="204">
        <f>TEL!G$33</f>
        <v>434.93799059892842</v>
      </c>
      <c r="H123" s="204">
        <f>TEL!H$33</f>
        <v>409.80257387890418</v>
      </c>
      <c r="I123" s="204">
        <f>TEL!I$33</f>
        <v>569.07752723898943</v>
      </c>
      <c r="J123" s="204">
        <f>TEL!J$33</f>
        <v>450.76779287919959</v>
      </c>
      <c r="K123" s="204">
        <f>TEL!K$33</f>
        <v>459.97829711899129</v>
      </c>
      <c r="L123" s="204">
        <f>TEL!L$33</f>
        <v>372.94027523875371</v>
      </c>
      <c r="M123" s="204">
        <f>TEL!M$33</f>
        <v>388.89511523903792</v>
      </c>
      <c r="N123" s="204">
        <f>TEL!N$33</f>
        <v>341.56030715893752</v>
      </c>
      <c r="O123" s="204">
        <f>TEL!O$33</f>
        <v>348.71299775886479</v>
      </c>
      <c r="P123" s="204">
        <f>TEL!P$33</f>
        <v>348.24782015910012</v>
      </c>
      <c r="Q123" s="204">
        <f>TEL!Q$33</f>
        <v>352.37041451904298</v>
      </c>
      <c r="R123" s="204">
        <f>TEL!R$33</f>
        <v>349.0079173188841</v>
      </c>
      <c r="S123" s="204">
        <f>TEL!S$33</f>
        <v>352.91334743887768</v>
      </c>
      <c r="T123" s="204">
        <f>TEL!T$33</f>
        <v>372.14335043862292</v>
      </c>
      <c r="U123" s="204">
        <f>TEL!U$33</f>
        <v>354.3369022786751</v>
      </c>
      <c r="V123" s="204">
        <f>TEL!V$33</f>
        <v>339.77517551915219</v>
      </c>
      <c r="W123" s="204">
        <f>TEL!W$33</f>
        <v>434.61907775869281</v>
      </c>
      <c r="X123" s="204">
        <f>TEL!X$33</f>
        <v>335.59822259896077</v>
      </c>
      <c r="Y123" s="204">
        <f>TEL!Y$33</f>
        <v>283.74850043855332</v>
      </c>
    </row>
    <row r="124" spans="1:25" ht="12" customHeight="1" x14ac:dyDescent="0.25">
      <c r="A124" s="12" t="s">
        <v>67</v>
      </c>
      <c r="B124" s="204">
        <f>WWP!B$33</f>
        <v>290.76569964125258</v>
      </c>
      <c r="C124" s="204">
        <f>WWP!C$33</f>
        <v>253.17792396163199</v>
      </c>
      <c r="D124" s="204">
        <f>WWP!D$33</f>
        <v>108.9339598810672</v>
      </c>
      <c r="E124" s="204">
        <f>WWP!E$33</f>
        <v>99.846699840844195</v>
      </c>
      <c r="F124" s="204">
        <f>WWP!F$33</f>
        <v>92.337514560585547</v>
      </c>
      <c r="G124" s="204">
        <f>WWP!G$33</f>
        <v>94.514446440913645</v>
      </c>
      <c r="H124" s="204">
        <f>WWP!H$33</f>
        <v>89.5672094409354</v>
      </c>
      <c r="I124" s="204">
        <f>WWP!I$33</f>
        <v>73.825562880920742</v>
      </c>
      <c r="J124" s="204">
        <f>WWP!J$33</f>
        <v>77.406900840779343</v>
      </c>
      <c r="K124" s="204">
        <f>WWP!K$33</f>
        <v>100.2143365208276</v>
      </c>
      <c r="L124" s="204">
        <f>WWP!L$33</f>
        <v>40.802819400930893</v>
      </c>
      <c r="M124" s="204">
        <f>WWP!M$33</f>
        <v>55.923935040712607</v>
      </c>
      <c r="N124" s="204">
        <f>WWP!N$33</f>
        <v>39.787441200325667</v>
      </c>
      <c r="O124" s="204">
        <f>WWP!O$33</f>
        <v>41.347319760439497</v>
      </c>
      <c r="P124" s="204">
        <f>WWP!P$33</f>
        <v>40.03989120037091</v>
      </c>
      <c r="Q124" s="204">
        <f>WWP!Q$33</f>
        <v>40.350227040332221</v>
      </c>
      <c r="R124" s="204">
        <f>WWP!R$33</f>
        <v>34.11493020034343</v>
      </c>
      <c r="S124" s="204">
        <f>WWP!S$33</f>
        <v>41.45825916050353</v>
      </c>
      <c r="T124" s="204">
        <f>WWP!T$33</f>
        <v>49.720343400606453</v>
      </c>
      <c r="U124" s="204">
        <f>WWP!U$33</f>
        <v>37.72393956025509</v>
      </c>
      <c r="V124" s="204">
        <f>WWP!V$33</f>
        <v>37.225734120294483</v>
      </c>
      <c r="W124" s="204">
        <f>WWP!W$33</f>
        <v>37.247790240278682</v>
      </c>
      <c r="X124" s="204">
        <f>WWP!X$33</f>
        <v>49.322544480348178</v>
      </c>
      <c r="Y124" s="204">
        <f>WWP!Y$33</f>
        <v>30.289152240322519</v>
      </c>
    </row>
    <row r="125" spans="1:25" ht="12" customHeight="1" x14ac:dyDescent="0.25">
      <c r="A125" s="12" t="s">
        <v>68</v>
      </c>
      <c r="B125" s="204">
        <f>OIS!B$33</f>
        <v>1346.050513087549</v>
      </c>
      <c r="C125" s="204">
        <f>OIS!C$33</f>
        <v>1223.1055317653979</v>
      </c>
      <c r="D125" s="204">
        <f>OIS!D$33</f>
        <v>1309.8847183253979</v>
      </c>
      <c r="E125" s="204">
        <f>OIS!E$33</f>
        <v>1028.2103524855061</v>
      </c>
      <c r="F125" s="204">
        <f>OIS!F$33</f>
        <v>1153.875547806015</v>
      </c>
      <c r="G125" s="204">
        <f>OIS!G$33</f>
        <v>1084.2668254856351</v>
      </c>
      <c r="H125" s="204">
        <f>OIS!H$33</f>
        <v>969.0888175251132</v>
      </c>
      <c r="I125" s="204">
        <f>OIS!I$33</f>
        <v>985.75313940468845</v>
      </c>
      <c r="J125" s="204">
        <f>OIS!J$33</f>
        <v>789.80162328541496</v>
      </c>
      <c r="K125" s="204">
        <f>OIS!K$33</f>
        <v>807.93479412547231</v>
      </c>
      <c r="L125" s="204">
        <f>OIS!L$33</f>
        <v>834.65504820528656</v>
      </c>
      <c r="M125" s="204">
        <f>OIS!M$33</f>
        <v>728.5835167243813</v>
      </c>
      <c r="N125" s="204">
        <f>OIS!N$33</f>
        <v>553.72893552410619</v>
      </c>
      <c r="O125" s="204">
        <f>OIS!O$33</f>
        <v>435.99876660485791</v>
      </c>
      <c r="P125" s="204">
        <f>OIS!P$33</f>
        <v>415.65672288477441</v>
      </c>
      <c r="Q125" s="204">
        <f>OIS!Q$33</f>
        <v>483.01080840355439</v>
      </c>
      <c r="R125" s="204">
        <f>OIS!R$33</f>
        <v>432.82978380449322</v>
      </c>
      <c r="S125" s="204">
        <f>OIS!S$33</f>
        <v>465.75604152440519</v>
      </c>
      <c r="T125" s="204">
        <f>OIS!T$33</f>
        <v>439.89349500599161</v>
      </c>
      <c r="U125" s="204">
        <f>OIS!U$33</f>
        <v>417.83425956505101</v>
      </c>
      <c r="V125" s="204">
        <f>OIS!V$33</f>
        <v>430.90488792641082</v>
      </c>
      <c r="W125" s="204">
        <f>OIS!W$33</f>
        <v>478.84324572623342</v>
      </c>
      <c r="X125" s="204">
        <f>OIS!X$33</f>
        <v>490.84409664608938</v>
      </c>
      <c r="Y125" s="204">
        <f>OIS!Y$33</f>
        <v>455.79863412738081</v>
      </c>
    </row>
    <row r="126" spans="1:25" ht="12" customHeight="1" x14ac:dyDescent="0.25">
      <c r="A126" s="28" t="s">
        <v>85</v>
      </c>
      <c r="B126" s="214">
        <f>Ind_Summary_emi!B43</f>
        <v>313.60306000000003</v>
      </c>
      <c r="C126" s="214">
        <f>Ind_Summary_emi!C43</f>
        <v>304.71505000000002</v>
      </c>
      <c r="D126" s="214">
        <f>Ind_Summary_emi!D43</f>
        <v>295.12723999999997</v>
      </c>
      <c r="E126" s="214">
        <f>Ind_Summary_emi!E43</f>
        <v>286.88907</v>
      </c>
      <c r="F126" s="214">
        <f>Ind_Summary_emi!F43</f>
        <v>280.12446999999997</v>
      </c>
      <c r="G126" s="214">
        <f>Ind_Summary_emi!G43</f>
        <v>268.18763999999999</v>
      </c>
      <c r="H126" s="214">
        <f>Ind_Summary_emi!H43</f>
        <v>254.66453999999999</v>
      </c>
      <c r="I126" s="214">
        <f>Ind_Summary_emi!I43</f>
        <v>253.53129000000001</v>
      </c>
      <c r="J126" s="214">
        <f>Ind_Summary_emi!J43</f>
        <v>239.43808000000001</v>
      </c>
      <c r="K126" s="214">
        <f>Ind_Summary_emi!K43</f>
        <v>211.07817</v>
      </c>
      <c r="L126" s="214">
        <f>Ind_Summary_emi!L43</f>
        <v>221.63714999999999</v>
      </c>
      <c r="M126" s="214">
        <f>Ind_Summary_emi!M43</f>
        <v>205.61117999999999</v>
      </c>
      <c r="N126" s="214">
        <f>Ind_Summary_emi!N43</f>
        <v>189.29694000000001</v>
      </c>
      <c r="O126" s="214">
        <f>Ind_Summary_emi!O43</f>
        <v>189.12592000000001</v>
      </c>
      <c r="P126" s="214">
        <f>Ind_Summary_emi!P43</f>
        <v>200.20849999999999</v>
      </c>
      <c r="Q126" s="214">
        <f>Ind_Summary_emi!Q43</f>
        <v>214.08697000000001</v>
      </c>
      <c r="R126" s="214">
        <f>Ind_Summary_emi!R43</f>
        <v>195.85906</v>
      </c>
      <c r="S126" s="214">
        <f>Ind_Summary_emi!S43</f>
        <v>198.65692999999999</v>
      </c>
      <c r="T126" s="214">
        <f>Ind_Summary_emi!T43</f>
        <v>212.55884</v>
      </c>
      <c r="U126" s="214">
        <f>Ind_Summary_emi!U43</f>
        <v>213.90051</v>
      </c>
      <c r="V126" s="214">
        <f>Ind_Summary_emi!V43</f>
        <v>212.9545</v>
      </c>
      <c r="W126" s="214">
        <f>Ind_Summary_emi!W43</f>
        <v>203.57220000000001</v>
      </c>
      <c r="X126" s="214">
        <f>Ind_Summary_emi!X43</f>
        <v>208.51749000000001</v>
      </c>
      <c r="Y126" s="214">
        <f>Ind_Summary_emi!Y43</f>
        <v>210.53813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134.26158134081021</v>
      </c>
      <c r="C128" s="203">
        <f t="shared" si="8"/>
        <v>132.3574523115152</v>
      </c>
      <c r="D128" s="203">
        <f t="shared" si="8"/>
        <v>138.2646422755395</v>
      </c>
      <c r="E128" s="203">
        <f t="shared" si="8"/>
        <v>137.51721973534129</v>
      </c>
      <c r="F128" s="203">
        <f t="shared" si="8"/>
        <v>135.82288075503189</v>
      </c>
      <c r="G128" s="203">
        <f t="shared" si="8"/>
        <v>139.54585569628981</v>
      </c>
      <c r="H128" s="203">
        <f t="shared" si="8"/>
        <v>138.6907288189395</v>
      </c>
      <c r="I128" s="203">
        <f t="shared" si="8"/>
        <v>137.5043789021498</v>
      </c>
      <c r="J128" s="203">
        <f t="shared" si="8"/>
        <v>133.68363726340061</v>
      </c>
      <c r="K128" s="203">
        <f t="shared" si="8"/>
        <v>138.04723687944147</v>
      </c>
      <c r="L128" s="203">
        <f t="shared" si="8"/>
        <v>141.85000620821188</v>
      </c>
      <c r="M128" s="203">
        <f t="shared" si="8"/>
        <v>144.81069628092993</v>
      </c>
      <c r="N128" s="203">
        <f t="shared" si="8"/>
        <v>132.80563957400878</v>
      </c>
      <c r="O128" s="203">
        <f t="shared" si="8"/>
        <v>134.77007994098125</v>
      </c>
      <c r="P128" s="203">
        <f t="shared" si="8"/>
        <v>128.59358425946854</v>
      </c>
      <c r="Q128" s="203">
        <f t="shared" si="8"/>
        <v>125.93634781920021</v>
      </c>
      <c r="R128" s="203">
        <f t="shared" si="8"/>
        <v>122.29789554781102</v>
      </c>
      <c r="S128" s="203">
        <f t="shared" si="8"/>
        <v>121.7894918527229</v>
      </c>
      <c r="T128" s="203">
        <f t="shared" si="8"/>
        <v>118.00956410419123</v>
      </c>
      <c r="U128" s="203">
        <f t="shared" si="8"/>
        <v>118.35685995767076</v>
      </c>
      <c r="V128" s="203">
        <f t="shared" si="8"/>
        <v>118.72502202325035</v>
      </c>
      <c r="W128" s="203">
        <f t="shared" si="8"/>
        <v>112.79832690411899</v>
      </c>
      <c r="X128" s="203">
        <f t="shared" si="8"/>
        <v>106.0285369799726</v>
      </c>
      <c r="Y128" s="203">
        <f t="shared" si="8"/>
        <v>99.281111985381187</v>
      </c>
    </row>
    <row r="129" spans="1:25" ht="12" customHeight="1" x14ac:dyDescent="0.25">
      <c r="A129" s="12" t="s">
        <v>14</v>
      </c>
      <c r="B129" s="204">
        <f t="shared" ref="B129:Y129" si="9">IF(B52=0,"",B52/B4*1000)</f>
        <v>579.85788952421251</v>
      </c>
      <c r="C129" s="204">
        <f t="shared" si="9"/>
        <v>374.98980270667266</v>
      </c>
      <c r="D129" s="204">
        <f t="shared" si="9"/>
        <v>359.04160212966769</v>
      </c>
      <c r="E129" s="204">
        <f t="shared" si="9"/>
        <v>483.18331122441674</v>
      </c>
      <c r="F129" s="204">
        <f t="shared" si="9"/>
        <v>474.14950442258089</v>
      </c>
      <c r="G129" s="204">
        <f t="shared" si="9"/>
        <v>612.94196655867097</v>
      </c>
      <c r="H129" s="204">
        <f t="shared" si="9"/>
        <v>605.01978585287611</v>
      </c>
      <c r="I129" s="204">
        <f t="shared" si="9"/>
        <v>648.57707061890369</v>
      </c>
      <c r="J129" s="204">
        <f t="shared" si="9"/>
        <v>546.68875083680814</v>
      </c>
      <c r="K129" s="204">
        <f t="shared" si="9"/>
        <v>584.90655673943809</v>
      </c>
      <c r="L129" s="204">
        <f t="shared" si="9"/>
        <v>450.34316231171346</v>
      </c>
      <c r="M129" s="204">
        <f t="shared" si="9"/>
        <v>455.23640893582274</v>
      </c>
      <c r="N129" s="204">
        <f t="shared" si="9"/>
        <v>584.07499268727668</v>
      </c>
      <c r="O129" s="204">
        <f t="shared" si="9"/>
        <v>561.61748011460497</v>
      </c>
      <c r="P129" s="204">
        <f t="shared" si="9"/>
        <v>554.44469273854088</v>
      </c>
      <c r="Q129" s="204">
        <f t="shared" si="9"/>
        <v>627.27821048779174</v>
      </c>
      <c r="R129" s="204">
        <f t="shared" si="9"/>
        <v>527.27213666266471</v>
      </c>
      <c r="S129" s="204">
        <f t="shared" si="9"/>
        <v>441.52996773066525</v>
      </c>
      <c r="T129" s="204">
        <f t="shared" si="9"/>
        <v>485.00488379253875</v>
      </c>
      <c r="U129" s="204">
        <f t="shared" si="9"/>
        <v>562.38947178258309</v>
      </c>
      <c r="V129" s="204">
        <f t="shared" si="9"/>
        <v>632.24438119684112</v>
      </c>
      <c r="W129" s="204">
        <f t="shared" si="9"/>
        <v>299.87931574320567</v>
      </c>
      <c r="X129" s="204">
        <f t="shared" si="9"/>
        <v>306.42597560958325</v>
      </c>
      <c r="Y129" s="204">
        <f t="shared" si="9"/>
        <v>428.08414287023334</v>
      </c>
    </row>
    <row r="130" spans="1:25" ht="12" customHeight="1" x14ac:dyDescent="0.25">
      <c r="A130" s="13" t="s">
        <v>18</v>
      </c>
      <c r="B130" s="205">
        <f t="shared" ref="B130:Y130" si="10">IF(B55=0,"",B55/B5*1000)</f>
        <v>299.56634403721074</v>
      </c>
      <c r="C130" s="205">
        <f t="shared" si="10"/>
        <v>260.80437387361337</v>
      </c>
      <c r="D130" s="205">
        <f t="shared" si="10"/>
        <v>166.36506724555659</v>
      </c>
      <c r="E130" s="205">
        <f t="shared" si="10"/>
        <v>187.93947188466419</v>
      </c>
      <c r="F130" s="205">
        <f t="shared" si="10"/>
        <v>212.3296557009526</v>
      </c>
      <c r="G130" s="205">
        <f t="shared" si="10"/>
        <v>202.51032355215168</v>
      </c>
      <c r="H130" s="205">
        <f t="shared" si="10"/>
        <v>199.76457597606736</v>
      </c>
      <c r="I130" s="205">
        <f t="shared" si="10"/>
        <v>260.87731655497129</v>
      </c>
      <c r="J130" s="205">
        <f t="shared" si="10"/>
        <v>267.03581756053984</v>
      </c>
      <c r="K130" s="205">
        <f t="shared" si="10"/>
        <v>139.20613472023371</v>
      </c>
      <c r="L130" s="205">
        <f t="shared" si="10"/>
        <v>194.08430051035327</v>
      </c>
      <c r="M130" s="205">
        <f t="shared" si="10"/>
        <v>210.86581403218472</v>
      </c>
      <c r="N130" s="205">
        <f t="shared" si="10"/>
        <v>145.79668955919561</v>
      </c>
      <c r="O130" s="205">
        <f t="shared" si="10"/>
        <v>183.74500606050492</v>
      </c>
      <c r="P130" s="205">
        <f t="shared" si="10"/>
        <v>187.25563960188416</v>
      </c>
      <c r="Q130" s="205">
        <f t="shared" si="10"/>
        <v>253.8786318046599</v>
      </c>
      <c r="R130" s="205">
        <f t="shared" si="10"/>
        <v>191.12415039357444</v>
      </c>
      <c r="S130" s="205">
        <f t="shared" si="10"/>
        <v>192.00866292819506</v>
      </c>
      <c r="T130" s="205">
        <f t="shared" si="10"/>
        <v>166.14041782265181</v>
      </c>
      <c r="U130" s="205">
        <f t="shared" si="10"/>
        <v>147.69261858226582</v>
      </c>
      <c r="V130" s="205">
        <f t="shared" si="10"/>
        <v>164.00887319619812</v>
      </c>
      <c r="W130" s="205">
        <f t="shared" si="10"/>
        <v>165.14638203136548</v>
      </c>
      <c r="X130" s="205">
        <f t="shared" si="10"/>
        <v>140.40973855598193</v>
      </c>
      <c r="Y130" s="205">
        <f t="shared" si="10"/>
        <v>99.495515456619827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>
        <f t="shared" ref="B132:Y132" si="12">IF(B57=0,"",B57/B7*1000)</f>
        <v>48.347306069190886</v>
      </c>
      <c r="C132" s="204">
        <f t="shared" si="12"/>
        <v>39.558233889950166</v>
      </c>
      <c r="D132" s="204">
        <f t="shared" si="12"/>
        <v>24.963965568175645</v>
      </c>
      <c r="E132" s="204">
        <f t="shared" si="12"/>
        <v>32.216103174198793</v>
      </c>
      <c r="F132" s="204">
        <f t="shared" si="12"/>
        <v>26.294612292504972</v>
      </c>
      <c r="G132" s="204">
        <f t="shared" si="12"/>
        <v>31.320454044095349</v>
      </c>
      <c r="H132" s="204">
        <f t="shared" si="12"/>
        <v>37.019823721903926</v>
      </c>
      <c r="I132" s="204">
        <f t="shared" si="12"/>
        <v>43.055728119784369</v>
      </c>
      <c r="J132" s="204">
        <f t="shared" si="12"/>
        <v>41.042088346703437</v>
      </c>
      <c r="K132" s="204">
        <f t="shared" si="12"/>
        <v>34.258606435856656</v>
      </c>
      <c r="L132" s="204">
        <f t="shared" si="12"/>
        <v>34.811389838574229</v>
      </c>
      <c r="M132" s="204">
        <f t="shared" si="12"/>
        <v>35.7262206337317</v>
      </c>
      <c r="N132" s="204">
        <f t="shared" si="12"/>
        <v>33.4223752905447</v>
      </c>
      <c r="O132" s="204">
        <f t="shared" si="12"/>
        <v>33.037760541445309</v>
      </c>
      <c r="P132" s="204">
        <f t="shared" si="12"/>
        <v>35.790754630853627</v>
      </c>
      <c r="Q132" s="204">
        <f t="shared" si="12"/>
        <v>42.99945738337405</v>
      </c>
      <c r="R132" s="204">
        <f t="shared" si="12"/>
        <v>30.655977218912614</v>
      </c>
      <c r="S132" s="204">
        <f t="shared" si="12"/>
        <v>31.33890937955227</v>
      </c>
      <c r="T132" s="204">
        <f t="shared" si="12"/>
        <v>29.105665562869468</v>
      </c>
      <c r="U132" s="204">
        <f t="shared" si="12"/>
        <v>22.444116793755768</v>
      </c>
      <c r="V132" s="204">
        <f t="shared" si="12"/>
        <v>23.925772979227844</v>
      </c>
      <c r="W132" s="204">
        <f t="shared" si="12"/>
        <v>25.137329821771612</v>
      </c>
      <c r="X132" s="204">
        <f t="shared" si="12"/>
        <v>24.032463793648247</v>
      </c>
      <c r="Y132" s="204">
        <f t="shared" si="12"/>
        <v>14.953820397818628</v>
      </c>
    </row>
    <row r="133" spans="1:25" ht="12" customHeight="1" x14ac:dyDescent="0.25">
      <c r="A133" s="14" t="s">
        <v>47</v>
      </c>
      <c r="B133" s="204">
        <f t="shared" ref="B133:Y133" si="13">IF(B60=0,"",B60/B8*1000)</f>
        <v>677.35357991229409</v>
      </c>
      <c r="C133" s="204">
        <f t="shared" si="13"/>
        <v>593.51788296323934</v>
      </c>
      <c r="D133" s="204">
        <f t="shared" si="13"/>
        <v>379.00632160458991</v>
      </c>
      <c r="E133" s="204">
        <f t="shared" si="13"/>
        <v>422.11878210784977</v>
      </c>
      <c r="F133" s="204">
        <f t="shared" si="13"/>
        <v>492.09215058848355</v>
      </c>
      <c r="G133" s="204">
        <f t="shared" si="13"/>
        <v>459.94840680561009</v>
      </c>
      <c r="H133" s="204">
        <f t="shared" si="13"/>
        <v>444.50275587110565</v>
      </c>
      <c r="I133" s="204">
        <f t="shared" si="13"/>
        <v>588.44092986410612</v>
      </c>
      <c r="J133" s="204">
        <f t="shared" si="13"/>
        <v>606.88882780758172</v>
      </c>
      <c r="K133" s="204">
        <f t="shared" si="13"/>
        <v>235.52661257226373</v>
      </c>
      <c r="L133" s="204">
        <f t="shared" si="13"/>
        <v>405.99883051568207</v>
      </c>
      <c r="M133" s="204">
        <f t="shared" si="13"/>
        <v>433.25992344618652</v>
      </c>
      <c r="N133" s="204">
        <f t="shared" si="13"/>
        <v>286.249035573426</v>
      </c>
      <c r="O133" s="204">
        <f t="shared" si="13"/>
        <v>374.14680776732433</v>
      </c>
      <c r="P133" s="204">
        <f t="shared" si="13"/>
        <v>423.70220700720154</v>
      </c>
      <c r="Q133" s="204">
        <f t="shared" si="13"/>
        <v>598.34100146827234</v>
      </c>
      <c r="R133" s="204">
        <f t="shared" si="13"/>
        <v>500.91921347667079</v>
      </c>
      <c r="S133" s="204">
        <f t="shared" si="13"/>
        <v>477.56848960818041</v>
      </c>
      <c r="T133" s="204">
        <f t="shared" si="13"/>
        <v>368.47736791907283</v>
      </c>
      <c r="U133" s="204">
        <f t="shared" si="13"/>
        <v>423.00676882568547</v>
      </c>
      <c r="V133" s="204">
        <f t="shared" si="13"/>
        <v>530.65510983171066</v>
      </c>
      <c r="W133" s="204">
        <f t="shared" si="13"/>
        <v>475.02907812006458</v>
      </c>
      <c r="X133" s="204">
        <f t="shared" si="13"/>
        <v>324.39613760071558</v>
      </c>
      <c r="Y133" s="204">
        <f t="shared" si="13"/>
        <v>294.49953430029092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239.38909030159422</v>
      </c>
      <c r="C134" s="205">
        <f t="shared" si="14"/>
        <v>334.0854309834591</v>
      </c>
      <c r="D134" s="205">
        <f t="shared" si="14"/>
        <v>322.27930951635653</v>
      </c>
      <c r="E134" s="205">
        <f t="shared" si="14"/>
        <v>351.82848332920514</v>
      </c>
      <c r="F134" s="205">
        <f t="shared" si="14"/>
        <v>334.63667242654634</v>
      </c>
      <c r="G134" s="205">
        <f t="shared" si="14"/>
        <v>290.91058397594969</v>
      </c>
      <c r="H134" s="205">
        <f t="shared" si="14"/>
        <v>302.3108986547341</v>
      </c>
      <c r="I134" s="205">
        <f t="shared" si="14"/>
        <v>326.84856444632618</v>
      </c>
      <c r="J134" s="205">
        <f t="shared" si="14"/>
        <v>321.39743913399951</v>
      </c>
      <c r="K134" s="205">
        <f t="shared" si="14"/>
        <v>354.0823899647483</v>
      </c>
      <c r="L134" s="205">
        <f t="shared" si="14"/>
        <v>362.79352141981468</v>
      </c>
      <c r="M134" s="205">
        <f t="shared" si="14"/>
        <v>352.63136189549749</v>
      </c>
      <c r="N134" s="205">
        <f t="shared" si="14"/>
        <v>336.40256395855704</v>
      </c>
      <c r="O134" s="205">
        <f t="shared" si="14"/>
        <v>317.93609484356114</v>
      </c>
      <c r="P134" s="205">
        <f t="shared" si="14"/>
        <v>249.05318660654407</v>
      </c>
      <c r="Q134" s="205">
        <f t="shared" si="14"/>
        <v>213.44585982521994</v>
      </c>
      <c r="R134" s="205">
        <f t="shared" si="14"/>
        <v>209.42409991980094</v>
      </c>
      <c r="S134" s="205">
        <f t="shared" si="14"/>
        <v>211.06404965772279</v>
      </c>
      <c r="T134" s="205">
        <f t="shared" si="14"/>
        <v>263.54636641722641</v>
      </c>
      <c r="U134" s="205">
        <f t="shared" si="14"/>
        <v>263.56116789643988</v>
      </c>
      <c r="V134" s="205">
        <f t="shared" si="14"/>
        <v>195.48119531172927</v>
      </c>
      <c r="W134" s="205">
        <f t="shared" si="14"/>
        <v>196.20761599561965</v>
      </c>
      <c r="X134" s="205">
        <f t="shared" si="14"/>
        <v>177.94065334035824</v>
      </c>
      <c r="Y134" s="205">
        <f t="shared" si="14"/>
        <v>163.99722411598876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633.06808596378676</v>
      </c>
      <c r="C135" s="204">
        <f t="shared" si="15"/>
        <v>943.86767193609523</v>
      </c>
      <c r="D135" s="204">
        <f t="shared" si="15"/>
        <v>912.93791180082985</v>
      </c>
      <c r="E135" s="204">
        <f t="shared" si="15"/>
        <v>907.91843338264846</v>
      </c>
      <c r="F135" s="204">
        <f t="shared" si="15"/>
        <v>842.92624824895381</v>
      </c>
      <c r="G135" s="204">
        <f t="shared" si="15"/>
        <v>790.96041322271674</v>
      </c>
      <c r="H135" s="204">
        <f t="shared" si="15"/>
        <v>816.22886928542277</v>
      </c>
      <c r="I135" s="204">
        <f t="shared" si="15"/>
        <v>893.30050567832052</v>
      </c>
      <c r="J135" s="204">
        <f t="shared" si="15"/>
        <v>921.12595226473024</v>
      </c>
      <c r="K135" s="204">
        <f t="shared" si="15"/>
        <v>1409.5283160730971</v>
      </c>
      <c r="L135" s="204">
        <f t="shared" si="15"/>
        <v>1093.3923902328495</v>
      </c>
      <c r="M135" s="204">
        <f t="shared" si="15"/>
        <v>1002.6084936556279</v>
      </c>
      <c r="N135" s="204">
        <f t="shared" si="15"/>
        <v>1196.1274330724109</v>
      </c>
      <c r="O135" s="204">
        <f t="shared" si="15"/>
        <v>1046.0559394140753</v>
      </c>
      <c r="P135" s="204">
        <f t="shared" si="15"/>
        <v>699.52750223850705</v>
      </c>
      <c r="Q135" s="204">
        <f t="shared" si="15"/>
        <v>472.37149364479114</v>
      </c>
      <c r="R135" s="204">
        <f t="shared" si="15"/>
        <v>478.57482860773467</v>
      </c>
      <c r="S135" s="204">
        <f t="shared" si="15"/>
        <v>502.70168590130714</v>
      </c>
      <c r="T135" s="204">
        <f t="shared" si="15"/>
        <v>756.54063065144635</v>
      </c>
      <c r="U135" s="204">
        <f t="shared" si="15"/>
        <v>730.91329780718695</v>
      </c>
      <c r="V135" s="204">
        <f t="shared" si="15"/>
        <v>565.69356188809456</v>
      </c>
      <c r="W135" s="204">
        <f t="shared" si="15"/>
        <v>454.79585948947613</v>
      </c>
      <c r="X135" s="204">
        <f t="shared" si="15"/>
        <v>412.32474565291432</v>
      </c>
      <c r="Y135" s="204">
        <f t="shared" si="15"/>
        <v>392.93759903386172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172.64571786449554</v>
      </c>
      <c r="C136" s="204">
        <f t="shared" si="16"/>
        <v>176.07969575537348</v>
      </c>
      <c r="D136" s="204">
        <f t="shared" si="16"/>
        <v>177.63770258482205</v>
      </c>
      <c r="E136" s="204">
        <f t="shared" si="16"/>
        <v>177.22880210627326</v>
      </c>
      <c r="F136" s="204">
        <f t="shared" si="16"/>
        <v>183.45928005617381</v>
      </c>
      <c r="G136" s="204">
        <f t="shared" si="16"/>
        <v>205.53388581450375</v>
      </c>
      <c r="H136" s="204">
        <f t="shared" si="16"/>
        <v>202.47731615378288</v>
      </c>
      <c r="I136" s="204">
        <f t="shared" si="16"/>
        <v>202.90963397246952</v>
      </c>
      <c r="J136" s="204">
        <f t="shared" si="16"/>
        <v>188.772923957426</v>
      </c>
      <c r="K136" s="204">
        <f t="shared" si="16"/>
        <v>259.75451768986227</v>
      </c>
      <c r="L136" s="204">
        <f t="shared" si="16"/>
        <v>179.81551548236627</v>
      </c>
      <c r="M136" s="204">
        <f t="shared" si="16"/>
        <v>179.09087405610083</v>
      </c>
      <c r="N136" s="204">
        <f t="shared" si="16"/>
        <v>251.3247277101498</v>
      </c>
      <c r="O136" s="204">
        <f t="shared" si="16"/>
        <v>213.77243041222835</v>
      </c>
      <c r="P136" s="204">
        <f t="shared" si="16"/>
        <v>185.29791832388037</v>
      </c>
      <c r="Q136" s="204">
        <f t="shared" si="16"/>
        <v>148.15616969481934</v>
      </c>
      <c r="R136" s="204">
        <f t="shared" si="16"/>
        <v>140.46306169171265</v>
      </c>
      <c r="S136" s="204">
        <f t="shared" si="16"/>
        <v>152.238523109574</v>
      </c>
      <c r="T136" s="204">
        <f t="shared" si="16"/>
        <v>197.13501782505108</v>
      </c>
      <c r="U136" s="204">
        <f t="shared" si="16"/>
        <v>199.94067157744357</v>
      </c>
      <c r="V136" s="204">
        <f t="shared" si="16"/>
        <v>155.903854616074</v>
      </c>
      <c r="W136" s="204">
        <f t="shared" si="16"/>
        <v>133.06576434814522</v>
      </c>
      <c r="X136" s="204">
        <f t="shared" si="16"/>
        <v>136.777601974329</v>
      </c>
      <c r="Y136" s="204">
        <f t="shared" si="16"/>
        <v>164.70580052459201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41.745937483080958</v>
      </c>
      <c r="C137" s="204">
        <f t="shared" si="17"/>
        <v>41.745937483080937</v>
      </c>
      <c r="D137" s="204">
        <f t="shared" si="17"/>
        <v>41.745937483080965</v>
      </c>
      <c r="E137" s="204">
        <f t="shared" si="17"/>
        <v>41.74593748308093</v>
      </c>
      <c r="F137" s="204">
        <f t="shared" si="17"/>
        <v>41.745937483080937</v>
      </c>
      <c r="G137" s="204">
        <f t="shared" si="17"/>
        <v>41.745937483080937</v>
      </c>
      <c r="H137" s="204">
        <f t="shared" si="17"/>
        <v>41.745937483080937</v>
      </c>
      <c r="I137" s="204">
        <f t="shared" si="17"/>
        <v>41.745937483080944</v>
      </c>
      <c r="J137" s="204">
        <f t="shared" si="17"/>
        <v>69.576562471801566</v>
      </c>
      <c r="K137" s="204">
        <f t="shared" si="17"/>
        <v>74.41757852321966</v>
      </c>
      <c r="L137" s="204">
        <f t="shared" si="17"/>
        <v>66.837135074783617</v>
      </c>
      <c r="M137" s="204">
        <f t="shared" si="17"/>
        <v>61.363287869840448</v>
      </c>
      <c r="N137" s="204">
        <f t="shared" si="17"/>
        <v>47.500422994370716</v>
      </c>
      <c r="O137" s="204">
        <f t="shared" si="17"/>
        <v>45.320600478708251</v>
      </c>
      <c r="P137" s="204">
        <f t="shared" si="17"/>
        <v>40.216904299641854</v>
      </c>
      <c r="Q137" s="204">
        <f t="shared" si="17"/>
        <v>40.025855315544682</v>
      </c>
      <c r="R137" s="204">
        <f t="shared" si="17"/>
        <v>38.309374653373418</v>
      </c>
      <c r="S137" s="204">
        <f t="shared" si="17"/>
        <v>32.108761226306783</v>
      </c>
      <c r="T137" s="204">
        <f t="shared" si="17"/>
        <v>33.229169117436072</v>
      </c>
      <c r="U137" s="204">
        <f t="shared" si="17"/>
        <v>37.251730301871717</v>
      </c>
      <c r="V137" s="204">
        <f t="shared" si="17"/>
        <v>38.328132970725939</v>
      </c>
      <c r="W137" s="204">
        <f t="shared" si="17"/>
        <v>36.776187738747197</v>
      </c>
      <c r="X137" s="204">
        <f t="shared" si="17"/>
        <v>35.977812949978649</v>
      </c>
      <c r="Y137" s="204">
        <f t="shared" si="17"/>
        <v>35.237861824498999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834.11412452471006</v>
      </c>
      <c r="C138" s="205">
        <f t="shared" si="18"/>
        <v>841.23041974962246</v>
      </c>
      <c r="D138" s="205">
        <f t="shared" si="18"/>
        <v>927.65527041686596</v>
      </c>
      <c r="E138" s="205">
        <f t="shared" si="18"/>
        <v>835.54443596672115</v>
      </c>
      <c r="F138" s="205">
        <f t="shared" si="18"/>
        <v>839.2989014113524</v>
      </c>
      <c r="G138" s="205">
        <f t="shared" si="18"/>
        <v>907.82974322823634</v>
      </c>
      <c r="H138" s="205">
        <f t="shared" si="18"/>
        <v>901.21645091613038</v>
      </c>
      <c r="I138" s="205">
        <f t="shared" si="18"/>
        <v>839.49742296117995</v>
      </c>
      <c r="J138" s="205">
        <f t="shared" si="18"/>
        <v>812.5239869544406</v>
      </c>
      <c r="K138" s="205">
        <f t="shared" si="18"/>
        <v>747.3340380455553</v>
      </c>
      <c r="L138" s="205">
        <f t="shared" si="18"/>
        <v>781.21880246733315</v>
      </c>
      <c r="M138" s="205">
        <f t="shared" si="18"/>
        <v>810.4788543377764</v>
      </c>
      <c r="N138" s="205">
        <f t="shared" si="18"/>
        <v>633.57690992833557</v>
      </c>
      <c r="O138" s="205">
        <f t="shared" si="18"/>
        <v>676.86764111131458</v>
      </c>
      <c r="P138" s="205">
        <f t="shared" si="18"/>
        <v>744.55408312281043</v>
      </c>
      <c r="Q138" s="205">
        <f t="shared" si="18"/>
        <v>697.11841761719847</v>
      </c>
      <c r="R138" s="205">
        <f t="shared" si="18"/>
        <v>631.84978125668533</v>
      </c>
      <c r="S138" s="205">
        <f t="shared" si="18"/>
        <v>624.40520397215278</v>
      </c>
      <c r="T138" s="205">
        <f t="shared" si="18"/>
        <v>570.93099955713956</v>
      </c>
      <c r="U138" s="205">
        <f t="shared" si="18"/>
        <v>546.10097918294446</v>
      </c>
      <c r="V138" s="205">
        <f t="shared" si="18"/>
        <v>541.49425291666307</v>
      </c>
      <c r="W138" s="205">
        <f t="shared" si="18"/>
        <v>499.96631126759394</v>
      </c>
      <c r="X138" s="205">
        <f t="shared" si="18"/>
        <v>493.42457698677515</v>
      </c>
      <c r="Y138" s="205">
        <f t="shared" si="18"/>
        <v>498.50704520304083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1212.9800575984179</v>
      </c>
      <c r="C139" s="204">
        <f t="shared" si="19"/>
        <v>1246.8610157244552</v>
      </c>
      <c r="D139" s="204">
        <f t="shared" si="19"/>
        <v>1416.255265369585</v>
      </c>
      <c r="E139" s="204">
        <f t="shared" si="19"/>
        <v>1270.9439041351934</v>
      </c>
      <c r="F139" s="204">
        <f t="shared" si="19"/>
        <v>1260.1832669074961</v>
      </c>
      <c r="G139" s="204">
        <f t="shared" si="19"/>
        <v>1387.762604501065</v>
      </c>
      <c r="H139" s="204">
        <f t="shared" si="19"/>
        <v>1381.5629991743251</v>
      </c>
      <c r="I139" s="204">
        <f t="shared" si="19"/>
        <v>1249.3777271575896</v>
      </c>
      <c r="J139" s="204">
        <f t="shared" si="19"/>
        <v>1212.4793064624607</v>
      </c>
      <c r="K139" s="204">
        <f t="shared" si="19"/>
        <v>880.33402343976024</v>
      </c>
      <c r="L139" s="204">
        <f t="shared" si="19"/>
        <v>878.93855910153172</v>
      </c>
      <c r="M139" s="204">
        <f t="shared" si="19"/>
        <v>948.62612306724577</v>
      </c>
      <c r="N139" s="204">
        <f t="shared" si="19"/>
        <v>870.83735351651603</v>
      </c>
      <c r="O139" s="204">
        <f t="shared" si="19"/>
        <v>981.8677352610556</v>
      </c>
      <c r="P139" s="204">
        <f t="shared" si="19"/>
        <v>1042.1136103454437</v>
      </c>
      <c r="Q139" s="204">
        <f t="shared" si="19"/>
        <v>968.24482387162834</v>
      </c>
      <c r="R139" s="204">
        <f t="shared" si="19"/>
        <v>966.60487980075175</v>
      </c>
      <c r="S139" s="204">
        <f t="shared" si="19"/>
        <v>856.54341757294287</v>
      </c>
      <c r="T139" s="204">
        <f t="shared" si="19"/>
        <v>801.19518984638353</v>
      </c>
      <c r="U139" s="204">
        <f t="shared" si="19"/>
        <v>715.85939911146443</v>
      </c>
      <c r="V139" s="204">
        <f t="shared" si="19"/>
        <v>605.64793288369856</v>
      </c>
      <c r="W139" s="204">
        <f t="shared" si="19"/>
        <v>815.36999749964525</v>
      </c>
      <c r="X139" s="204">
        <f t="shared" si="19"/>
        <v>458.51768441291921</v>
      </c>
      <c r="Y139" s="204">
        <f t="shared" si="19"/>
        <v>564.87213349756439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679.62074232207237</v>
      </c>
      <c r="C140" s="204">
        <f t="shared" si="20"/>
        <v>683.82482608153293</v>
      </c>
      <c r="D140" s="204">
        <f t="shared" si="20"/>
        <v>762.85349571065785</v>
      </c>
      <c r="E140" s="204">
        <f t="shared" si="20"/>
        <v>684.5828035588429</v>
      </c>
      <c r="F140" s="204">
        <f t="shared" si="20"/>
        <v>678.78668055337562</v>
      </c>
      <c r="G140" s="204">
        <f t="shared" si="20"/>
        <v>747.50617346082549</v>
      </c>
      <c r="H140" s="204">
        <f t="shared" si="20"/>
        <v>744.16681034516887</v>
      </c>
      <c r="I140" s="204">
        <f t="shared" si="20"/>
        <v>672.96637119755769</v>
      </c>
      <c r="J140" s="204">
        <f t="shared" si="20"/>
        <v>653.09136003130777</v>
      </c>
      <c r="K140" s="204">
        <f t="shared" si="20"/>
        <v>730.54314507605272</v>
      </c>
      <c r="L140" s="204">
        <f t="shared" si="20"/>
        <v>823.14242950887069</v>
      </c>
      <c r="M140" s="204">
        <f t="shared" si="20"/>
        <v>825.49853617972224</v>
      </c>
      <c r="N140" s="204">
        <f t="shared" si="20"/>
        <v>511.70024887917396</v>
      </c>
      <c r="O140" s="204">
        <f t="shared" si="20"/>
        <v>557.81625330010672</v>
      </c>
      <c r="P140" s="204">
        <f t="shared" si="20"/>
        <v>626.72780408557264</v>
      </c>
      <c r="Q140" s="204">
        <f t="shared" si="20"/>
        <v>593.95895374584438</v>
      </c>
      <c r="R140" s="204">
        <f t="shared" si="20"/>
        <v>504.24194346897445</v>
      </c>
      <c r="S140" s="204">
        <f t="shared" si="20"/>
        <v>550.98466734002477</v>
      </c>
      <c r="T140" s="204">
        <f t="shared" si="20"/>
        <v>477.4246219799644</v>
      </c>
      <c r="U140" s="204">
        <f t="shared" si="20"/>
        <v>453.85174295806644</v>
      </c>
      <c r="V140" s="204">
        <f t="shared" si="20"/>
        <v>498.41249048664645</v>
      </c>
      <c r="W140" s="204">
        <f t="shared" si="20"/>
        <v>361.85883654600616</v>
      </c>
      <c r="X140" s="204">
        <f t="shared" si="20"/>
        <v>449.37640619504333</v>
      </c>
      <c r="Y140" s="204">
        <f t="shared" si="20"/>
        <v>418.87237837794402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754.82059496879754</v>
      </c>
      <c r="C141" s="204">
        <f t="shared" si="21"/>
        <v>758.19140303676272</v>
      </c>
      <c r="D141" s="204">
        <f t="shared" si="21"/>
        <v>845.72412831368888</v>
      </c>
      <c r="E141" s="204">
        <f t="shared" si="21"/>
        <v>753.34242386308358</v>
      </c>
      <c r="F141" s="204">
        <f t="shared" si="21"/>
        <v>728.06235482846296</v>
      </c>
      <c r="G141" s="204">
        <f t="shared" si="21"/>
        <v>792.09565463091496</v>
      </c>
      <c r="H141" s="204">
        <f t="shared" si="21"/>
        <v>774.97708230722935</v>
      </c>
      <c r="I141" s="204">
        <f t="shared" si="21"/>
        <v>675.21061486972678</v>
      </c>
      <c r="J141" s="204">
        <f t="shared" si="21"/>
        <v>648.84549086458662</v>
      </c>
      <c r="K141" s="204">
        <f t="shared" si="21"/>
        <v>581.54549954792537</v>
      </c>
      <c r="L141" s="204">
        <f t="shared" si="21"/>
        <v>568.12107382761474</v>
      </c>
      <c r="M141" s="204">
        <f t="shared" si="21"/>
        <v>608.34304419886087</v>
      </c>
      <c r="N141" s="204">
        <f t="shared" si="21"/>
        <v>515.58919829888714</v>
      </c>
      <c r="O141" s="204">
        <f t="shared" si="21"/>
        <v>540.99965712251048</v>
      </c>
      <c r="P141" s="204">
        <f t="shared" si="21"/>
        <v>625.3704251083974</v>
      </c>
      <c r="Q141" s="204">
        <f t="shared" si="21"/>
        <v>601.83614133803576</v>
      </c>
      <c r="R141" s="204">
        <f t="shared" si="21"/>
        <v>623.73014708926894</v>
      </c>
      <c r="S141" s="204">
        <f t="shared" si="21"/>
        <v>589.44777888083354</v>
      </c>
      <c r="T141" s="204">
        <f t="shared" si="21"/>
        <v>567.81709879921652</v>
      </c>
      <c r="U141" s="204">
        <f t="shared" si="21"/>
        <v>568.16333944176154</v>
      </c>
      <c r="V141" s="204">
        <f t="shared" si="21"/>
        <v>550.66269503142439</v>
      </c>
      <c r="W141" s="204">
        <f t="shared" si="21"/>
        <v>553.99993476068266</v>
      </c>
      <c r="X141" s="204">
        <f t="shared" si="21"/>
        <v>658.58297556969535</v>
      </c>
      <c r="Y141" s="204">
        <f t="shared" si="21"/>
        <v>558.64184038015787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472.51681318721427</v>
      </c>
      <c r="C142" s="205">
        <f t="shared" si="22"/>
        <v>488.67937971889728</v>
      </c>
      <c r="D142" s="205">
        <f t="shared" si="22"/>
        <v>506.64333194109656</v>
      </c>
      <c r="E142" s="205">
        <f t="shared" si="22"/>
        <v>567.42512073360842</v>
      </c>
      <c r="F142" s="205">
        <f t="shared" si="22"/>
        <v>544.02372123175894</v>
      </c>
      <c r="G142" s="205">
        <f t="shared" si="22"/>
        <v>567.55061608111509</v>
      </c>
      <c r="H142" s="205">
        <f t="shared" si="22"/>
        <v>539.7070353647498</v>
      </c>
      <c r="I142" s="205">
        <f t="shared" si="22"/>
        <v>539.84189382605655</v>
      </c>
      <c r="J142" s="205">
        <f t="shared" si="22"/>
        <v>631.55502883343524</v>
      </c>
      <c r="K142" s="205">
        <f t="shared" si="22"/>
        <v>723.76869537170978</v>
      </c>
      <c r="L142" s="205">
        <f t="shared" si="22"/>
        <v>651.08372176459795</v>
      </c>
      <c r="M142" s="205">
        <f t="shared" si="22"/>
        <v>727.95171871510013</v>
      </c>
      <c r="N142" s="205">
        <f t="shared" si="22"/>
        <v>834.18532216480537</v>
      </c>
      <c r="O142" s="205">
        <f t="shared" si="22"/>
        <v>881.19710025141455</v>
      </c>
      <c r="P142" s="205">
        <f t="shared" si="22"/>
        <v>867.41550251965873</v>
      </c>
      <c r="Q142" s="205">
        <f t="shared" si="22"/>
        <v>793.81174032511865</v>
      </c>
      <c r="R142" s="205">
        <f t="shared" si="22"/>
        <v>849.74987448108652</v>
      </c>
      <c r="S142" s="205">
        <f t="shared" si="22"/>
        <v>862.34350342691482</v>
      </c>
      <c r="T142" s="205">
        <f t="shared" si="22"/>
        <v>728.60475006263027</v>
      </c>
      <c r="U142" s="205">
        <f t="shared" si="22"/>
        <v>783.35579034726538</v>
      </c>
      <c r="V142" s="205">
        <f t="shared" si="22"/>
        <v>937.65107096154907</v>
      </c>
      <c r="W142" s="205">
        <f t="shared" si="22"/>
        <v>758.6122097582097</v>
      </c>
      <c r="X142" s="205">
        <f t="shared" si="22"/>
        <v>616.54337840859625</v>
      </c>
      <c r="Y142" s="205">
        <f t="shared" si="22"/>
        <v>566.83068772334127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1191.4995058031616</v>
      </c>
      <c r="C143" s="204">
        <f t="shared" si="23"/>
        <v>1308.3318588430454</v>
      </c>
      <c r="D143" s="204">
        <f t="shared" si="23"/>
        <v>1371.364529255063</v>
      </c>
      <c r="E143" s="204">
        <f t="shared" si="23"/>
        <v>1545.7360988434871</v>
      </c>
      <c r="F143" s="204">
        <f t="shared" si="23"/>
        <v>1573.0558112384251</v>
      </c>
      <c r="G143" s="204">
        <f t="shared" si="23"/>
        <v>1545.5548989795816</v>
      </c>
      <c r="H143" s="204">
        <f t="shared" si="23"/>
        <v>1469.6912183139189</v>
      </c>
      <c r="I143" s="204">
        <f t="shared" si="23"/>
        <v>1454.5984350303897</v>
      </c>
      <c r="J143" s="204">
        <f t="shared" si="23"/>
        <v>1793.8279598606903</v>
      </c>
      <c r="K143" s="204">
        <f t="shared" si="23"/>
        <v>3668.5513197371083</v>
      </c>
      <c r="L143" s="204">
        <f t="shared" si="23"/>
        <v>1352.6897374446905</v>
      </c>
      <c r="M143" s="204">
        <f t="shared" si="23"/>
        <v>1687.4623368092423</v>
      </c>
      <c r="N143" s="204">
        <f t="shared" si="23"/>
        <v>1538.9926819156833</v>
      </c>
      <c r="O143" s="204">
        <f t="shared" si="23"/>
        <v>1788.5469327140906</v>
      </c>
      <c r="P143" s="204">
        <f t="shared" si="23"/>
        <v>1940.4420071693978</v>
      </c>
      <c r="Q143" s="204">
        <f t="shared" si="23"/>
        <v>1166.7145401814923</v>
      </c>
      <c r="R143" s="204">
        <f t="shared" si="23"/>
        <v>1013.6797312582921</v>
      </c>
      <c r="S143" s="204">
        <f t="shared" si="23"/>
        <v>1344.95092145489</v>
      </c>
      <c r="T143" s="204">
        <f t="shared" si="23"/>
        <v>755.96985536753243</v>
      </c>
      <c r="U143" s="204">
        <f t="shared" si="23"/>
        <v>1160.736766199072</v>
      </c>
      <c r="V143" s="204">
        <f t="shared" si="23"/>
        <v>4294.7756322546911</v>
      </c>
      <c r="W143" s="204">
        <f t="shared" si="23"/>
        <v>3427.6328624684379</v>
      </c>
      <c r="X143" s="204">
        <f t="shared" si="23"/>
        <v>2856.2981197257618</v>
      </c>
      <c r="Y143" s="204">
        <f t="shared" si="23"/>
        <v>5289.4228992504914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368.80960626511256</v>
      </c>
      <c r="C144" s="204">
        <f t="shared" si="24"/>
        <v>384.39859066650831</v>
      </c>
      <c r="D144" s="204">
        <f t="shared" si="24"/>
        <v>397.37598707438406</v>
      </c>
      <c r="E144" s="204">
        <f t="shared" si="24"/>
        <v>453.61898578209701</v>
      </c>
      <c r="F144" s="204">
        <f t="shared" si="24"/>
        <v>437.45146173475615</v>
      </c>
      <c r="G144" s="204">
        <f t="shared" si="24"/>
        <v>451.15616578299677</v>
      </c>
      <c r="H144" s="204">
        <f t="shared" si="24"/>
        <v>422.91358319677482</v>
      </c>
      <c r="I144" s="204">
        <f t="shared" si="24"/>
        <v>426.42778100031722</v>
      </c>
      <c r="J144" s="204">
        <f t="shared" si="24"/>
        <v>507.84636594507401</v>
      </c>
      <c r="K144" s="204">
        <f t="shared" si="24"/>
        <v>451.95536405362657</v>
      </c>
      <c r="L144" s="204">
        <f t="shared" si="24"/>
        <v>615.45059043471429</v>
      </c>
      <c r="M144" s="204">
        <f t="shared" si="24"/>
        <v>655.17800496679081</v>
      </c>
      <c r="N144" s="204">
        <f t="shared" si="24"/>
        <v>911.56560001847095</v>
      </c>
      <c r="O144" s="204">
        <f t="shared" si="24"/>
        <v>826.15882330267448</v>
      </c>
      <c r="P144" s="204">
        <f t="shared" si="24"/>
        <v>807.72436602125765</v>
      </c>
      <c r="Q144" s="204">
        <f t="shared" si="24"/>
        <v>1089.7979602629607</v>
      </c>
      <c r="R144" s="204">
        <f t="shared" si="24"/>
        <v>2009.5020771544357</v>
      </c>
      <c r="S144" s="204">
        <f t="shared" si="24"/>
        <v>1130.7654900273151</v>
      </c>
      <c r="T144" s="204">
        <f t="shared" si="24"/>
        <v>2730.1096128333379</v>
      </c>
      <c r="U144" s="204">
        <f t="shared" si="24"/>
        <v>939.12964610176721</v>
      </c>
      <c r="V144" s="204">
        <f t="shared" si="24"/>
        <v>529.54186158477421</v>
      </c>
      <c r="W144" s="204">
        <f t="shared" si="24"/>
        <v>386.44944210089994</v>
      </c>
      <c r="X144" s="204">
        <f t="shared" si="24"/>
        <v>302.84203351429437</v>
      </c>
      <c r="Y144" s="204">
        <f t="shared" si="24"/>
        <v>218.92001845920154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64.339557619217132</v>
      </c>
      <c r="C145" s="204">
        <f t="shared" si="25"/>
        <v>64.339557619217103</v>
      </c>
      <c r="D145" s="204">
        <f t="shared" si="25"/>
        <v>64.339557619217146</v>
      </c>
      <c r="E145" s="204">
        <f t="shared" si="25"/>
        <v>64.339557619217118</v>
      </c>
      <c r="F145" s="204">
        <f t="shared" si="25"/>
        <v>64.339557619217118</v>
      </c>
      <c r="G145" s="204">
        <f t="shared" si="25"/>
        <v>64.339557619217146</v>
      </c>
      <c r="H145" s="204">
        <f t="shared" si="25"/>
        <v>64.339557619217146</v>
      </c>
      <c r="I145" s="204">
        <f t="shared" si="25"/>
        <v>64.339557619217146</v>
      </c>
      <c r="J145" s="204">
        <f t="shared" si="25"/>
        <v>64.339557619217146</v>
      </c>
      <c r="K145" s="204">
        <f t="shared" si="25"/>
        <v>64.33955761921716</v>
      </c>
      <c r="L145" s="204">
        <f t="shared" si="25"/>
        <v>64.339557619217146</v>
      </c>
      <c r="M145" s="204">
        <f t="shared" si="25"/>
        <v>64.33955761921716</v>
      </c>
      <c r="N145" s="204">
        <f t="shared" si="25"/>
        <v>64.339557619217146</v>
      </c>
      <c r="O145" s="204">
        <f t="shared" si="25"/>
        <v>64.339557619217103</v>
      </c>
      <c r="P145" s="204">
        <f t="shared" si="25"/>
        <v>64.530266188601018</v>
      </c>
      <c r="Q145" s="204">
        <f t="shared" si="25"/>
        <v>64.59708976686224</v>
      </c>
      <c r="R145" s="204">
        <f t="shared" si="25"/>
        <v>66.799465386499122</v>
      </c>
      <c r="S145" s="204">
        <f t="shared" si="25"/>
        <v>64.019210868557366</v>
      </c>
      <c r="T145" s="204">
        <f t="shared" si="25"/>
        <v>67.85904862271876</v>
      </c>
      <c r="U145" s="204">
        <f t="shared" si="25"/>
        <v>74.242242753088362</v>
      </c>
      <c r="V145" s="204">
        <f t="shared" si="25"/>
        <v>79.496873082911918</v>
      </c>
      <c r="W145" s="204">
        <f t="shared" si="25"/>
        <v>71.96910446524295</v>
      </c>
      <c r="X145" s="204">
        <f t="shared" si="25"/>
        <v>67.999233321935563</v>
      </c>
      <c r="Y145" s="204">
        <f t="shared" si="25"/>
        <v>66.600701696395262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124.10696037480632</v>
      </c>
      <c r="C146" s="206">
        <f t="shared" si="26"/>
        <v>111.77191690186669</v>
      </c>
      <c r="D146" s="206">
        <f t="shared" si="26"/>
        <v>124.56781660737344</v>
      </c>
      <c r="E146" s="206">
        <f t="shared" si="26"/>
        <v>117.43151627996339</v>
      </c>
      <c r="F146" s="206">
        <f t="shared" si="26"/>
        <v>112.99420920249385</v>
      </c>
      <c r="G146" s="206">
        <f t="shared" si="26"/>
        <v>110.92318593586729</v>
      </c>
      <c r="H146" s="206">
        <f t="shared" si="26"/>
        <v>122.89078392817601</v>
      </c>
      <c r="I146" s="206">
        <f t="shared" si="26"/>
        <v>125.59865093174014</v>
      </c>
      <c r="J146" s="206">
        <f t="shared" si="26"/>
        <v>114.93346824872188</v>
      </c>
      <c r="K146" s="206">
        <f t="shared" si="26"/>
        <v>116.38658406941921</v>
      </c>
      <c r="L146" s="206">
        <f t="shared" si="26"/>
        <v>123.25641478451162</v>
      </c>
      <c r="M146" s="206">
        <f t="shared" si="26"/>
        <v>122.14023412123355</v>
      </c>
      <c r="N146" s="206">
        <f t="shared" si="26"/>
        <v>95.478414789233113</v>
      </c>
      <c r="O146" s="206">
        <f t="shared" si="26"/>
        <v>94.005705285778404</v>
      </c>
      <c r="P146" s="206">
        <f t="shared" si="26"/>
        <v>88.811466760383084</v>
      </c>
      <c r="Q146" s="206">
        <f t="shared" si="26"/>
        <v>91.311407851633831</v>
      </c>
      <c r="R146" s="206">
        <f t="shared" si="26"/>
        <v>89.081478815552842</v>
      </c>
      <c r="S146" s="206">
        <f t="shared" si="26"/>
        <v>90.156425589503627</v>
      </c>
      <c r="T146" s="206">
        <f t="shared" si="26"/>
        <v>88.70232715511095</v>
      </c>
      <c r="U146" s="206">
        <f t="shared" si="26"/>
        <v>91.67014778595339</v>
      </c>
      <c r="V146" s="206">
        <f t="shared" si="26"/>
        <v>95.725473628170576</v>
      </c>
      <c r="W146" s="206">
        <f t="shared" si="26"/>
        <v>97.168724833100498</v>
      </c>
      <c r="X146" s="206">
        <f t="shared" si="26"/>
        <v>95.081920204941184</v>
      </c>
      <c r="Y146" s="206">
        <f t="shared" si="26"/>
        <v>92.265006030503869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34.237328867751479</v>
      </c>
      <c r="C147" s="204">
        <f t="shared" si="27"/>
        <v>33.558395984291934</v>
      </c>
      <c r="D147" s="204">
        <f t="shared" si="27"/>
        <v>27.032235598244199</v>
      </c>
      <c r="E147" s="204">
        <f t="shared" si="27"/>
        <v>31.984295370742746</v>
      </c>
      <c r="F147" s="204">
        <f t="shared" si="27"/>
        <v>34.204260996012884</v>
      </c>
      <c r="G147" s="204">
        <f t="shared" si="27"/>
        <v>36.855479843510906</v>
      </c>
      <c r="H147" s="204">
        <f t="shared" si="27"/>
        <v>36.848433978446579</v>
      </c>
      <c r="I147" s="204">
        <f t="shared" si="27"/>
        <v>36.619222954071333</v>
      </c>
      <c r="J147" s="204">
        <f t="shared" si="27"/>
        <v>37.624767813312893</v>
      </c>
      <c r="K147" s="204">
        <f t="shared" si="27"/>
        <v>38.969649389617594</v>
      </c>
      <c r="L147" s="204">
        <f t="shared" si="27"/>
        <v>42.631113988358408</v>
      </c>
      <c r="M147" s="204">
        <f t="shared" si="27"/>
        <v>32.809828970990537</v>
      </c>
      <c r="N147" s="204">
        <f t="shared" si="27"/>
        <v>29.15978568819515</v>
      </c>
      <c r="O147" s="204">
        <f t="shared" si="27"/>
        <v>28.75194876299776</v>
      </c>
      <c r="P147" s="204">
        <f t="shared" si="27"/>
        <v>28.421749074412968</v>
      </c>
      <c r="Q147" s="204">
        <f t="shared" si="27"/>
        <v>28.952413361740529</v>
      </c>
      <c r="R147" s="204">
        <f t="shared" si="27"/>
        <v>32.39177150973358</v>
      </c>
      <c r="S147" s="204">
        <f t="shared" si="27"/>
        <v>33.499148996239178</v>
      </c>
      <c r="T147" s="204">
        <f t="shared" si="27"/>
        <v>32.869610129274072</v>
      </c>
      <c r="U147" s="204">
        <f t="shared" si="27"/>
        <v>33.751632509164402</v>
      </c>
      <c r="V147" s="204">
        <f t="shared" si="27"/>
        <v>33.485259052061636</v>
      </c>
      <c r="W147" s="204">
        <f t="shared" si="27"/>
        <v>32.732156562425168</v>
      </c>
      <c r="X147" s="204">
        <f t="shared" si="27"/>
        <v>34.803193929062928</v>
      </c>
      <c r="Y147" s="204">
        <f t="shared" si="27"/>
        <v>37.176957103830325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18.787253462828108</v>
      </c>
      <c r="C148" s="204">
        <f t="shared" si="28"/>
        <v>20.254035948244876</v>
      </c>
      <c r="D148" s="204">
        <f t="shared" si="28"/>
        <v>21.917606602873825</v>
      </c>
      <c r="E148" s="204">
        <f t="shared" si="28"/>
        <v>30.136274950514792</v>
      </c>
      <c r="F148" s="204">
        <f t="shared" si="28"/>
        <v>29.653029021921359</v>
      </c>
      <c r="G148" s="204">
        <f t="shared" si="28"/>
        <v>30.605237968813356</v>
      </c>
      <c r="H148" s="204">
        <f t="shared" si="28"/>
        <v>30.941800234321143</v>
      </c>
      <c r="I148" s="204">
        <f t="shared" si="28"/>
        <v>29.391227607828121</v>
      </c>
      <c r="J148" s="204">
        <f t="shared" si="28"/>
        <v>29.301933892972368</v>
      </c>
      <c r="K148" s="204">
        <f t="shared" si="28"/>
        <v>35.036444137123176</v>
      </c>
      <c r="L148" s="204">
        <f t="shared" si="28"/>
        <v>30.925358593448149</v>
      </c>
      <c r="M148" s="204">
        <f t="shared" si="28"/>
        <v>35.31265298799682</v>
      </c>
      <c r="N148" s="204">
        <f t="shared" si="28"/>
        <v>34.304743710186003</v>
      </c>
      <c r="O148" s="204">
        <f t="shared" si="28"/>
        <v>34.189940871903154</v>
      </c>
      <c r="P148" s="204">
        <f t="shared" si="28"/>
        <v>33.024420433395768</v>
      </c>
      <c r="Q148" s="204">
        <f t="shared" si="28"/>
        <v>34.774251902368086</v>
      </c>
      <c r="R148" s="204">
        <f t="shared" si="28"/>
        <v>28.2549768465535</v>
      </c>
      <c r="S148" s="204">
        <f t="shared" si="28"/>
        <v>26.668907494027959</v>
      </c>
      <c r="T148" s="204">
        <f t="shared" si="28"/>
        <v>27.686217729668492</v>
      </c>
      <c r="U148" s="204">
        <f t="shared" si="28"/>
        <v>27.090836852881949</v>
      </c>
      <c r="V148" s="204">
        <f t="shared" si="28"/>
        <v>27.342610675784655</v>
      </c>
      <c r="W148" s="204">
        <f t="shared" si="28"/>
        <v>26.844740857699477</v>
      </c>
      <c r="X148" s="204">
        <f t="shared" si="28"/>
        <v>25.708931110107287</v>
      </c>
      <c r="Y148" s="204">
        <f t="shared" si="28"/>
        <v>25.204017983596049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96.517158754833446</v>
      </c>
      <c r="C149" s="204">
        <f t="shared" si="29"/>
        <v>94.858219121808489</v>
      </c>
      <c r="D149" s="204">
        <f t="shared" si="29"/>
        <v>92.637870850484092</v>
      </c>
      <c r="E149" s="204">
        <f t="shared" si="29"/>
        <v>92.48630394021599</v>
      </c>
      <c r="F149" s="204">
        <f t="shared" si="29"/>
        <v>93.913454102384904</v>
      </c>
      <c r="G149" s="204">
        <f t="shared" si="29"/>
        <v>86.697049533556566</v>
      </c>
      <c r="H149" s="204">
        <f t="shared" si="29"/>
        <v>84.781357261122992</v>
      </c>
      <c r="I149" s="204">
        <f t="shared" si="29"/>
        <v>94.78357352793897</v>
      </c>
      <c r="J149" s="204">
        <f t="shared" si="29"/>
        <v>88.582130793368748</v>
      </c>
      <c r="K149" s="204">
        <f t="shared" si="29"/>
        <v>89.877115751398463</v>
      </c>
      <c r="L149" s="204">
        <f t="shared" si="29"/>
        <v>86.85133719619482</v>
      </c>
      <c r="M149" s="204">
        <f t="shared" si="29"/>
        <v>81.040111652274845</v>
      </c>
      <c r="N149" s="204">
        <f t="shared" si="29"/>
        <v>62.939816762991001</v>
      </c>
      <c r="O149" s="204">
        <f t="shared" si="29"/>
        <v>62.781697928175561</v>
      </c>
      <c r="P149" s="204">
        <f t="shared" si="29"/>
        <v>61.036078277576678</v>
      </c>
      <c r="Q149" s="204">
        <f t="shared" si="29"/>
        <v>60.014423417386368</v>
      </c>
      <c r="R149" s="204">
        <f t="shared" si="29"/>
        <v>56.797013448941605</v>
      </c>
      <c r="S149" s="204">
        <f t="shared" si="29"/>
        <v>58.017817226490969</v>
      </c>
      <c r="T149" s="204">
        <f t="shared" si="29"/>
        <v>61.635070267725496</v>
      </c>
      <c r="U149" s="204">
        <f t="shared" si="29"/>
        <v>63.474460408979475</v>
      </c>
      <c r="V149" s="204">
        <f t="shared" si="29"/>
        <v>64.427685351462372</v>
      </c>
      <c r="W149" s="204">
        <f t="shared" si="29"/>
        <v>71.299070280161217</v>
      </c>
      <c r="X149" s="204">
        <f t="shared" si="29"/>
        <v>58.699331607628565</v>
      </c>
      <c r="Y149" s="204">
        <f t="shared" si="29"/>
        <v>54.634853114635696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133.01446437627075</v>
      </c>
      <c r="C150" s="204">
        <f t="shared" si="30"/>
        <v>130.97139339581605</v>
      </c>
      <c r="D150" s="204">
        <f t="shared" si="30"/>
        <v>110.04704079447414</v>
      </c>
      <c r="E150" s="204">
        <f t="shared" si="30"/>
        <v>105.32727145652214</v>
      </c>
      <c r="F150" s="204">
        <f t="shared" si="30"/>
        <v>105.30544960397404</v>
      </c>
      <c r="G150" s="204">
        <f t="shared" si="30"/>
        <v>110.15527908913164</v>
      </c>
      <c r="H150" s="204">
        <f t="shared" si="30"/>
        <v>103.9718488893551</v>
      </c>
      <c r="I150" s="204">
        <f t="shared" si="30"/>
        <v>100.01303577550523</v>
      </c>
      <c r="J150" s="204">
        <f t="shared" si="30"/>
        <v>108.74514528894395</v>
      </c>
      <c r="K150" s="204">
        <f t="shared" si="30"/>
        <v>111.65554602793192</v>
      </c>
      <c r="L150" s="204">
        <f t="shared" si="30"/>
        <v>75.960774373225902</v>
      </c>
      <c r="M150" s="204">
        <f t="shared" si="30"/>
        <v>89.746648212511914</v>
      </c>
      <c r="N150" s="204">
        <f t="shared" si="30"/>
        <v>96.866363045150649</v>
      </c>
      <c r="O150" s="204">
        <f t="shared" si="30"/>
        <v>82.397099939370733</v>
      </c>
      <c r="P150" s="204">
        <f t="shared" si="30"/>
        <v>76.264509075761822</v>
      </c>
      <c r="Q150" s="204">
        <f t="shared" si="30"/>
        <v>75.270139950509702</v>
      </c>
      <c r="R150" s="204">
        <f t="shared" si="30"/>
        <v>83.889334508622099</v>
      </c>
      <c r="S150" s="204">
        <f t="shared" si="30"/>
        <v>80.342069337226562</v>
      </c>
      <c r="T150" s="204">
        <f t="shared" si="30"/>
        <v>97.683267271575701</v>
      </c>
      <c r="U150" s="204">
        <f t="shared" si="30"/>
        <v>103.67501707594627</v>
      </c>
      <c r="V150" s="204">
        <f t="shared" si="30"/>
        <v>91.950965600266002</v>
      </c>
      <c r="W150" s="204">
        <f t="shared" si="30"/>
        <v>115.09327356905874</v>
      </c>
      <c r="X150" s="204">
        <f t="shared" si="30"/>
        <v>104.10368847971247</v>
      </c>
      <c r="Y150" s="204">
        <f t="shared" si="30"/>
        <v>86.893260850647934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32.571917813434929</v>
      </c>
      <c r="C151" s="207">
        <f t="shared" si="31"/>
        <v>31.362535023465885</v>
      </c>
      <c r="D151" s="207">
        <f t="shared" si="31"/>
        <v>33.985149248300758</v>
      </c>
      <c r="E151" s="207">
        <f t="shared" si="31"/>
        <v>32.674313179207545</v>
      </c>
      <c r="F151" s="207">
        <f t="shared" si="31"/>
        <v>36.097497565058021</v>
      </c>
      <c r="G151" s="207">
        <f t="shared" si="31"/>
        <v>34.990027878520308</v>
      </c>
      <c r="H151" s="207">
        <f t="shared" si="31"/>
        <v>33.705487331603138</v>
      </c>
      <c r="I151" s="207">
        <f t="shared" si="31"/>
        <v>32.780847079257207</v>
      </c>
      <c r="J151" s="207">
        <f t="shared" si="31"/>
        <v>30.227193597761328</v>
      </c>
      <c r="K151" s="207">
        <f t="shared" si="31"/>
        <v>33.277243754867179</v>
      </c>
      <c r="L151" s="207">
        <f t="shared" si="31"/>
        <v>35.728134562447408</v>
      </c>
      <c r="M151" s="207">
        <f t="shared" si="31"/>
        <v>35.915795755157589</v>
      </c>
      <c r="N151" s="207">
        <f t="shared" si="31"/>
        <v>33.399380173796523</v>
      </c>
      <c r="O151" s="207">
        <f t="shared" si="31"/>
        <v>31.762557609764105</v>
      </c>
      <c r="P151" s="207">
        <f t="shared" si="31"/>
        <v>25.776915102185786</v>
      </c>
      <c r="Q151" s="207">
        <f t="shared" si="31"/>
        <v>26.910059516746173</v>
      </c>
      <c r="R151" s="207">
        <f t="shared" si="31"/>
        <v>25.190532203738378</v>
      </c>
      <c r="S151" s="207">
        <f t="shared" si="31"/>
        <v>25.084137782503646</v>
      </c>
      <c r="T151" s="207">
        <f t="shared" si="31"/>
        <v>22.52494224941055</v>
      </c>
      <c r="U151" s="207">
        <f t="shared" si="31"/>
        <v>21.602945664355534</v>
      </c>
      <c r="V151" s="207">
        <f t="shared" si="31"/>
        <v>22.168167501596137</v>
      </c>
      <c r="W151" s="207">
        <f t="shared" si="31"/>
        <v>21.063807948761816</v>
      </c>
      <c r="X151" s="207">
        <f t="shared" si="31"/>
        <v>21.165306843124757</v>
      </c>
      <c r="Y151" s="207">
        <f t="shared" si="31"/>
        <v>18.047687330834286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2.8728526891186612</v>
      </c>
      <c r="C153" s="215">
        <f t="shared" si="32"/>
        <v>2.6984984748053664</v>
      </c>
      <c r="D153" s="215">
        <f t="shared" si="32"/>
        <v>2.6923349916673147</v>
      </c>
      <c r="E153" s="215">
        <f t="shared" si="32"/>
        <v>2.616395495435639</v>
      </c>
      <c r="F153" s="215">
        <f t="shared" si="32"/>
        <v>2.6747279813975711</v>
      </c>
      <c r="G153" s="215">
        <f t="shared" si="32"/>
        <v>2.6255245585506701</v>
      </c>
      <c r="H153" s="215">
        <f t="shared" si="32"/>
        <v>2.5102830797261562</v>
      </c>
      <c r="I153" s="215">
        <f t="shared" si="32"/>
        <v>2.5403998524455251</v>
      </c>
      <c r="J153" s="215">
        <f t="shared" si="32"/>
        <v>2.4616551137802838</v>
      </c>
      <c r="K153" s="215">
        <f t="shared" si="32"/>
        <v>2.1566764574188921</v>
      </c>
      <c r="L153" s="215">
        <f t="shared" si="32"/>
        <v>2.1349419509535466</v>
      </c>
      <c r="M153" s="215">
        <f t="shared" si="32"/>
        <v>2.0251537122645078</v>
      </c>
      <c r="N153" s="215">
        <f t="shared" si="32"/>
        <v>2.1056611227304769</v>
      </c>
      <c r="O153" s="215">
        <f t="shared" si="32"/>
        <v>2.1353572603365696</v>
      </c>
      <c r="P153" s="215">
        <f t="shared" si="32"/>
        <v>2.3518149103935855</v>
      </c>
      <c r="Q153" s="215">
        <f t="shared" si="32"/>
        <v>2.3235332670444904</v>
      </c>
      <c r="R153" s="215">
        <f t="shared" si="32"/>
        <v>2.1378046530323802</v>
      </c>
      <c r="S153" s="215">
        <f t="shared" si="32"/>
        <v>2.1951934720647142</v>
      </c>
      <c r="T153" s="215">
        <f t="shared" si="32"/>
        <v>2.0521383628656014</v>
      </c>
      <c r="U153" s="215">
        <f t="shared" si="32"/>
        <v>2.0527143998036448</v>
      </c>
      <c r="V153" s="215">
        <f t="shared" si="32"/>
        <v>2.0988746568650218</v>
      </c>
      <c r="W153" s="215">
        <f t="shared" si="32"/>
        <v>2.0512479278352265</v>
      </c>
      <c r="X153" s="215">
        <f t="shared" si="32"/>
        <v>2.0267358891121088</v>
      </c>
      <c r="Y153" s="215">
        <f t="shared" si="32"/>
        <v>1.9143444274365331</v>
      </c>
    </row>
    <row r="154" spans="1:25" ht="12" customHeight="1" x14ac:dyDescent="0.25">
      <c r="A154" s="25" t="s">
        <v>14</v>
      </c>
      <c r="B154" s="216">
        <f>ISI!B65</f>
        <v>3.6671005562018193</v>
      </c>
      <c r="C154" s="216">
        <f>ISI!C65</f>
        <v>2.114566252162835</v>
      </c>
      <c r="D154" s="216">
        <f>ISI!D65</f>
        <v>1.4865428428325602</v>
      </c>
      <c r="E154" s="216">
        <f>ISI!E65</f>
        <v>1.3616963423680299</v>
      </c>
      <c r="F154" s="216">
        <f>ISI!F65</f>
        <v>1.3099172819634979</v>
      </c>
      <c r="G154" s="216">
        <f>ISI!G65</f>
        <v>1.4689715667070529</v>
      </c>
      <c r="H154" s="216">
        <f>ISI!H65</f>
        <v>1.4613642974250927</v>
      </c>
      <c r="I154" s="216">
        <f>ISI!I65</f>
        <v>1.4686069766538075</v>
      </c>
      <c r="J154" s="216">
        <f>ISI!J65</f>
        <v>1.30920286012571</v>
      </c>
      <c r="K154" s="216">
        <f>ISI!K65</f>
        <v>1.3555388013942367</v>
      </c>
      <c r="L154" s="216">
        <f>ISI!L65</f>
        <v>1.1852538481170201</v>
      </c>
      <c r="M154" s="216">
        <f>ISI!M65</f>
        <v>1.1028434931338447</v>
      </c>
      <c r="N154" s="216">
        <f>ISI!N65</f>
        <v>1.176141159619468</v>
      </c>
      <c r="O154" s="216">
        <f>ISI!O65</f>
        <v>1.183900671156344</v>
      </c>
      <c r="P154" s="216">
        <f>ISI!P65</f>
        <v>1.2990710533987984</v>
      </c>
      <c r="Q154" s="216">
        <f>ISI!Q65</f>
        <v>1.3520050019246044</v>
      </c>
      <c r="R154" s="216">
        <f>ISI!R65</f>
        <v>1.2227256501670283</v>
      </c>
      <c r="S154" s="216">
        <f>ISI!S65</f>
        <v>1.129388456411242</v>
      </c>
      <c r="T154" s="216">
        <f>ISI!T65</f>
        <v>1.072079076170293</v>
      </c>
      <c r="U154" s="216">
        <f>ISI!U65</f>
        <v>1.227071644658966</v>
      </c>
      <c r="V154" s="216">
        <f>ISI!V65</f>
        <v>1.1964903774669002</v>
      </c>
      <c r="W154" s="216">
        <f>ISI!W65</f>
        <v>1.1111321929877547</v>
      </c>
      <c r="X154" s="216">
        <f>ISI!X65</f>
        <v>1.0731736786049562</v>
      </c>
      <c r="Y154" s="216">
        <f>ISI!Y65</f>
        <v>1.0599079321820033</v>
      </c>
    </row>
    <row r="155" spans="1:25" ht="12" customHeight="1" x14ac:dyDescent="0.25">
      <c r="A155" s="14" t="s">
        <v>43</v>
      </c>
      <c r="B155" s="217">
        <f>ISI!B66</f>
        <v>4.9975606257902561</v>
      </c>
      <c r="C155" s="217">
        <f>ISI!C66</f>
        <v>4.5225005389394672</v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>
        <f>ISI!B67</f>
        <v>1.8926798312875732</v>
      </c>
      <c r="C156" s="217">
        <f>ISI!C67</f>
        <v>1.581941216295663</v>
      </c>
      <c r="D156" s="217">
        <f>ISI!D67</f>
        <v>1.4865428428325602</v>
      </c>
      <c r="E156" s="217">
        <f>ISI!E67</f>
        <v>1.3616963423680299</v>
      </c>
      <c r="F156" s="217">
        <f>ISI!F67</f>
        <v>1.3099172819634979</v>
      </c>
      <c r="G156" s="217">
        <f>ISI!G67</f>
        <v>1.4689715667070529</v>
      </c>
      <c r="H156" s="217">
        <f>ISI!H67</f>
        <v>1.4613642974250927</v>
      </c>
      <c r="I156" s="217">
        <f>ISI!I67</f>
        <v>1.4686069766538075</v>
      </c>
      <c r="J156" s="217">
        <f>ISI!J67</f>
        <v>1.30920286012571</v>
      </c>
      <c r="K156" s="217">
        <f>ISI!K67</f>
        <v>1.3555388013942367</v>
      </c>
      <c r="L156" s="217">
        <f>ISI!L67</f>
        <v>1.1852538481170201</v>
      </c>
      <c r="M156" s="217">
        <f>ISI!M67</f>
        <v>1.1028434931338447</v>
      </c>
      <c r="N156" s="217">
        <f>ISI!N67</f>
        <v>1.176141159619468</v>
      </c>
      <c r="O156" s="217">
        <f>ISI!O67</f>
        <v>1.183900671156344</v>
      </c>
      <c r="P156" s="217">
        <f>ISI!P67</f>
        <v>1.2990710533987984</v>
      </c>
      <c r="Q156" s="217">
        <f>ISI!Q67</f>
        <v>1.3520050019246044</v>
      </c>
      <c r="R156" s="217">
        <f>ISI!R67</f>
        <v>1.2227256501670283</v>
      </c>
      <c r="S156" s="217">
        <f>ISI!S67</f>
        <v>1.129388456411242</v>
      </c>
      <c r="T156" s="217">
        <f>ISI!T67</f>
        <v>1.072079076170293</v>
      </c>
      <c r="U156" s="217">
        <f>ISI!U67</f>
        <v>1.227071644658966</v>
      </c>
      <c r="V156" s="217">
        <f>ISI!V67</f>
        <v>1.1964903774669002</v>
      </c>
      <c r="W156" s="217">
        <f>ISI!W67</f>
        <v>1.1111321929877547</v>
      </c>
      <c r="X156" s="217">
        <f>ISI!X67</f>
        <v>1.0731736786049562</v>
      </c>
      <c r="Y156" s="217">
        <f>ISI!Y67</f>
        <v>1.0599079321820033</v>
      </c>
    </row>
    <row r="157" spans="1:25" ht="12" customHeight="1" x14ac:dyDescent="0.25">
      <c r="A157" s="13" t="s">
        <v>18</v>
      </c>
      <c r="B157" s="218">
        <f>NFM!B96</f>
        <v>2.0874742871009704</v>
      </c>
      <c r="C157" s="218">
        <f>NFM!C96</f>
        <v>1.8650223446025169</v>
      </c>
      <c r="D157" s="218">
        <f>NFM!D96</f>
        <v>1.3627214278359177</v>
      </c>
      <c r="E157" s="218">
        <f>NFM!E96</f>
        <v>1.3770413949598947</v>
      </c>
      <c r="F157" s="218">
        <f>NFM!F96</f>
        <v>1.4678569822318621</v>
      </c>
      <c r="G157" s="218">
        <f>NFM!G96</f>
        <v>1.2712700514252508</v>
      </c>
      <c r="H157" s="218">
        <f>NFM!H96</f>
        <v>1.2273931746974129</v>
      </c>
      <c r="I157" s="218">
        <f>NFM!I96</f>
        <v>1.454409701081552</v>
      </c>
      <c r="J157" s="218">
        <f>NFM!J96</f>
        <v>1.4194221512605028</v>
      </c>
      <c r="K157" s="218">
        <f>NFM!K96</f>
        <v>1.2903474724710333</v>
      </c>
      <c r="L157" s="218">
        <f>NFM!L96</f>
        <v>1.0218863923660511</v>
      </c>
      <c r="M157" s="218">
        <f>NFM!M96</f>
        <v>1.2154994175526723</v>
      </c>
      <c r="N157" s="218">
        <f>NFM!N96</f>
        <v>1.5807143210628853</v>
      </c>
      <c r="O157" s="218">
        <f>NFM!O96</f>
        <v>1.6771279047253926</v>
      </c>
      <c r="P157" s="218">
        <f>NFM!P96</f>
        <v>1.6822507207931185</v>
      </c>
      <c r="Q157" s="218">
        <f>NFM!Q96</f>
        <v>1.8396843358262507</v>
      </c>
      <c r="R157" s="218">
        <f>NFM!R96</f>
        <v>1.9740541311092668</v>
      </c>
      <c r="S157" s="218">
        <f>NFM!S96</f>
        <v>1.9915514703722814</v>
      </c>
      <c r="T157" s="218">
        <f>NFM!T96</f>
        <v>2.0448012678531517</v>
      </c>
      <c r="U157" s="218">
        <f>NFM!U96</f>
        <v>2.0592449672478454</v>
      </c>
      <c r="V157" s="218">
        <f>NFM!V96</f>
        <v>2.0846634324289046</v>
      </c>
      <c r="W157" s="218">
        <f>NFM!W96</f>
        <v>2.0340936345922147</v>
      </c>
      <c r="X157" s="218">
        <f>NFM!X96</f>
        <v>2.125394964482981</v>
      </c>
      <c r="Y157" s="218">
        <f>NFM!Y96</f>
        <v>2.1775268600068669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>
        <f>NFM!B98</f>
        <v>1.5902409850640171</v>
      </c>
      <c r="C159" s="217">
        <f>NFM!C98</f>
        <v>1.3905290015702647</v>
      </c>
      <c r="D159" s="217">
        <f>NFM!D98</f>
        <v>0.67937451396721626</v>
      </c>
      <c r="E159" s="217">
        <f>NFM!E98</f>
        <v>0.68303915281408489</v>
      </c>
      <c r="F159" s="217">
        <f>NFM!F98</f>
        <v>0.84031279929044689</v>
      </c>
      <c r="G159" s="217">
        <f>NFM!G98</f>
        <v>0.62926368197128779</v>
      </c>
      <c r="H159" s="217">
        <f>NFM!H98</f>
        <v>0.6600115476677566</v>
      </c>
      <c r="I159" s="217">
        <f>NFM!I98</f>
        <v>0.9402400352434388</v>
      </c>
      <c r="J159" s="217">
        <f>NFM!J98</f>
        <v>1.0532019153855812</v>
      </c>
      <c r="K159" s="217">
        <f>NFM!K98</f>
        <v>0.82537560246587716</v>
      </c>
      <c r="L159" s="217">
        <f>NFM!L98</f>
        <v>0.57057450064275639</v>
      </c>
      <c r="M159" s="217">
        <f>NFM!M98</f>
        <v>0.72911008614303041</v>
      </c>
      <c r="N159" s="217">
        <f>NFM!N98</f>
        <v>1.2654292476685338</v>
      </c>
      <c r="O159" s="217">
        <f>NFM!O98</f>
        <v>1.4212303906901034</v>
      </c>
      <c r="P159" s="217">
        <f>NFM!P98</f>
        <v>1.494635674462619</v>
      </c>
      <c r="Q159" s="217">
        <f>NFM!Q98</f>
        <v>1.5661719898522222</v>
      </c>
      <c r="R159" s="217">
        <f>NFM!R98</f>
        <v>1.6449947696202176</v>
      </c>
      <c r="S159" s="217">
        <f>NFM!S98</f>
        <v>1.6510141540046332</v>
      </c>
      <c r="T159" s="217">
        <f>NFM!T98</f>
        <v>1.6505256646872457</v>
      </c>
      <c r="U159" s="217">
        <f>NFM!U98</f>
        <v>1.6554207640494392</v>
      </c>
      <c r="V159" s="217">
        <f>NFM!V98</f>
        <v>1.6936912175948435</v>
      </c>
      <c r="W159" s="217">
        <f>NFM!W98</f>
        <v>1.6980389580497293</v>
      </c>
      <c r="X159" s="217">
        <f>NFM!X98</f>
        <v>1.6927241505538053</v>
      </c>
      <c r="Y159" s="217">
        <f>NFM!Y98</f>
        <v>1.6676031743547362</v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>
        <f>NFM!B100</f>
        <v>1.5902409850640171</v>
      </c>
      <c r="C161" s="220">
        <f>NFM!C100</f>
        <v>1.3905290015702647</v>
      </c>
      <c r="D161" s="220">
        <f>NFM!D100</f>
        <v>0.67937451396721626</v>
      </c>
      <c r="E161" s="220">
        <f>NFM!E100</f>
        <v>0.68303915281408489</v>
      </c>
      <c r="F161" s="220">
        <f>NFM!F100</f>
        <v>0.84031279929044689</v>
      </c>
      <c r="G161" s="220">
        <f>NFM!G100</f>
        <v>0.62926368197128779</v>
      </c>
      <c r="H161" s="220">
        <f>NFM!H100</f>
        <v>0.6600115476677566</v>
      </c>
      <c r="I161" s="220">
        <f>NFM!I100</f>
        <v>0.9402400352434388</v>
      </c>
      <c r="J161" s="220">
        <f>NFM!J100</f>
        <v>1.0532019153855812</v>
      </c>
      <c r="K161" s="220">
        <f>NFM!K100</f>
        <v>0.82537560246587716</v>
      </c>
      <c r="L161" s="220">
        <f>NFM!L100</f>
        <v>0.57057450064275639</v>
      </c>
      <c r="M161" s="220">
        <f>NFM!M100</f>
        <v>0.72911008614303041</v>
      </c>
      <c r="N161" s="220">
        <f>NFM!N100</f>
        <v>1.2654292476685338</v>
      </c>
      <c r="O161" s="220">
        <f>NFM!O100</f>
        <v>1.4212303906901034</v>
      </c>
      <c r="P161" s="220">
        <f>NFM!P100</f>
        <v>1.494635674462619</v>
      </c>
      <c r="Q161" s="220">
        <f>NFM!Q100</f>
        <v>1.5661719898522222</v>
      </c>
      <c r="R161" s="220">
        <f>NFM!R100</f>
        <v>1.6449947696202176</v>
      </c>
      <c r="S161" s="220">
        <f>NFM!S100</f>
        <v>1.6510141540046332</v>
      </c>
      <c r="T161" s="220">
        <f>NFM!T100</f>
        <v>1.6505256646872457</v>
      </c>
      <c r="U161" s="220">
        <f>NFM!U100</f>
        <v>1.6554207640494392</v>
      </c>
      <c r="V161" s="220">
        <f>NFM!V100</f>
        <v>1.6936912175948435</v>
      </c>
      <c r="W161" s="220">
        <f>NFM!W100</f>
        <v>1.6980389580497293</v>
      </c>
      <c r="X161" s="220">
        <f>NFM!X100</f>
        <v>1.6927241505538053</v>
      </c>
      <c r="Y161" s="220">
        <f>NFM!Y100</f>
        <v>1.6676031743547362</v>
      </c>
    </row>
    <row r="162" spans="1:25" ht="12" customHeight="1" x14ac:dyDescent="0.25">
      <c r="A162" s="14" t="s">
        <v>47</v>
      </c>
      <c r="B162" s="217">
        <f>NFM!B101</f>
        <v>2.1408460796885844</v>
      </c>
      <c r="C162" s="217">
        <f>NFM!C101</f>
        <v>1.9125808218956235</v>
      </c>
      <c r="D162" s="217">
        <f>NFM!D101</f>
        <v>1.4304080888488564</v>
      </c>
      <c r="E162" s="217">
        <f>NFM!E101</f>
        <v>1.4566928909353736</v>
      </c>
      <c r="F162" s="217">
        <f>NFM!F101</f>
        <v>1.5182835459622486</v>
      </c>
      <c r="G162" s="217">
        <f>NFM!G101</f>
        <v>1.3370135784601074</v>
      </c>
      <c r="H162" s="217">
        <f>NFM!H101</f>
        <v>1.2984539414476117</v>
      </c>
      <c r="I162" s="217">
        <f>NFM!I101</f>
        <v>1.5109853115134277</v>
      </c>
      <c r="J162" s="217">
        <f>NFM!J101</f>
        <v>1.4566662422182066</v>
      </c>
      <c r="K162" s="217">
        <f>NFM!K101</f>
        <v>1.3524204817625041</v>
      </c>
      <c r="L162" s="217">
        <f>NFM!L101</f>
        <v>1.0733727507904278</v>
      </c>
      <c r="M162" s="217">
        <f>NFM!M101</f>
        <v>1.2664279944116217</v>
      </c>
      <c r="N162" s="217">
        <f>NFM!N101</f>
        <v>1.6267249990501129</v>
      </c>
      <c r="O162" s="217">
        <f>NFM!O101</f>
        <v>1.7056756323932833</v>
      </c>
      <c r="P162" s="217">
        <f>NFM!P101</f>
        <v>1.7069906725447186</v>
      </c>
      <c r="Q162" s="217">
        <f>NFM!Q101</f>
        <v>1.8717912995967652</v>
      </c>
      <c r="R162" s="217">
        <f>NFM!R101</f>
        <v>2.0129324349360331</v>
      </c>
      <c r="S162" s="217">
        <f>NFM!S101</f>
        <v>2.0312684218249912</v>
      </c>
      <c r="T162" s="217">
        <f>NFM!T101</f>
        <v>2.0907857289893341</v>
      </c>
      <c r="U162" s="217">
        <f>NFM!U101</f>
        <v>2.1063430839680248</v>
      </c>
      <c r="V162" s="217">
        <f>NFM!V101</f>
        <v>2.1308016708106035</v>
      </c>
      <c r="W162" s="217">
        <f>NFM!W101</f>
        <v>2.0734531825556743</v>
      </c>
      <c r="X162" s="217">
        <f>NFM!X101</f>
        <v>2.1760704314291508</v>
      </c>
      <c r="Y162" s="217">
        <f>NFM!Y101</f>
        <v>2.2372503727686119</v>
      </c>
    </row>
    <row r="163" spans="1:25" ht="12" customHeight="1" x14ac:dyDescent="0.25">
      <c r="A163" s="13" t="s">
        <v>19</v>
      </c>
      <c r="B163" s="218">
        <f>CHI!B100</f>
        <v>4.7658710538710745</v>
      </c>
      <c r="C163" s="218">
        <f>CHI!C100</f>
        <v>3.7751953990547804</v>
      </c>
      <c r="D163" s="218">
        <f>CHI!D100</f>
        <v>3.6476830502071405</v>
      </c>
      <c r="E163" s="218">
        <f>CHI!E100</f>
        <v>3.8897875859728925</v>
      </c>
      <c r="F163" s="218">
        <f>CHI!F100</f>
        <v>4.0563193055535365</v>
      </c>
      <c r="G163" s="218">
        <f>CHI!G100</f>
        <v>3.8378410665742919</v>
      </c>
      <c r="H163" s="218">
        <f>CHI!H100</f>
        <v>3.0363177593171753</v>
      </c>
      <c r="I163" s="218">
        <f>CHI!I100</f>
        <v>3.6292607496765057</v>
      </c>
      <c r="J163" s="218">
        <f>CHI!J100</f>
        <v>3.2373425340836985</v>
      </c>
      <c r="K163" s="218">
        <f>CHI!K100</f>
        <v>1.7744900485638637</v>
      </c>
      <c r="L163" s="218">
        <f>CHI!L100</f>
        <v>2.103603718543134</v>
      </c>
      <c r="M163" s="218">
        <f>CHI!M100</f>
        <v>2.0982117280151567</v>
      </c>
      <c r="N163" s="218">
        <f>CHI!N100</f>
        <v>1.7785037322306227</v>
      </c>
      <c r="O163" s="218">
        <f>CHI!O100</f>
        <v>2.0480701416068907</v>
      </c>
      <c r="P163" s="218">
        <f>CHI!P100</f>
        <v>2.5862224383938979</v>
      </c>
      <c r="Q163" s="218">
        <f>CHI!Q100</f>
        <v>2.7063962485692303</v>
      </c>
      <c r="R163" s="218">
        <f>CHI!R100</f>
        <v>2.6760718932420358</v>
      </c>
      <c r="S163" s="218">
        <f>CHI!S100</f>
        <v>2.6604506293867711</v>
      </c>
      <c r="T163" s="218">
        <f>CHI!T100</f>
        <v>1.8791862791256968</v>
      </c>
      <c r="U163" s="218">
        <f>CHI!U100</f>
        <v>2.3016674271548943</v>
      </c>
      <c r="V163" s="218">
        <f>CHI!V100</f>
        <v>2.3190926189465593</v>
      </c>
      <c r="W163" s="218">
        <f>CHI!W100</f>
        <v>2.2793290987415418</v>
      </c>
      <c r="X163" s="218">
        <f>CHI!X100</f>
        <v>1.9005264951120007</v>
      </c>
      <c r="Y163" s="218">
        <f>CHI!Y100</f>
        <v>1.185647456756038</v>
      </c>
    </row>
    <row r="164" spans="1:25" ht="12" customHeight="1" x14ac:dyDescent="0.25">
      <c r="A164" s="14" t="s">
        <v>88</v>
      </c>
      <c r="B164" s="217">
        <f>CHI!B101</f>
        <v>7.0392001852553339</v>
      </c>
      <c r="C164" s="217">
        <f>CHI!C101</f>
        <v>4.5575656927534514</v>
      </c>
      <c r="D164" s="217">
        <f>CHI!D101</f>
        <v>4.4842375891799389</v>
      </c>
      <c r="E164" s="217">
        <f>CHI!E101</f>
        <v>4.6909613737433764</v>
      </c>
      <c r="F164" s="217">
        <f>CHI!F101</f>
        <v>5.0495386754012657</v>
      </c>
      <c r="G164" s="217">
        <f>CHI!G101</f>
        <v>5.5533976548010422</v>
      </c>
      <c r="H164" s="217">
        <f>CHI!H101</f>
        <v>4.282687827318755</v>
      </c>
      <c r="I164" s="217">
        <f>CHI!I101</f>
        <v>4.7734701491969584</v>
      </c>
      <c r="J164" s="217">
        <f>CHI!J101</f>
        <v>4.3869999220563471</v>
      </c>
      <c r="K164" s="217">
        <f>CHI!K101</f>
        <v>2.4140550508798486</v>
      </c>
      <c r="L164" s="217">
        <f>CHI!L101</f>
        <v>2.5527214253643526</v>
      </c>
      <c r="M164" s="217">
        <f>CHI!M101</f>
        <v>2.5156471111880747</v>
      </c>
      <c r="N164" s="217">
        <f>CHI!N101</f>
        <v>2.2669314650795651</v>
      </c>
      <c r="O164" s="217">
        <f>CHI!O101</f>
        <v>2.5721771483058355</v>
      </c>
      <c r="P164" s="217">
        <f>CHI!P101</f>
        <v>3.4450536832005962</v>
      </c>
      <c r="Q164" s="217">
        <f>CHI!Q101</f>
        <v>3.4211051605277869</v>
      </c>
      <c r="R164" s="217">
        <f>CHI!R101</f>
        <v>3.4037354257792924</v>
      </c>
      <c r="S164" s="217">
        <f>CHI!S101</f>
        <v>3.3492978117719048</v>
      </c>
      <c r="T164" s="217">
        <f>CHI!T101</f>
        <v>2.2819257491500426</v>
      </c>
      <c r="U164" s="217">
        <f>CHI!U101</f>
        <v>2.9667995543612342</v>
      </c>
      <c r="V164" s="217">
        <f>CHI!V101</f>
        <v>3.2629477534369671</v>
      </c>
      <c r="W164" s="217">
        <f>CHI!W101</f>
        <v>2.8551191498758355</v>
      </c>
      <c r="X164" s="217">
        <f>CHI!X101</f>
        <v>2.4937991662590009</v>
      </c>
      <c r="Y164" s="217">
        <f>CHI!Y101</f>
        <v>1.5766950949667131</v>
      </c>
    </row>
    <row r="165" spans="1:25" ht="12" customHeight="1" x14ac:dyDescent="0.25">
      <c r="A165" s="14" t="s">
        <v>49</v>
      </c>
      <c r="B165" s="217">
        <f>CHI!B102</f>
        <v>0.96711716521126789</v>
      </c>
      <c r="C165" s="217">
        <f>CHI!C102</f>
        <v>1.5774266974907849</v>
      </c>
      <c r="D165" s="217">
        <f>CHI!D102</f>
        <v>1.3602369496056022</v>
      </c>
      <c r="E165" s="217">
        <f>CHI!E102</f>
        <v>1.1983136395361627</v>
      </c>
      <c r="F165" s="217">
        <f>CHI!F102</f>
        <v>1.1123702100746902</v>
      </c>
      <c r="G165" s="217">
        <f>CHI!G102</f>
        <v>0.68826340102571448</v>
      </c>
      <c r="H165" s="217">
        <f>CHI!H102</f>
        <v>0.55580675860649265</v>
      </c>
      <c r="I165" s="217">
        <f>CHI!I102</f>
        <v>0.94009793973131039</v>
      </c>
      <c r="J165" s="217">
        <f>CHI!J102</f>
        <v>0.743822756123524</v>
      </c>
      <c r="K165" s="217">
        <f>CHI!K102</f>
        <v>0.95639756016110555</v>
      </c>
      <c r="L165" s="217">
        <f>CHI!L102</f>
        <v>0.99695241652562538</v>
      </c>
      <c r="M165" s="217">
        <f>CHI!M102</f>
        <v>1.0381351512633865</v>
      </c>
      <c r="N165" s="217">
        <f>CHI!N102</f>
        <v>1.0386104215170771</v>
      </c>
      <c r="O165" s="217">
        <f>CHI!O102</f>
        <v>0.99805186350463448</v>
      </c>
      <c r="P165" s="217">
        <f>CHI!P102</f>
        <v>1.0597767572881569</v>
      </c>
      <c r="Q165" s="217">
        <f>CHI!Q102</f>
        <v>1.0937984811960897</v>
      </c>
      <c r="R165" s="217">
        <f>CHI!R102</f>
        <v>1.0724209283188799</v>
      </c>
      <c r="S165" s="217">
        <f>CHI!S102</f>
        <v>1.091601277283615</v>
      </c>
      <c r="T165" s="217">
        <f>CHI!T102</f>
        <v>1.082895254705956</v>
      </c>
      <c r="U165" s="217">
        <f>CHI!U102</f>
        <v>0.98349516569078343</v>
      </c>
      <c r="V165" s="217">
        <f>CHI!V102</f>
        <v>0.76645743961928714</v>
      </c>
      <c r="W165" s="217">
        <f>CHI!W102</f>
        <v>0.88190261175657048</v>
      </c>
      <c r="X165" s="217">
        <f>CHI!X102</f>
        <v>0.78924230852289723</v>
      </c>
      <c r="Y165" s="217">
        <f>CHI!Y102</f>
        <v>0.85583631804364579</v>
      </c>
    </row>
    <row r="166" spans="1:25" ht="12" customHeight="1" x14ac:dyDescent="0.25">
      <c r="A166" s="14" t="s">
        <v>50</v>
      </c>
      <c r="B166" s="217">
        <f>CHI!B103</f>
        <v>0.41747729247332677</v>
      </c>
      <c r="C166" s="217">
        <f>CHI!C103</f>
        <v>0.78276396834395023</v>
      </c>
      <c r="D166" s="217">
        <f>CHI!D103</f>
        <v>0.66887371182654143</v>
      </c>
      <c r="E166" s="217">
        <f>CHI!E103</f>
        <v>0.58430562450514756</v>
      </c>
      <c r="F166" s="217">
        <f>CHI!F103</f>
        <v>0.52858969979804982</v>
      </c>
      <c r="G166" s="217">
        <f>CHI!G103</f>
        <v>0.31479239987957952</v>
      </c>
      <c r="H166" s="217">
        <f>CHI!H103</f>
        <v>0.2495868135886801</v>
      </c>
      <c r="I166" s="217">
        <f>CHI!I103</f>
        <v>0.44558997115324384</v>
      </c>
      <c r="J166" s="217">
        <f>CHI!J103</f>
        <v>0.35652864612913188</v>
      </c>
      <c r="K166" s="217">
        <f>CHI!K103</f>
        <v>0.50434461795191265</v>
      </c>
      <c r="L166" s="217">
        <f>CHI!L103</f>
        <v>0.47113935834892534</v>
      </c>
      <c r="M166" s="217">
        <f>CHI!M103</f>
        <v>0.50007283007496806</v>
      </c>
      <c r="N166" s="217">
        <f>CHI!N103</f>
        <v>0.49034971730243371</v>
      </c>
      <c r="O166" s="217">
        <f>CHI!O103</f>
        <v>0.56478105059035744</v>
      </c>
      <c r="P166" s="217">
        <f>CHI!P103</f>
        <v>0.34738043963990656</v>
      </c>
      <c r="Q166" s="217">
        <f>CHI!Q103</f>
        <v>0.33891130958198856</v>
      </c>
      <c r="R166" s="217">
        <f>CHI!R103</f>
        <v>0.3369910443589243</v>
      </c>
      <c r="S166" s="217">
        <f>CHI!S103</f>
        <v>0.37606779697087422</v>
      </c>
      <c r="T166" s="217">
        <f>CHI!T103</f>
        <v>0.4159646692837739</v>
      </c>
      <c r="U166" s="217">
        <f>CHI!U103</f>
        <v>0.35033199873993126</v>
      </c>
      <c r="V166" s="217">
        <f>CHI!V103</f>
        <v>0.26853645206872301</v>
      </c>
      <c r="W166" s="217">
        <f>CHI!W103</f>
        <v>0.38929912727822064</v>
      </c>
      <c r="X166" s="217">
        <f>CHI!X103</f>
        <v>0.34261268312583804</v>
      </c>
      <c r="Y166" s="217">
        <f>CHI!Y103</f>
        <v>0.34726571576208015</v>
      </c>
    </row>
    <row r="167" spans="1:25" ht="12" customHeight="1" x14ac:dyDescent="0.25">
      <c r="A167" s="13" t="s">
        <v>20</v>
      </c>
      <c r="B167" s="218">
        <f>NMM!B76</f>
        <v>4.5990553659292388</v>
      </c>
      <c r="C167" s="218">
        <f>NMM!C76</f>
        <v>4.4869547758378454</v>
      </c>
      <c r="D167" s="218">
        <f>NMM!D76</f>
        <v>4.541278986226053</v>
      </c>
      <c r="E167" s="218">
        <f>NMM!E76</f>
        <v>4.6941444821606844</v>
      </c>
      <c r="F167" s="218">
        <f>NMM!F76</f>
        <v>4.9229612813649899</v>
      </c>
      <c r="G167" s="218">
        <f>NMM!G76</f>
        <v>4.9312884604976226</v>
      </c>
      <c r="H167" s="218">
        <f>NMM!H76</f>
        <v>4.9014091596723066</v>
      </c>
      <c r="I167" s="218">
        <f>NMM!I76</f>
        <v>4.9599966880772604</v>
      </c>
      <c r="J167" s="218">
        <f>NMM!J76</f>
        <v>5.1076070631405432</v>
      </c>
      <c r="K167" s="218">
        <f>NMM!K76</f>
        <v>4.8337702131150779</v>
      </c>
      <c r="L167" s="218">
        <f>NMM!L76</f>
        <v>4.7119550825019179</v>
      </c>
      <c r="M167" s="218">
        <f>NMM!M76</f>
        <v>4.4896741533186653</v>
      </c>
      <c r="N167" s="218">
        <f>NMM!N76</f>
        <v>5.7805104174437236</v>
      </c>
      <c r="O167" s="218">
        <f>NMM!O76</f>
        <v>5.967370541721146</v>
      </c>
      <c r="P167" s="218">
        <f>NMM!P76</f>
        <v>6.0218346412981747</v>
      </c>
      <c r="Q167" s="218">
        <f>NMM!Q76</f>
        <v>5.9495143374887602</v>
      </c>
      <c r="R167" s="218">
        <f>NMM!R76</f>
        <v>5.5354458324909688</v>
      </c>
      <c r="S167" s="218">
        <f>NMM!S76</f>
        <v>5.5760600089541521</v>
      </c>
      <c r="T167" s="218">
        <f>NMM!T76</f>
        <v>5.4386518873772012</v>
      </c>
      <c r="U167" s="218">
        <f>NMM!U76</f>
        <v>5.3229420395345475</v>
      </c>
      <c r="V167" s="218">
        <f>NMM!V76</f>
        <v>5.4188007489649817</v>
      </c>
      <c r="W167" s="218">
        <f>NMM!W76</f>
        <v>5.2466016667199575</v>
      </c>
      <c r="X167" s="218">
        <f>NMM!X76</f>
        <v>5.3312917931110695</v>
      </c>
      <c r="Y167" s="218">
        <f>NMM!Y76</f>
        <v>5.0977163331488624</v>
      </c>
    </row>
    <row r="168" spans="1:25" ht="12" customHeight="1" x14ac:dyDescent="0.25">
      <c r="A168" s="14" t="s">
        <v>51</v>
      </c>
      <c r="B168" s="217">
        <f>NMM!B77</f>
        <v>7.2983721601259601</v>
      </c>
      <c r="C168" s="217">
        <f>NMM!C77</f>
        <v>7.1667258450241835</v>
      </c>
      <c r="D168" s="217">
        <f>NMM!D77</f>
        <v>7.5851170634186689</v>
      </c>
      <c r="E168" s="217">
        <f>NMM!E77</f>
        <v>8.0136452356869832</v>
      </c>
      <c r="F168" s="217">
        <f>NMM!F77</f>
        <v>8.2005965217072898</v>
      </c>
      <c r="G168" s="217">
        <f>NMM!G77</f>
        <v>8.6431147960326626</v>
      </c>
      <c r="H168" s="217">
        <f>NMM!H77</f>
        <v>8.6523298184272104</v>
      </c>
      <c r="I168" s="217">
        <f>NMM!I77</f>
        <v>7.9589865862062705</v>
      </c>
      <c r="J168" s="217">
        <f>NMM!J77</f>
        <v>8.2730479776555139</v>
      </c>
      <c r="K168" s="217">
        <f>NMM!K77</f>
        <v>8.1847450816264136</v>
      </c>
      <c r="L168" s="217">
        <f>NMM!L77</f>
        <v>8.5602914038729683</v>
      </c>
      <c r="M168" s="217">
        <f>NMM!M77</f>
        <v>8.0559885862270342</v>
      </c>
      <c r="N168" s="217">
        <f>NMM!N77</f>
        <v>8.8111976263925111</v>
      </c>
      <c r="O168" s="217">
        <f>NMM!O77</f>
        <v>9.895477012497766</v>
      </c>
      <c r="P168" s="217">
        <f>NMM!P77</f>
        <v>10.533730274012475</v>
      </c>
      <c r="Q168" s="217">
        <f>NMM!Q77</f>
        <v>10.866430100198253</v>
      </c>
      <c r="R168" s="217">
        <f>NMM!R77</f>
        <v>11.014260392980024</v>
      </c>
      <c r="S168" s="217">
        <f>NMM!S77</f>
        <v>12.213733320877468</v>
      </c>
      <c r="T168" s="217">
        <f>NMM!T77</f>
        <v>11.275467307150961</v>
      </c>
      <c r="U168" s="217">
        <f>NMM!U77</f>
        <v>10.672441211344879</v>
      </c>
      <c r="V168" s="217">
        <f>NMM!V77</f>
        <v>10.783860627978207</v>
      </c>
      <c r="W168" s="217">
        <f>NMM!W77</f>
        <v>10.076938672405594</v>
      </c>
      <c r="X168" s="217">
        <f>NMM!X77</f>
        <v>10.427618810059764</v>
      </c>
      <c r="Y168" s="217">
        <f>NMM!Y77</f>
        <v>9.4978895607434222</v>
      </c>
    </row>
    <row r="169" spans="1:25" ht="12" customHeight="1" x14ac:dyDescent="0.25">
      <c r="A169" s="14" t="s">
        <v>52</v>
      </c>
      <c r="B169" s="217">
        <f>NMM!B78</f>
        <v>2.7942643808253975</v>
      </c>
      <c r="C169" s="217">
        <f>NMM!C78</f>
        <v>2.7684891286411042</v>
      </c>
      <c r="D169" s="217">
        <f>NMM!D78</f>
        <v>2.8147857382513699</v>
      </c>
      <c r="E169" s="217">
        <f>NMM!E78</f>
        <v>2.7864587171984017</v>
      </c>
      <c r="F169" s="217">
        <f>NMM!F78</f>
        <v>2.8462290308115819</v>
      </c>
      <c r="G169" s="217">
        <f>NMM!G78</f>
        <v>2.8505253724370916</v>
      </c>
      <c r="H169" s="217">
        <f>NMM!H78</f>
        <v>2.8255802777396508</v>
      </c>
      <c r="I169" s="217">
        <f>NMM!I78</f>
        <v>2.7312114837264634</v>
      </c>
      <c r="J169" s="217">
        <f>NMM!J78</f>
        <v>2.8680106763640709</v>
      </c>
      <c r="K169" s="217">
        <f>NMM!K78</f>
        <v>2.7445548052014881</v>
      </c>
      <c r="L169" s="217">
        <f>NMM!L78</f>
        <v>2.5309751143153933</v>
      </c>
      <c r="M169" s="217">
        <f>NMM!M78</f>
        <v>2.5678117782887462</v>
      </c>
      <c r="N169" s="217">
        <f>NMM!N78</f>
        <v>3.9815338780611595</v>
      </c>
      <c r="O169" s="217">
        <f>NMM!O78</f>
        <v>3.6512942075808499</v>
      </c>
      <c r="P169" s="217">
        <f>NMM!P78</f>
        <v>3.5066075568752013</v>
      </c>
      <c r="Q169" s="217">
        <f>NMM!Q78</f>
        <v>3.3951415773421383</v>
      </c>
      <c r="R169" s="217">
        <f>NMM!R78</f>
        <v>3.3991713541295043</v>
      </c>
      <c r="S169" s="217">
        <f>NMM!S78</f>
        <v>3.3064175534885556</v>
      </c>
      <c r="T169" s="217">
        <f>NMM!T78</f>
        <v>3.3033859952390285</v>
      </c>
      <c r="U169" s="217">
        <f>NMM!U78</f>
        <v>3.2314259444114062</v>
      </c>
      <c r="V169" s="217">
        <f>NMM!V78</f>
        <v>3.1455570513354898</v>
      </c>
      <c r="W169" s="217">
        <f>NMM!W78</f>
        <v>3.2054988547471481</v>
      </c>
      <c r="X169" s="217">
        <f>NMM!X78</f>
        <v>3.2207729828037688</v>
      </c>
      <c r="Y169" s="217">
        <f>NMM!Y78</f>
        <v>2.8972458420616225</v>
      </c>
    </row>
    <row r="170" spans="1:25" ht="12" customHeight="1" x14ac:dyDescent="0.25">
      <c r="A170" s="14" t="s">
        <v>60</v>
      </c>
      <c r="B170" s="217">
        <f>NMM!B79</f>
        <v>3.0012226725641185</v>
      </c>
      <c r="C170" s="217">
        <f>NMM!C79</f>
        <v>2.8344030319027391</v>
      </c>
      <c r="D170" s="217">
        <f>NMM!D79</f>
        <v>2.8417524628827313</v>
      </c>
      <c r="E170" s="217">
        <f>NMM!E79</f>
        <v>2.7776519077206059</v>
      </c>
      <c r="F170" s="217">
        <f>NMM!F79</f>
        <v>2.6018457767583416</v>
      </c>
      <c r="G170" s="217">
        <f>NMM!G79</f>
        <v>2.5307072831343644</v>
      </c>
      <c r="H170" s="217">
        <f>NMM!H79</f>
        <v>2.4493642165084117</v>
      </c>
      <c r="I170" s="217">
        <f>NMM!I79</f>
        <v>2.6487482481806137</v>
      </c>
      <c r="J170" s="217">
        <f>NMM!J79</f>
        <v>2.4501535871563704</v>
      </c>
      <c r="K170" s="217">
        <f>NMM!K79</f>
        <v>2.3448115983977935</v>
      </c>
      <c r="L170" s="217">
        <f>NMM!L79</f>
        <v>2.3588452755725839</v>
      </c>
      <c r="M170" s="217">
        <f>NMM!M79</f>
        <v>2.3056904716327411</v>
      </c>
      <c r="N170" s="217">
        <f>NMM!N79</f>
        <v>2.2892176008149527</v>
      </c>
      <c r="O170" s="217">
        <f>NMM!O79</f>
        <v>2.3053007182095784</v>
      </c>
      <c r="P170" s="217">
        <f>NMM!P79</f>
        <v>2.2967461523052739</v>
      </c>
      <c r="Q170" s="217">
        <f>NMM!Q79</f>
        <v>2.3503877423029347</v>
      </c>
      <c r="R170" s="217">
        <f>NMM!R79</f>
        <v>2.3261524751550975</v>
      </c>
      <c r="S170" s="217">
        <f>NMM!S79</f>
        <v>2.2886564202082149</v>
      </c>
      <c r="T170" s="217">
        <f>NMM!T79</f>
        <v>2.2752000997871922</v>
      </c>
      <c r="U170" s="217">
        <f>NMM!U79</f>
        <v>2.2882963584651663</v>
      </c>
      <c r="V170" s="217">
        <f>NMM!V79</f>
        <v>2.3619647132070685</v>
      </c>
      <c r="W170" s="217">
        <f>NMM!W79</f>
        <v>2.2936661960797173</v>
      </c>
      <c r="X170" s="217">
        <f>NMM!X79</f>
        <v>2.276101773076892</v>
      </c>
      <c r="Y170" s="217">
        <f>NMM!Y79</f>
        <v>2.2596021627593403</v>
      </c>
    </row>
    <row r="171" spans="1:25" ht="12" customHeight="1" x14ac:dyDescent="0.25">
      <c r="A171" s="13" t="s">
        <v>21</v>
      </c>
      <c r="B171" s="218">
        <f>PPA!B74</f>
        <v>0.82625275094795414</v>
      </c>
      <c r="C171" s="218">
        <f>PPA!C74</f>
        <v>0.67888495683710037</v>
      </c>
      <c r="D171" s="218">
        <f>PPA!D74</f>
        <v>0.48956487094853129</v>
      </c>
      <c r="E171" s="218">
        <f>PPA!E74</f>
        <v>0.53831414174040704</v>
      </c>
      <c r="F171" s="218">
        <f>PPA!F74</f>
        <v>0.25209162718536582</v>
      </c>
      <c r="G171" s="218">
        <f>PPA!G74</f>
        <v>0.287435682153455</v>
      </c>
      <c r="H171" s="218">
        <f>PPA!H74</f>
        <v>0.27643730692414037</v>
      </c>
      <c r="I171" s="218">
        <f>PPA!I74</f>
        <v>0.24646934605913848</v>
      </c>
      <c r="J171" s="218">
        <f>PPA!J74</f>
        <v>0.26563107988394469</v>
      </c>
      <c r="K171" s="218">
        <f>PPA!K74</f>
        <v>0.2661722447928388</v>
      </c>
      <c r="L171" s="218">
        <f>PPA!L74</f>
        <v>0.21905151326413108</v>
      </c>
      <c r="M171" s="218">
        <f>PPA!M74</f>
        <v>0.28172410258203889</v>
      </c>
      <c r="N171" s="218">
        <f>PPA!N74</f>
        <v>0.30188689009625863</v>
      </c>
      <c r="O171" s="218">
        <f>PPA!O74</f>
        <v>0.23417932993096516</v>
      </c>
      <c r="P171" s="218">
        <f>PPA!P74</f>
        <v>0.2466119642564526</v>
      </c>
      <c r="Q171" s="218">
        <f>PPA!Q74</f>
        <v>0.31417824841995262</v>
      </c>
      <c r="R171" s="218">
        <f>PPA!R74</f>
        <v>0.34091916006399792</v>
      </c>
      <c r="S171" s="218">
        <f>PPA!S74</f>
        <v>0.37780959576098261</v>
      </c>
      <c r="T171" s="218">
        <f>PPA!T74</f>
        <v>0.37502842104973183</v>
      </c>
      <c r="U171" s="218">
        <f>PPA!U74</f>
        <v>0.35240081350675984</v>
      </c>
      <c r="V171" s="218">
        <f>PPA!V74</f>
        <v>0.36231915344259741</v>
      </c>
      <c r="W171" s="218">
        <f>PPA!W74</f>
        <v>0.40120563219268579</v>
      </c>
      <c r="X171" s="218">
        <f>PPA!X74</f>
        <v>0.36915884572485669</v>
      </c>
      <c r="Y171" s="218">
        <f>PPA!Y74</f>
        <v>0.38679803008430447</v>
      </c>
    </row>
    <row r="172" spans="1:25" ht="12" customHeight="1" x14ac:dyDescent="0.25">
      <c r="A172" s="14" t="s">
        <v>54</v>
      </c>
      <c r="B172" s="217">
        <f>PPA!B75</f>
        <v>0.8367047981586726</v>
      </c>
      <c r="C172" s="217">
        <f>PPA!C75</f>
        <v>0.67176959716632112</v>
      </c>
      <c r="D172" s="217">
        <f>PPA!D75</f>
        <v>0.47495928831622636</v>
      </c>
      <c r="E172" s="217">
        <f>PPA!E75</f>
        <v>0.5232038916913172</v>
      </c>
      <c r="F172" s="217">
        <f>PPA!F75</f>
        <v>0.23601575029448782</v>
      </c>
      <c r="G172" s="217">
        <f>PPA!G75</f>
        <v>0.27040501249963306</v>
      </c>
      <c r="H172" s="217">
        <f>PPA!H75</f>
        <v>0.25829502710767588</v>
      </c>
      <c r="I172" s="217">
        <f>PPA!I75</f>
        <v>0.22818851825790945</v>
      </c>
      <c r="J172" s="217">
        <f>PPA!J75</f>
        <v>0.246929908510652</v>
      </c>
      <c r="K172" s="217">
        <f>PPA!K75</f>
        <v>0.24823969576219498</v>
      </c>
      <c r="L172" s="217">
        <f>PPA!L75</f>
        <v>0.20136719994018532</v>
      </c>
      <c r="M172" s="217">
        <f>PPA!M75</f>
        <v>0.26266309040123514</v>
      </c>
      <c r="N172" s="217">
        <f>PPA!N75</f>
        <v>0.28312859889377479</v>
      </c>
      <c r="O172" s="217">
        <f>PPA!O75</f>
        <v>0.21873205980679414</v>
      </c>
      <c r="P172" s="217">
        <f>PPA!P75</f>
        <v>0.23112770426385482</v>
      </c>
      <c r="Q172" s="217">
        <f>PPA!Q75</f>
        <v>0.29774793410083966</v>
      </c>
      <c r="R172" s="217">
        <f>PPA!R75</f>
        <v>0.32409150574856432</v>
      </c>
      <c r="S172" s="217">
        <f>PPA!S75</f>
        <v>0.35904256358853393</v>
      </c>
      <c r="T172" s="217">
        <f>PPA!T75</f>
        <v>0.35617503896322045</v>
      </c>
      <c r="U172" s="217">
        <f>PPA!U75</f>
        <v>0.33315421656715788</v>
      </c>
      <c r="V172" s="217">
        <f>PPA!V75</f>
        <v>0.34380915595858158</v>
      </c>
      <c r="W172" s="217">
        <f>PPA!W75</f>
        <v>0.38196639032372848</v>
      </c>
      <c r="X172" s="217">
        <f>PPA!X75</f>
        <v>0.3513936699004549</v>
      </c>
      <c r="Y172" s="217">
        <f>PPA!Y75</f>
        <v>0.37157284135959323</v>
      </c>
    </row>
    <row r="173" spans="1:25" ht="12" customHeight="1" x14ac:dyDescent="0.25">
      <c r="A173" s="14" t="s">
        <v>61</v>
      </c>
      <c r="B173" s="217">
        <f>PPA!B76</f>
        <v>0.85810600192976827</v>
      </c>
      <c r="C173" s="217">
        <f>PPA!C76</f>
        <v>0.69832654382033521</v>
      </c>
      <c r="D173" s="217">
        <f>PPA!D76</f>
        <v>0.49225631199182873</v>
      </c>
      <c r="E173" s="217">
        <f>PPA!E76</f>
        <v>0.55083448664736845</v>
      </c>
      <c r="F173" s="217">
        <f>PPA!F76</f>
        <v>0.25340307507092774</v>
      </c>
      <c r="G173" s="217">
        <f>PPA!G76</f>
        <v>0.28983676244938428</v>
      </c>
      <c r="H173" s="217">
        <f>PPA!H76</f>
        <v>0.27704000141194052</v>
      </c>
      <c r="I173" s="217">
        <f>PPA!I76</f>
        <v>0.2451048042425534</v>
      </c>
      <c r="J173" s="217">
        <f>PPA!J76</f>
        <v>0.26503014158340171</v>
      </c>
      <c r="K173" s="217">
        <f>PPA!K76</f>
        <v>0.27046935073292466</v>
      </c>
      <c r="L173" s="217">
        <f>PPA!L76</f>
        <v>0.22125019699720616</v>
      </c>
      <c r="M173" s="217">
        <f>PPA!M76</f>
        <v>0.29044088136582807</v>
      </c>
      <c r="N173" s="217">
        <f>PPA!N76</f>
        <v>0.30571214727990259</v>
      </c>
      <c r="O173" s="217">
        <f>PPA!O76</f>
        <v>0.23756427743594083</v>
      </c>
      <c r="P173" s="217">
        <f>PPA!P76</f>
        <v>0.25492055771356198</v>
      </c>
      <c r="Q173" s="217">
        <f>PPA!Q76</f>
        <v>0.32824110644374799</v>
      </c>
      <c r="R173" s="217">
        <f>PPA!R76</f>
        <v>0.35399604138714708</v>
      </c>
      <c r="S173" s="217">
        <f>PPA!S76</f>
        <v>0.39264368570284769</v>
      </c>
      <c r="T173" s="217">
        <f>PPA!T76</f>
        <v>0.39069802425862465</v>
      </c>
      <c r="U173" s="217">
        <f>PPA!U76</f>
        <v>0.36515784937159895</v>
      </c>
      <c r="V173" s="217">
        <f>PPA!V76</f>
        <v>0.37850345382069689</v>
      </c>
      <c r="W173" s="217">
        <f>PPA!W76</f>
        <v>0.42485400521208205</v>
      </c>
      <c r="X173" s="217">
        <f>PPA!X76</f>
        <v>0.39103573505321454</v>
      </c>
      <c r="Y173" s="217">
        <f>PPA!Y76</f>
        <v>0.40944013468521678</v>
      </c>
    </row>
    <row r="174" spans="1:25" ht="12" customHeight="1" x14ac:dyDescent="0.25">
      <c r="A174" s="14" t="s">
        <v>62</v>
      </c>
      <c r="B174" s="217">
        <f>PPA!B77</f>
        <v>0.47871986812614536</v>
      </c>
      <c r="C174" s="217">
        <f>PPA!C77</f>
        <v>0.63985438580529208</v>
      </c>
      <c r="D174" s="217">
        <f>PPA!D77</f>
        <v>0.67565563922724292</v>
      </c>
      <c r="E174" s="217">
        <f>PPA!E77</f>
        <v>0.67230521499333484</v>
      </c>
      <c r="F174" s="217">
        <f>PPA!F77</f>
        <v>0.47241605610488746</v>
      </c>
      <c r="G174" s="217">
        <f>PPA!G77</f>
        <v>0.53446002768652223</v>
      </c>
      <c r="H174" s="217">
        <f>PPA!H77</f>
        <v>0.54488661614154876</v>
      </c>
      <c r="I174" s="217">
        <f>PPA!I77</f>
        <v>0.53134349842228001</v>
      </c>
      <c r="J174" s="217">
        <f>PPA!J77</f>
        <v>0.58903164812804931</v>
      </c>
      <c r="K174" s="217">
        <f>PPA!K77</f>
        <v>0.58744574750456424</v>
      </c>
      <c r="L174" s="217">
        <f>PPA!L77</f>
        <v>0.52791758708664493</v>
      </c>
      <c r="M174" s="217">
        <f>PPA!M77</f>
        <v>0.57075911416951752</v>
      </c>
      <c r="N174" s="217">
        <f>PPA!N77</f>
        <v>0.69400696472622503</v>
      </c>
      <c r="O174" s="217">
        <f>PPA!O77</f>
        <v>0.60221864031035133</v>
      </c>
      <c r="P174" s="217">
        <f>PPA!P77</f>
        <v>0.51679046980632959</v>
      </c>
      <c r="Q174" s="217">
        <f>PPA!Q77</f>
        <v>0.54003364751854455</v>
      </c>
      <c r="R174" s="217">
        <f>PPA!R77</f>
        <v>0.61737276885600678</v>
      </c>
      <c r="S174" s="217">
        <f>PPA!S77</f>
        <v>0.68411954449454504</v>
      </c>
      <c r="T174" s="217">
        <f>PPA!T77</f>
        <v>0.66999960932118807</v>
      </c>
      <c r="U174" s="217">
        <f>PPA!U77</f>
        <v>0.6667841841983736</v>
      </c>
      <c r="V174" s="217">
        <f>PPA!V77</f>
        <v>0.64407607329835281</v>
      </c>
      <c r="W174" s="217">
        <f>PPA!W77</f>
        <v>0.63866821801069695</v>
      </c>
      <c r="X174" s="217">
        <f>PPA!X77</f>
        <v>0.57144083239054555</v>
      </c>
      <c r="Y174" s="217">
        <f>PPA!Y77</f>
        <v>0.56445084591042194</v>
      </c>
    </row>
    <row r="175" spans="1:25" ht="12" customHeight="1" x14ac:dyDescent="0.25">
      <c r="A175" s="15" t="s">
        <v>63</v>
      </c>
      <c r="B175" s="221">
        <f>FBT!B$38</f>
        <v>1.673970430279162</v>
      </c>
      <c r="C175" s="221">
        <f>FBT!C$38</f>
        <v>1.5688254933192483</v>
      </c>
      <c r="D175" s="221">
        <f>FBT!D$38</f>
        <v>1.7195766580795522</v>
      </c>
      <c r="E175" s="221">
        <f>FBT!E$38</f>
        <v>1.5678754947296913</v>
      </c>
      <c r="F175" s="221">
        <f>FBT!F$38</f>
        <v>1.46115085972442</v>
      </c>
      <c r="G175" s="221">
        <f>FBT!G$38</f>
        <v>1.3291903829171252</v>
      </c>
      <c r="H175" s="221">
        <f>FBT!H$38</f>
        <v>1.4255753196608398</v>
      </c>
      <c r="I175" s="221">
        <f>FBT!I$38</f>
        <v>1.2782708570377974</v>
      </c>
      <c r="J175" s="221">
        <f>FBT!J$38</f>
        <v>1.2508301571296718</v>
      </c>
      <c r="K175" s="221">
        <f>FBT!K$38</f>
        <v>1.2781953541715387</v>
      </c>
      <c r="L175" s="221">
        <f>FBT!L$38</f>
        <v>1.2769397049860647</v>
      </c>
      <c r="M175" s="221">
        <f>FBT!M$38</f>
        <v>1.2210165080403006</v>
      </c>
      <c r="N175" s="221">
        <f>FBT!N$38</f>
        <v>1.4593485159920716</v>
      </c>
      <c r="O175" s="221">
        <f>FBT!O$38</f>
        <v>1.320129718521762</v>
      </c>
      <c r="P175" s="221">
        <f>FBT!P$38</f>
        <v>1.2457652269989008</v>
      </c>
      <c r="Q175" s="221">
        <f>FBT!Q$38</f>
        <v>1.3540905849977751</v>
      </c>
      <c r="R175" s="221">
        <f>FBT!R$38</f>
        <v>1.3023948249966284</v>
      </c>
      <c r="S175" s="221">
        <f>FBT!S$38</f>
        <v>1.2887537106113183</v>
      </c>
      <c r="T175" s="221">
        <f>FBT!T$38</f>
        <v>1.2594981341460505</v>
      </c>
      <c r="U175" s="221">
        <f>FBT!U$38</f>
        <v>1.246333530058787</v>
      </c>
      <c r="V175" s="221">
        <f>FBT!V$38</f>
        <v>1.2145494397070211</v>
      </c>
      <c r="W175" s="221">
        <f>FBT!W$38</f>
        <v>1.1834950488841578</v>
      </c>
      <c r="X175" s="221">
        <f>FBT!X$38</f>
        <v>1.2563283059697772</v>
      </c>
      <c r="Y175" s="221">
        <f>FBT!Y$38</f>
        <v>1.2123797173993005</v>
      </c>
    </row>
    <row r="176" spans="1:25" ht="12" customHeight="1" x14ac:dyDescent="0.25">
      <c r="A176" s="12" t="s">
        <v>64</v>
      </c>
      <c r="B176" s="217">
        <f>TRE!B$38</f>
        <v>1.3446794910626805</v>
      </c>
      <c r="C176" s="217">
        <f>TRE!C$38</f>
        <v>1.2878331335347062</v>
      </c>
      <c r="D176" s="217">
        <f>TRE!D$38</f>
        <v>0.88976036193698982</v>
      </c>
      <c r="E176" s="217">
        <f>TRE!E$38</f>
        <v>0.93811373660428543</v>
      </c>
      <c r="F176" s="217">
        <f>TRE!F$38</f>
        <v>1.0350104454442348</v>
      </c>
      <c r="G176" s="217">
        <f>TRE!G$38</f>
        <v>0.99487037960729729</v>
      </c>
      <c r="H176" s="217">
        <f>TRE!H$38</f>
        <v>0.95493739447404169</v>
      </c>
      <c r="I176" s="217">
        <f>TRE!I$38</f>
        <v>0.99406184067586345</v>
      </c>
      <c r="J176" s="217">
        <f>TRE!J$38</f>
        <v>0.92256538113820907</v>
      </c>
      <c r="K176" s="217">
        <f>TRE!K$38</f>
        <v>0.93164894150267852</v>
      </c>
      <c r="L176" s="217">
        <f>TRE!L$38</f>
        <v>1.2167600539806596</v>
      </c>
      <c r="M176" s="217">
        <f>TRE!M$38</f>
        <v>0.90406968895075202</v>
      </c>
      <c r="N176" s="217">
        <f>TRE!N$38</f>
        <v>0.89558183929830193</v>
      </c>
      <c r="O176" s="217">
        <f>TRE!O$38</f>
        <v>1.0051003307127671</v>
      </c>
      <c r="P176" s="217">
        <f>TRE!P$38</f>
        <v>0.98871883406396022</v>
      </c>
      <c r="Q176" s="217">
        <f>TRE!Q$38</f>
        <v>1.0145355957460658</v>
      </c>
      <c r="R176" s="217">
        <f>TRE!R$38</f>
        <v>0.94055225959253019</v>
      </c>
      <c r="S176" s="217">
        <f>TRE!S$38</f>
        <v>0.87087226365668768</v>
      </c>
      <c r="T176" s="217">
        <f>TRE!T$38</f>
        <v>0.98932583315333744</v>
      </c>
      <c r="U176" s="217">
        <f>TRE!U$38</f>
        <v>0.98898800596562764</v>
      </c>
      <c r="V176" s="217">
        <f>TRE!V$38</f>
        <v>0.97133549985343104</v>
      </c>
      <c r="W176" s="217">
        <f>TRE!W$38</f>
        <v>0.98452190046313659</v>
      </c>
      <c r="X176" s="217">
        <f>TRE!X$38</f>
        <v>0.89525832197351307</v>
      </c>
      <c r="Y176" s="217">
        <f>TRE!Y$38</f>
        <v>0.83473647438812293</v>
      </c>
    </row>
    <row r="177" spans="1:25" ht="12" customHeight="1" x14ac:dyDescent="0.25">
      <c r="A177" s="12" t="s">
        <v>65</v>
      </c>
      <c r="B177" s="217">
        <f>MAE!B$38</f>
        <v>0.6035184269240581</v>
      </c>
      <c r="C177" s="217">
        <f>MAE!C$38</f>
        <v>0.62870584370523463</v>
      </c>
      <c r="D177" s="217">
        <f>MAE!D$38</f>
        <v>0.66519510333815823</v>
      </c>
      <c r="E177" s="217">
        <f>MAE!E$38</f>
        <v>1.0393692748718522</v>
      </c>
      <c r="F177" s="217">
        <f>MAE!F$38</f>
        <v>0.9488439467154739</v>
      </c>
      <c r="G177" s="217">
        <f>MAE!G$38</f>
        <v>0.95546950943098174</v>
      </c>
      <c r="H177" s="217">
        <f>MAE!H$38</f>
        <v>0.95344486297342645</v>
      </c>
      <c r="I177" s="217">
        <f>MAE!I$38</f>
        <v>0.91507790729957472</v>
      </c>
      <c r="J177" s="217">
        <f>MAE!J$38</f>
        <v>0.89035108917316874</v>
      </c>
      <c r="K177" s="217">
        <f>MAE!K$38</f>
        <v>0.8910493929696427</v>
      </c>
      <c r="L177" s="217">
        <f>MAE!L$38</f>
        <v>0.65031063100816811</v>
      </c>
      <c r="M177" s="217">
        <f>MAE!M$38</f>
        <v>0.77981533456271646</v>
      </c>
      <c r="N177" s="217">
        <f>MAE!N$38</f>
        <v>0.77037663522762145</v>
      </c>
      <c r="O177" s="217">
        <f>MAE!O$38</f>
        <v>0.76795959842842787</v>
      </c>
      <c r="P177" s="217">
        <f>MAE!P$38</f>
        <v>0.74814126627341504</v>
      </c>
      <c r="Q177" s="217">
        <f>MAE!Q$38</f>
        <v>0.79849818100608028</v>
      </c>
      <c r="R177" s="217">
        <f>MAE!R$38</f>
        <v>0.87160889312062206</v>
      </c>
      <c r="S177" s="217">
        <f>MAE!S$38</f>
        <v>0.86698813892212823</v>
      </c>
      <c r="T177" s="217">
        <f>MAE!T$38</f>
        <v>0.86461045740660092</v>
      </c>
      <c r="U177" s="217">
        <f>MAE!U$38</f>
        <v>0.83350214239725473</v>
      </c>
      <c r="V177" s="217">
        <f>MAE!V$38</f>
        <v>0.83379616825633729</v>
      </c>
      <c r="W177" s="217">
        <f>MAE!W$38</f>
        <v>0.81107097945400453</v>
      </c>
      <c r="X177" s="217">
        <f>MAE!X$38</f>
        <v>0.75430224147457581</v>
      </c>
      <c r="Y177" s="217">
        <f>MAE!Y$38</f>
        <v>0.68681988629051838</v>
      </c>
    </row>
    <row r="178" spans="1:25" ht="12" customHeight="1" x14ac:dyDescent="0.25">
      <c r="A178" s="12" t="s">
        <v>66</v>
      </c>
      <c r="B178" s="217">
        <f>TEL!B$38</f>
        <v>1.655236316576441</v>
      </c>
      <c r="C178" s="217">
        <f>TEL!C$38</f>
        <v>1.524495555487805</v>
      </c>
      <c r="D178" s="217">
        <f>TEL!D$38</f>
        <v>1.364063031497327</v>
      </c>
      <c r="E178" s="217">
        <f>TEL!E$38</f>
        <v>1.37137680966846</v>
      </c>
      <c r="F178" s="217">
        <f>TEL!F$38</f>
        <v>1.3169942526616414</v>
      </c>
      <c r="G178" s="217">
        <f>TEL!G$38</f>
        <v>1.0247939920476328</v>
      </c>
      <c r="H178" s="217">
        <f>TEL!H$38</f>
        <v>1.0055571299261987</v>
      </c>
      <c r="I178" s="217">
        <f>TEL!I$38</f>
        <v>1.237066094047528</v>
      </c>
      <c r="J178" s="217">
        <f>TEL!J$38</f>
        <v>1.098478982924701</v>
      </c>
      <c r="K178" s="217">
        <f>TEL!K$38</f>
        <v>1.1880551924942917</v>
      </c>
      <c r="L178" s="217">
        <f>TEL!L$38</f>
        <v>0.98467968216030533</v>
      </c>
      <c r="M178" s="217">
        <f>TEL!M$38</f>
        <v>1.0778956602073433</v>
      </c>
      <c r="N178" s="217">
        <f>TEL!N$38</f>
        <v>1.2070027927762519</v>
      </c>
      <c r="O178" s="217">
        <f>TEL!O$38</f>
        <v>1.1977354293962192</v>
      </c>
      <c r="P178" s="217">
        <f>TEL!P$38</f>
        <v>1.1712230636797432</v>
      </c>
      <c r="Q178" s="217">
        <f>TEL!Q$38</f>
        <v>1.1735048644253432</v>
      </c>
      <c r="R178" s="217">
        <f>TEL!R$38</f>
        <v>1.1991613409752508</v>
      </c>
      <c r="S178" s="217">
        <f>TEL!S$38</f>
        <v>1.1887876916072997</v>
      </c>
      <c r="T178" s="217">
        <f>TEL!T$38</f>
        <v>1.1912379509297777</v>
      </c>
      <c r="U178" s="217">
        <f>TEL!U$38</f>
        <v>1.1637974689499182</v>
      </c>
      <c r="V178" s="217">
        <f>TEL!V$38</f>
        <v>1.1912024121027471</v>
      </c>
      <c r="W178" s="217">
        <f>TEL!W$38</f>
        <v>1.3137843823692721</v>
      </c>
      <c r="X178" s="217">
        <f>TEL!X$38</f>
        <v>1.2106992135668515</v>
      </c>
      <c r="Y178" s="217">
        <f>TEL!Y$38</f>
        <v>1.1443356376474418</v>
      </c>
    </row>
    <row r="179" spans="1:25" ht="12" customHeight="1" x14ac:dyDescent="0.25">
      <c r="A179" s="12" t="s">
        <v>67</v>
      </c>
      <c r="B179" s="217">
        <f>WWP!B$38</f>
        <v>1.3257369978028959</v>
      </c>
      <c r="C179" s="217">
        <f>WWP!C$38</f>
        <v>1.2579154310588208</v>
      </c>
      <c r="D179" s="217">
        <f>WWP!D$38</f>
        <v>0.68326583925065343</v>
      </c>
      <c r="E179" s="217">
        <f>WWP!E$38</f>
        <v>0.70771528662535199</v>
      </c>
      <c r="F179" s="217">
        <f>WWP!F$38</f>
        <v>0.69246154741038157</v>
      </c>
      <c r="G179" s="217">
        <f>WWP!G$38</f>
        <v>0.66056880882668589</v>
      </c>
      <c r="H179" s="217">
        <f>WWP!H$38</f>
        <v>0.6314650529843111</v>
      </c>
      <c r="I179" s="217">
        <f>WWP!I$38</f>
        <v>0.53505852693835021</v>
      </c>
      <c r="J179" s="217">
        <f>WWP!J$38</f>
        <v>0.58171907090750496</v>
      </c>
      <c r="K179" s="217">
        <f>WWP!K$38</f>
        <v>0.85608861195786268</v>
      </c>
      <c r="L179" s="217">
        <f>WWP!L$38</f>
        <v>0.44013251147578708</v>
      </c>
      <c r="M179" s="217">
        <f>WWP!M$38</f>
        <v>0.51962290681194057</v>
      </c>
      <c r="N179" s="217">
        <f>WWP!N$38</f>
        <v>0.35545076698047756</v>
      </c>
      <c r="O179" s="217">
        <f>WWP!O$38</f>
        <v>0.41578701839809445</v>
      </c>
      <c r="P179" s="217">
        <f>WWP!P$38</f>
        <v>0.40311395206088274</v>
      </c>
      <c r="Q179" s="217">
        <f>WWP!Q$38</f>
        <v>0.37867236830966239</v>
      </c>
      <c r="R179" s="217">
        <f>WWP!R$38</f>
        <v>0.29078179471111693</v>
      </c>
      <c r="S179" s="217">
        <f>WWP!S$38</f>
        <v>0.37540081722835345</v>
      </c>
      <c r="T179" s="217">
        <f>WWP!T$38</f>
        <v>0.36111743203629432</v>
      </c>
      <c r="U179" s="217">
        <f>WWP!U$38</f>
        <v>0.25672815387311493</v>
      </c>
      <c r="V179" s="217">
        <f>WWP!V$38</f>
        <v>0.28511001940685943</v>
      </c>
      <c r="W179" s="217">
        <f>WWP!W$38</f>
        <v>0.24479022656772467</v>
      </c>
      <c r="X179" s="217">
        <f>WWP!X$38</f>
        <v>0.31669120287222635</v>
      </c>
      <c r="Y179" s="217">
        <f>WWP!Y$38</f>
        <v>0.23050245449497814</v>
      </c>
    </row>
    <row r="180" spans="1:25" ht="12" customHeight="1" x14ac:dyDescent="0.25">
      <c r="A180" s="16" t="s">
        <v>68</v>
      </c>
      <c r="B180" s="222">
        <f>OIS!B$38</f>
        <v>2.2436393778129728</v>
      </c>
      <c r="C180" s="222">
        <f>OIS!C$38</f>
        <v>2.0540473311628453</v>
      </c>
      <c r="D180" s="222">
        <f>OIS!D$38</f>
        <v>2.071237388059127</v>
      </c>
      <c r="E180" s="222">
        <f>OIS!E$38</f>
        <v>1.8114700764826961</v>
      </c>
      <c r="F180" s="222">
        <f>OIS!F$38</f>
        <v>1.8245629095858089</v>
      </c>
      <c r="G180" s="222">
        <f>OIS!G$38</f>
        <v>1.8082025682735627</v>
      </c>
      <c r="H180" s="222">
        <f>OIS!H$38</f>
        <v>1.6827741851887328</v>
      </c>
      <c r="I180" s="222">
        <f>OIS!I$38</f>
        <v>1.7143179087674492</v>
      </c>
      <c r="J180" s="222">
        <f>OIS!J$38</f>
        <v>1.5100036345078467</v>
      </c>
      <c r="K180" s="222">
        <f>OIS!K$38</f>
        <v>1.5181002755762594</v>
      </c>
      <c r="L180" s="222">
        <f>OIS!L$38</f>
        <v>1.521253778143159</v>
      </c>
      <c r="M180" s="222">
        <f>OIS!M$38</f>
        <v>1.3966614497655838</v>
      </c>
      <c r="N180" s="222">
        <f>OIS!N$38</f>
        <v>1.2839219598924358</v>
      </c>
      <c r="O180" s="222">
        <f>OIS!O$38</f>
        <v>1.1352871117082224</v>
      </c>
      <c r="P180" s="222">
        <f>OIS!P$38</f>
        <v>1.4047251514032946</v>
      </c>
      <c r="Q180" s="222">
        <f>OIS!Q$38</f>
        <v>1.551840025540713</v>
      </c>
      <c r="R180" s="222">
        <f>OIS!R$38</f>
        <v>1.4827797499110429</v>
      </c>
      <c r="S180" s="222">
        <f>OIS!S$38</f>
        <v>1.5213428567858374</v>
      </c>
      <c r="T180" s="222">
        <f>OIS!T$38</f>
        <v>1.5159711094851978</v>
      </c>
      <c r="U180" s="222">
        <f>OIS!U$38</f>
        <v>1.4319322486681731</v>
      </c>
      <c r="V180" s="222">
        <f>OIS!V$38</f>
        <v>1.4514418763010848</v>
      </c>
      <c r="W180" s="222">
        <f>OIS!W$38</f>
        <v>1.6060520527888562</v>
      </c>
      <c r="X180" s="222">
        <f>OIS!X$38</f>
        <v>1.5316296195913917</v>
      </c>
      <c r="Y180" s="222">
        <f>OIS!Y$38</f>
        <v>1.5199086022502275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PT: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6267.4534823729209</v>
      </c>
      <c r="C5" s="223">
        <f t="shared" si="0"/>
        <v>6224.3991401545791</v>
      </c>
      <c r="D5" s="223">
        <f t="shared" si="0"/>
        <v>6360.3336199481637</v>
      </c>
      <c r="E5" s="223">
        <f t="shared" si="0"/>
        <v>5932.2443680134802</v>
      </c>
      <c r="F5" s="223">
        <f t="shared" si="0"/>
        <v>5802.0202923472007</v>
      </c>
      <c r="G5" s="223">
        <f t="shared" si="0"/>
        <v>5797.2797076522893</v>
      </c>
      <c r="H5" s="223">
        <f t="shared" si="0"/>
        <v>5764.9209802231171</v>
      </c>
      <c r="I5" s="223">
        <f t="shared" si="0"/>
        <v>5846.367497850184</v>
      </c>
      <c r="J5" s="223">
        <f t="shared" si="0"/>
        <v>5525.8728288904913</v>
      </c>
      <c r="K5" s="223">
        <f t="shared" si="0"/>
        <v>5213.5957007735888</v>
      </c>
      <c r="L5" s="223">
        <f t="shared" si="0"/>
        <v>5456.0226999139877</v>
      </c>
      <c r="M5" s="223">
        <f t="shared" si="0"/>
        <v>5351.641444540086</v>
      </c>
      <c r="N5" s="223">
        <f t="shared" si="0"/>
        <v>4606.1715391230091</v>
      </c>
      <c r="O5" s="223">
        <f t="shared" si="0"/>
        <v>4598.6467755805561</v>
      </c>
      <c r="P5" s="223">
        <f t="shared" si="0"/>
        <v>4405.4999140159034</v>
      </c>
      <c r="Q5" s="223">
        <f t="shared" si="0"/>
        <v>4411.5208942396202</v>
      </c>
      <c r="R5" s="223">
        <f t="shared" si="0"/>
        <v>4381.4472914878152</v>
      </c>
      <c r="S5" s="223">
        <f t="shared" si="0"/>
        <v>4525.2973344800012</v>
      </c>
      <c r="T5" s="223">
        <f t="shared" si="0"/>
        <v>4553.901289767673</v>
      </c>
      <c r="U5" s="223">
        <f t="shared" si="0"/>
        <v>4618.1280309542381</v>
      </c>
      <c r="V5" s="223">
        <f t="shared" si="0"/>
        <v>4447.5390369737652</v>
      </c>
      <c r="W5" s="223">
        <f t="shared" si="0"/>
        <v>4531.0672398967017</v>
      </c>
      <c r="X5" s="223">
        <f t="shared" si="0"/>
        <v>4504.1969905419701</v>
      </c>
      <c r="Y5" s="223">
        <f t="shared" si="0"/>
        <v>4312.7852966467199</v>
      </c>
    </row>
    <row r="6" spans="1:25" ht="12" customHeight="1" x14ac:dyDescent="0.25">
      <c r="A6" s="173" t="s">
        <v>91</v>
      </c>
      <c r="B6" s="224">
        <v>67.24337015957218</v>
      </c>
      <c r="C6" s="224">
        <v>68.27902540390852</v>
      </c>
      <c r="D6" s="224">
        <v>70.282445850688575</v>
      </c>
      <c r="E6" s="224">
        <v>67.335123954716082</v>
      </c>
      <c r="F6" s="224">
        <v>65.892274352216376</v>
      </c>
      <c r="G6" s="224">
        <v>65.712309647905755</v>
      </c>
      <c r="H6" s="224">
        <v>66.369533546954059</v>
      </c>
      <c r="I6" s="224">
        <v>65.744492135984245</v>
      </c>
      <c r="J6" s="224">
        <v>63.49491510178941</v>
      </c>
      <c r="K6" s="224">
        <v>58.929456632073958</v>
      </c>
      <c r="L6" s="224">
        <v>62.686616354935673</v>
      </c>
      <c r="M6" s="224">
        <v>60.08778861260501</v>
      </c>
      <c r="N6" s="224">
        <v>54.123305118000914</v>
      </c>
      <c r="O6" s="224">
        <v>53.450137970889052</v>
      </c>
      <c r="P6" s="224">
        <v>51.895455604952822</v>
      </c>
      <c r="Q6" s="224">
        <v>52.236336664355932</v>
      </c>
      <c r="R6" s="224">
        <v>52.938720365751216</v>
      </c>
      <c r="S6" s="224">
        <v>54.590301415282028</v>
      </c>
      <c r="T6" s="224">
        <v>54.250769043099517</v>
      </c>
      <c r="U6" s="224">
        <v>55.755624405627337</v>
      </c>
      <c r="V6" s="224">
        <v>52.904046650655843</v>
      </c>
      <c r="W6" s="224">
        <v>54.398514723281906</v>
      </c>
      <c r="X6" s="224">
        <v>56.326654652163597</v>
      </c>
      <c r="Y6" s="224">
        <v>53.981437659241777</v>
      </c>
    </row>
    <row r="7" spans="1:25" ht="12" customHeight="1" x14ac:dyDescent="0.25">
      <c r="A7" s="173" t="s">
        <v>92</v>
      </c>
      <c r="B7" s="224">
        <v>90.838760518326296</v>
      </c>
      <c r="C7" s="224">
        <v>93.520853029529434</v>
      </c>
      <c r="D7" s="224">
        <v>95.387149162160128</v>
      </c>
      <c r="E7" s="224">
        <v>95.158496819349907</v>
      </c>
      <c r="F7" s="224">
        <v>94.055619452252969</v>
      </c>
      <c r="G7" s="224">
        <v>92.895919345093475</v>
      </c>
      <c r="H7" s="224">
        <v>93.528652381653757</v>
      </c>
      <c r="I7" s="224">
        <v>95.458823353410608</v>
      </c>
      <c r="J7" s="224">
        <v>89.773326907674431</v>
      </c>
      <c r="K7" s="224">
        <v>82.272220874240801</v>
      </c>
      <c r="L7" s="224">
        <v>90.266793718288596</v>
      </c>
      <c r="M7" s="224">
        <v>87.480876318844494</v>
      </c>
      <c r="N7" s="224">
        <v>80.30331778546595</v>
      </c>
      <c r="O7" s="224">
        <v>80.085836160356195</v>
      </c>
      <c r="P7" s="224">
        <v>76.343350839506044</v>
      </c>
      <c r="Q7" s="224">
        <v>77.242599034872626</v>
      </c>
      <c r="R7" s="224">
        <v>80.668748560817448</v>
      </c>
      <c r="S7" s="224">
        <v>83.458683635736449</v>
      </c>
      <c r="T7" s="224">
        <v>83.092678518072745</v>
      </c>
      <c r="U7" s="224">
        <v>85.896075698828739</v>
      </c>
      <c r="V7" s="224">
        <v>79.843260443830289</v>
      </c>
      <c r="W7" s="224">
        <v>84.17679943157647</v>
      </c>
      <c r="X7" s="224">
        <v>85.666666050906599</v>
      </c>
      <c r="Y7" s="224">
        <v>84.014521096213926</v>
      </c>
    </row>
    <row r="8" spans="1:25" ht="12" customHeight="1" x14ac:dyDescent="0.25">
      <c r="A8" s="173" t="s">
        <v>93</v>
      </c>
      <c r="B8" s="224">
        <v>159.17560504224161</v>
      </c>
      <c r="C8" s="224">
        <v>159.44616783219556</v>
      </c>
      <c r="D8" s="224">
        <v>159.57474322752813</v>
      </c>
      <c r="E8" s="224">
        <v>163.21903914445829</v>
      </c>
      <c r="F8" s="224">
        <v>160.01245094129752</v>
      </c>
      <c r="G8" s="224">
        <v>161.71601826527234</v>
      </c>
      <c r="H8" s="224">
        <v>164.91426489291871</v>
      </c>
      <c r="I8" s="224">
        <v>170.82545402783822</v>
      </c>
      <c r="J8" s="224">
        <v>164.68298061345055</v>
      </c>
      <c r="K8" s="224">
        <v>152.40402709071759</v>
      </c>
      <c r="L8" s="224">
        <v>163.52653399225673</v>
      </c>
      <c r="M8" s="224">
        <v>160.36706126007687</v>
      </c>
      <c r="N8" s="224">
        <v>155.95501881278349</v>
      </c>
      <c r="O8" s="224">
        <v>156.09032763481082</v>
      </c>
      <c r="P8" s="224">
        <v>148.27322401366735</v>
      </c>
      <c r="Q8" s="224">
        <v>150.2708772515436</v>
      </c>
      <c r="R8" s="224">
        <v>156.51482532409125</v>
      </c>
      <c r="S8" s="224">
        <v>160.76326374091107</v>
      </c>
      <c r="T8" s="224">
        <v>160.8917536525673</v>
      </c>
      <c r="U8" s="224">
        <v>165.41507131189377</v>
      </c>
      <c r="V8" s="224">
        <v>156.83016810290982</v>
      </c>
      <c r="W8" s="224">
        <v>162.11870693348649</v>
      </c>
      <c r="X8" s="224">
        <v>164.14960046920424</v>
      </c>
      <c r="Y8" s="224">
        <v>162.38432301805497</v>
      </c>
    </row>
    <row r="9" spans="1:25" ht="12" customHeight="1" x14ac:dyDescent="0.25">
      <c r="A9" s="173" t="s">
        <v>94</v>
      </c>
      <c r="B9" s="224">
        <v>163.47127697388802</v>
      </c>
      <c r="C9" s="224">
        <v>166.88512847584104</v>
      </c>
      <c r="D9" s="224">
        <v>169.16311635470666</v>
      </c>
      <c r="E9" s="224">
        <v>164.36515315733038</v>
      </c>
      <c r="F9" s="224">
        <v>160.44026813712972</v>
      </c>
      <c r="G9" s="224">
        <v>161.12442892200534</v>
      </c>
      <c r="H9" s="224">
        <v>162.16918458282481</v>
      </c>
      <c r="I9" s="224">
        <v>167.37812487664985</v>
      </c>
      <c r="J9" s="224">
        <v>157.63915703833234</v>
      </c>
      <c r="K9" s="224">
        <v>143.81866982308787</v>
      </c>
      <c r="L9" s="224">
        <v>157.23587711481471</v>
      </c>
      <c r="M9" s="224">
        <v>153.27364707604016</v>
      </c>
      <c r="N9" s="224">
        <v>144.63814306815661</v>
      </c>
      <c r="O9" s="224">
        <v>143.95974490107946</v>
      </c>
      <c r="P9" s="224">
        <v>136.97035742518949</v>
      </c>
      <c r="Q9" s="224">
        <v>139.17882540582772</v>
      </c>
      <c r="R9" s="224">
        <v>150.46712674910108</v>
      </c>
      <c r="S9" s="224">
        <v>154.47142510618056</v>
      </c>
      <c r="T9" s="224">
        <v>153.89144051685591</v>
      </c>
      <c r="U9" s="224">
        <v>160.35981973214086</v>
      </c>
      <c r="V9" s="224">
        <v>149.31317159488495</v>
      </c>
      <c r="W9" s="224">
        <v>158.64167692230293</v>
      </c>
      <c r="X9" s="224">
        <v>160.53640827291207</v>
      </c>
      <c r="Y9" s="224">
        <v>156.9902646523031</v>
      </c>
    </row>
    <row r="10" spans="1:25" ht="12" customHeight="1" x14ac:dyDescent="0.25">
      <c r="A10" s="36" t="s">
        <v>95</v>
      </c>
      <c r="B10" s="225">
        <f t="shared" ref="B10:Y10" si="1">SUM(B11:B15)</f>
        <v>114.84332512456301</v>
      </c>
      <c r="C10" s="225">
        <f t="shared" si="1"/>
        <v>126.24502873874476</v>
      </c>
      <c r="D10" s="225">
        <f t="shared" si="1"/>
        <v>127.9879140756002</v>
      </c>
      <c r="E10" s="225">
        <f t="shared" si="1"/>
        <v>123.90992461785012</v>
      </c>
      <c r="F10" s="225">
        <f t="shared" si="1"/>
        <v>118.93513617603423</v>
      </c>
      <c r="G10" s="225">
        <f t="shared" si="1"/>
        <v>110.00607948475269</v>
      </c>
      <c r="H10" s="225">
        <f t="shared" si="1"/>
        <v>110.86173560735796</v>
      </c>
      <c r="I10" s="225">
        <f t="shared" si="1"/>
        <v>118.24710011946524</v>
      </c>
      <c r="J10" s="225">
        <f t="shared" si="1"/>
        <v>111.23298963229476</v>
      </c>
      <c r="K10" s="225">
        <f t="shared" si="1"/>
        <v>105.82592340627721</v>
      </c>
      <c r="L10" s="225">
        <f t="shared" si="1"/>
        <v>109.50809363780147</v>
      </c>
      <c r="M10" s="225">
        <f t="shared" si="1"/>
        <v>109.65032726790815</v>
      </c>
      <c r="N10" s="225">
        <f t="shared" si="1"/>
        <v>95.748588770480012</v>
      </c>
      <c r="O10" s="225">
        <f t="shared" si="1"/>
        <v>94.098975414611985</v>
      </c>
      <c r="P10" s="225">
        <f t="shared" si="1"/>
        <v>89.241090387390955</v>
      </c>
      <c r="Q10" s="225">
        <f t="shared" si="1"/>
        <v>90.898736731200955</v>
      </c>
      <c r="R10" s="225">
        <f t="shared" si="1"/>
        <v>93.349686939189482</v>
      </c>
      <c r="S10" s="225">
        <f t="shared" si="1"/>
        <v>97.386344302993905</v>
      </c>
      <c r="T10" s="225">
        <f t="shared" si="1"/>
        <v>99.818248403525871</v>
      </c>
      <c r="U10" s="225">
        <f t="shared" si="1"/>
        <v>102.03285612672235</v>
      </c>
      <c r="V10" s="225">
        <f t="shared" si="1"/>
        <v>96.30836143211944</v>
      </c>
      <c r="W10" s="225">
        <f t="shared" si="1"/>
        <v>104.24203418882828</v>
      </c>
      <c r="X10" s="225">
        <f t="shared" si="1"/>
        <v>96.424088473221644</v>
      </c>
      <c r="Y10" s="225">
        <f t="shared" si="1"/>
        <v>90.885171740389808</v>
      </c>
    </row>
    <row r="11" spans="1:25" ht="12" customHeight="1" x14ac:dyDescent="0.25">
      <c r="A11" s="37" t="s">
        <v>82</v>
      </c>
      <c r="B11" s="226">
        <v>16.822000340751071</v>
      </c>
      <c r="C11" s="226">
        <v>16.061127408142514</v>
      </c>
      <c r="D11" s="226">
        <v>13.019579631604616</v>
      </c>
      <c r="E11" s="226">
        <v>10.205765802139858</v>
      </c>
      <c r="F11" s="226">
        <v>10.110424385558979</v>
      </c>
      <c r="G11" s="226">
        <v>8.5202905440470964</v>
      </c>
      <c r="H11" s="226">
        <v>6.6006964822427951</v>
      </c>
      <c r="I11" s="226">
        <v>6.4235283346394727</v>
      </c>
      <c r="J11" s="226">
        <v>4.6126788285300204</v>
      </c>
      <c r="K11" s="226">
        <v>3.9409826751715791</v>
      </c>
      <c r="L11" s="226">
        <v>3.6448488905384417</v>
      </c>
      <c r="M11" s="226">
        <v>3.7486299848125171</v>
      </c>
      <c r="N11" s="226">
        <v>2.8155536003438204</v>
      </c>
      <c r="O11" s="226">
        <v>2.5630538685622524</v>
      </c>
      <c r="P11" s="226">
        <v>2.9386554726269658</v>
      </c>
      <c r="Q11" s="226">
        <v>3.8134406255348794</v>
      </c>
      <c r="R11" s="226">
        <v>2.5666651275913592</v>
      </c>
      <c r="S11" s="226">
        <v>2.150431999658629</v>
      </c>
      <c r="T11" s="226">
        <v>2.2125228992057315</v>
      </c>
      <c r="U11" s="226">
        <v>1.9683777313522155</v>
      </c>
      <c r="V11" s="226">
        <v>1.6974460799940223</v>
      </c>
      <c r="W11" s="226">
        <v>1.7013736963869788</v>
      </c>
      <c r="X11" s="226">
        <v>1.9754067608008379</v>
      </c>
      <c r="Y11" s="226">
        <v>1.5747021899073517</v>
      </c>
    </row>
    <row r="12" spans="1:25" ht="12" customHeight="1" x14ac:dyDescent="0.25">
      <c r="A12" s="37" t="s">
        <v>73</v>
      </c>
      <c r="B12" s="226">
        <v>47.903033192906022</v>
      </c>
      <c r="C12" s="226">
        <v>65.993289199304513</v>
      </c>
      <c r="D12" s="226">
        <v>71.842584007264009</v>
      </c>
      <c r="E12" s="226">
        <v>70.256347275184496</v>
      </c>
      <c r="F12" s="226">
        <v>64.22491159153455</v>
      </c>
      <c r="G12" s="226">
        <v>56.156833096358682</v>
      </c>
      <c r="H12" s="226">
        <v>56.893879426448535</v>
      </c>
      <c r="I12" s="226">
        <v>65.14995756078045</v>
      </c>
      <c r="J12" s="226">
        <v>62.018065144311407</v>
      </c>
      <c r="K12" s="226">
        <v>63.838720917613877</v>
      </c>
      <c r="L12" s="226">
        <v>63.732515311982837</v>
      </c>
      <c r="M12" s="226">
        <v>68.176618568448802</v>
      </c>
      <c r="N12" s="226">
        <v>57.128195203101313</v>
      </c>
      <c r="O12" s="226">
        <v>55.107973544257767</v>
      </c>
      <c r="P12" s="226">
        <v>50.190465441997333</v>
      </c>
      <c r="Q12" s="226">
        <v>51.797377416054857</v>
      </c>
      <c r="R12" s="226">
        <v>54.212061049757175</v>
      </c>
      <c r="S12" s="226">
        <v>58.568018770032651</v>
      </c>
      <c r="T12" s="226">
        <v>61.700299290546106</v>
      </c>
      <c r="U12" s="226">
        <v>62.04335658174503</v>
      </c>
      <c r="V12" s="226">
        <v>57.978977785991191</v>
      </c>
      <c r="W12" s="226">
        <v>65.189123675705645</v>
      </c>
      <c r="X12" s="226">
        <v>52.671998433224715</v>
      </c>
      <c r="Y12" s="226">
        <v>48.315828610868522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50.118291590905912</v>
      </c>
      <c r="C15" s="227">
        <v>44.19061213129774</v>
      </c>
      <c r="D15" s="227">
        <v>43.125750436731579</v>
      </c>
      <c r="E15" s="227">
        <v>43.447811540525777</v>
      </c>
      <c r="F15" s="227">
        <v>44.599800198940706</v>
      </c>
      <c r="G15" s="227">
        <v>45.328955844346915</v>
      </c>
      <c r="H15" s="227">
        <v>47.367159698666626</v>
      </c>
      <c r="I15" s="227">
        <v>46.67361422404533</v>
      </c>
      <c r="J15" s="227">
        <v>44.602245659453331</v>
      </c>
      <c r="K15" s="227">
        <v>38.04621981349176</v>
      </c>
      <c r="L15" s="227">
        <v>42.130729435280188</v>
      </c>
      <c r="M15" s="227">
        <v>37.72507871464682</v>
      </c>
      <c r="N15" s="227">
        <v>35.80483996703488</v>
      </c>
      <c r="O15" s="227">
        <v>36.427948001791968</v>
      </c>
      <c r="P15" s="227">
        <v>36.111969472766653</v>
      </c>
      <c r="Q15" s="227">
        <v>35.287918689611217</v>
      </c>
      <c r="R15" s="227">
        <v>36.570960761840951</v>
      </c>
      <c r="S15" s="227">
        <v>36.667893533302617</v>
      </c>
      <c r="T15" s="227">
        <v>35.905426213774028</v>
      </c>
      <c r="U15" s="227">
        <v>38.021121813625108</v>
      </c>
      <c r="V15" s="227">
        <v>36.631937566134226</v>
      </c>
      <c r="W15" s="227">
        <v>37.351536816735667</v>
      </c>
      <c r="X15" s="227">
        <v>41.776683279196099</v>
      </c>
      <c r="Y15" s="227">
        <v>40.994640939613944</v>
      </c>
    </row>
    <row r="16" spans="1:25" ht="12" customHeight="1" x14ac:dyDescent="0.25">
      <c r="A16" s="39" t="s">
        <v>97</v>
      </c>
      <c r="B16" s="228">
        <f t="shared" ref="B16:Y16" si="2">SUM(B17:B26)</f>
        <v>2137.669524553653</v>
      </c>
      <c r="C16" s="228">
        <f t="shared" si="2"/>
        <v>2100.1564207076622</v>
      </c>
      <c r="D16" s="228">
        <f t="shared" si="2"/>
        <v>2065.5295682906126</v>
      </c>
      <c r="E16" s="228">
        <f t="shared" si="2"/>
        <v>2053.344348476875</v>
      </c>
      <c r="F16" s="228">
        <f t="shared" si="2"/>
        <v>1912.9189466426583</v>
      </c>
      <c r="G16" s="228">
        <f t="shared" si="2"/>
        <v>1881.6489856878925</v>
      </c>
      <c r="H16" s="228">
        <f t="shared" si="2"/>
        <v>1908.6769993591038</v>
      </c>
      <c r="I16" s="228">
        <f t="shared" si="2"/>
        <v>1981.535024194668</v>
      </c>
      <c r="J16" s="228">
        <f t="shared" si="2"/>
        <v>1917.238707309233</v>
      </c>
      <c r="K16" s="228">
        <f t="shared" si="2"/>
        <v>1922.3578574247063</v>
      </c>
      <c r="L16" s="228">
        <f t="shared" si="2"/>
        <v>1960.5270373548267</v>
      </c>
      <c r="M16" s="228">
        <f t="shared" si="2"/>
        <v>1978.6081288935175</v>
      </c>
      <c r="N16" s="228">
        <f t="shared" si="2"/>
        <v>1841.3596085383581</v>
      </c>
      <c r="O16" s="228">
        <f t="shared" si="2"/>
        <v>1854.3515199712133</v>
      </c>
      <c r="P16" s="228">
        <f t="shared" si="2"/>
        <v>1675.52370729162</v>
      </c>
      <c r="Q16" s="228">
        <f t="shared" si="2"/>
        <v>1708.9962471210354</v>
      </c>
      <c r="R16" s="228">
        <f t="shared" si="2"/>
        <v>1740.5825689579258</v>
      </c>
      <c r="S16" s="228">
        <f t="shared" si="2"/>
        <v>1765.2005059237063</v>
      </c>
      <c r="T16" s="228">
        <f t="shared" si="2"/>
        <v>1790.2704463810478</v>
      </c>
      <c r="U16" s="228">
        <f t="shared" si="2"/>
        <v>1817.2328599255241</v>
      </c>
      <c r="V16" s="228">
        <f t="shared" si="2"/>
        <v>1728.7291193582803</v>
      </c>
      <c r="W16" s="228">
        <f t="shared" si="2"/>
        <v>1750.5850373169537</v>
      </c>
      <c r="X16" s="228">
        <f t="shared" si="2"/>
        <v>1713.530828133928</v>
      </c>
      <c r="Y16" s="228">
        <f t="shared" si="2"/>
        <v>1614.7161371999252</v>
      </c>
    </row>
    <row r="17" spans="1:25" ht="12" customHeight="1" x14ac:dyDescent="0.25">
      <c r="A17" s="46" t="s">
        <v>28</v>
      </c>
      <c r="B17" s="229">
        <v>32.491643634904129</v>
      </c>
      <c r="C17" s="229">
        <v>11.607644474163957</v>
      </c>
      <c r="D17" s="229">
        <v>10.43581845394232</v>
      </c>
      <c r="E17" s="229">
        <v>9.0353922893858094</v>
      </c>
      <c r="F17" s="229">
        <v>8.144287107071893</v>
      </c>
      <c r="G17" s="229">
        <v>6.4729295698288665</v>
      </c>
      <c r="H17" s="229">
        <v>7.4382102022993521</v>
      </c>
      <c r="I17" s="229">
        <v>9.7266789739691326</v>
      </c>
      <c r="J17" s="229">
        <v>7.9467761087905373</v>
      </c>
      <c r="K17" s="229">
        <v>6.444045745065039</v>
      </c>
      <c r="L17" s="229">
        <v>6.892326217137672</v>
      </c>
      <c r="M17" s="229">
        <v>6.9158543014238907</v>
      </c>
      <c r="N17" s="229">
        <v>7.6565283797124302</v>
      </c>
      <c r="O17" s="229">
        <v>7.617071607044422</v>
      </c>
      <c r="P17" s="229">
        <v>3.1443324709810239</v>
      </c>
      <c r="Q17" s="229">
        <v>2.382715596407853</v>
      </c>
      <c r="R17" s="229">
        <v>2.1847266734227775</v>
      </c>
      <c r="S17" s="229">
        <v>2.0951458315606275</v>
      </c>
      <c r="T17" s="229">
        <v>1.8690470896140337</v>
      </c>
      <c r="U17" s="229">
        <v>1.994197600230716</v>
      </c>
      <c r="V17" s="229">
        <v>1.7057829594096534</v>
      </c>
      <c r="W17" s="229">
        <v>1.7731491060254911</v>
      </c>
      <c r="X17" s="229">
        <v>0.87664053164861588</v>
      </c>
      <c r="Y17" s="229">
        <v>0.73537325223965688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78.658332993875533</v>
      </c>
      <c r="C19" s="229">
        <v>78.898579442374484</v>
      </c>
      <c r="D19" s="229">
        <v>68.159918726506078</v>
      </c>
      <c r="E19" s="229">
        <v>71.570444774101617</v>
      </c>
      <c r="F19" s="229">
        <v>61.52182805938908</v>
      </c>
      <c r="G19" s="229">
        <v>58.378906473672778</v>
      </c>
      <c r="H19" s="229">
        <v>51.835090213145719</v>
      </c>
      <c r="I19" s="229">
        <v>48.535730287242849</v>
      </c>
      <c r="J19" s="229">
        <v>46.799568084224518</v>
      </c>
      <c r="K19" s="229">
        <v>40.526801886833383</v>
      </c>
      <c r="L19" s="229">
        <v>38.857798106551265</v>
      </c>
      <c r="M19" s="229">
        <v>42.871992954849667</v>
      </c>
      <c r="N19" s="229">
        <v>40.887831684789909</v>
      </c>
      <c r="O19" s="229">
        <v>36.748022397689809</v>
      </c>
      <c r="P19" s="229">
        <v>35.268732233310828</v>
      </c>
      <c r="Q19" s="229">
        <v>33.811901021742798</v>
      </c>
      <c r="R19" s="229">
        <v>32.52489315808252</v>
      </c>
      <c r="S19" s="229">
        <v>31.496749292369248</v>
      </c>
      <c r="T19" s="229">
        <v>31.854822625483997</v>
      </c>
      <c r="U19" s="229">
        <v>30.211727815002387</v>
      </c>
      <c r="V19" s="229">
        <v>27.339736941083725</v>
      </c>
      <c r="W19" s="229">
        <v>28.61909772011116</v>
      </c>
      <c r="X19" s="229">
        <v>29.531063443714206</v>
      </c>
      <c r="Y19" s="229">
        <v>29.796520769522186</v>
      </c>
    </row>
    <row r="20" spans="1:25" ht="12" customHeight="1" x14ac:dyDescent="0.25">
      <c r="A20" s="46" t="s">
        <v>82</v>
      </c>
      <c r="B20" s="229">
        <v>94.118467979704931</v>
      </c>
      <c r="C20" s="229">
        <v>106.25776507981746</v>
      </c>
      <c r="D20" s="229">
        <v>106.4682796476485</v>
      </c>
      <c r="E20" s="229">
        <v>77.473410388363106</v>
      </c>
      <c r="F20" s="229">
        <v>79.05302762612645</v>
      </c>
      <c r="G20" s="229">
        <v>73.327853822644229</v>
      </c>
      <c r="H20" s="229">
        <v>68.765497375764454</v>
      </c>
      <c r="I20" s="229">
        <v>60.900908432593305</v>
      </c>
      <c r="J20" s="229">
        <v>46.676540808519853</v>
      </c>
      <c r="K20" s="229">
        <v>49.726793214907914</v>
      </c>
      <c r="L20" s="229">
        <v>51.541602736104451</v>
      </c>
      <c r="M20" s="229">
        <v>42.106040349879684</v>
      </c>
      <c r="N20" s="229">
        <v>38.958622110132524</v>
      </c>
      <c r="O20" s="229">
        <v>34.407516497377451</v>
      </c>
      <c r="P20" s="229">
        <v>41.393518996181527</v>
      </c>
      <c r="Q20" s="229">
        <v>50.497602882911224</v>
      </c>
      <c r="R20" s="229">
        <v>40.652363050888425</v>
      </c>
      <c r="S20" s="229">
        <v>37.672544537397258</v>
      </c>
      <c r="T20" s="229">
        <v>36.728297557076225</v>
      </c>
      <c r="U20" s="229">
        <v>33.4881153443622</v>
      </c>
      <c r="V20" s="229">
        <v>28.463463734679856</v>
      </c>
      <c r="W20" s="229">
        <v>28.192646878545688</v>
      </c>
      <c r="X20" s="229">
        <v>43.178183141215243</v>
      </c>
      <c r="Y20" s="229">
        <v>27.070165336127385</v>
      </c>
    </row>
    <row r="21" spans="1:25" ht="12" customHeight="1" x14ac:dyDescent="0.25">
      <c r="A21" s="46" t="s">
        <v>32</v>
      </c>
      <c r="B21" s="229">
        <v>738.28315014408599</v>
      </c>
      <c r="C21" s="229">
        <v>634.83360771159437</v>
      </c>
      <c r="D21" s="229">
        <v>486.62541326835714</v>
      </c>
      <c r="E21" s="229">
        <v>454.98206363917876</v>
      </c>
      <c r="F21" s="229">
        <v>289.15514653999577</v>
      </c>
      <c r="G21" s="229">
        <v>189.41675455878382</v>
      </c>
      <c r="H21" s="229">
        <v>203.9090046784369</v>
      </c>
      <c r="I21" s="229">
        <v>239.60217734724378</v>
      </c>
      <c r="J21" s="229">
        <v>181.80141954385459</v>
      </c>
      <c r="K21" s="229">
        <v>197.71255420230364</v>
      </c>
      <c r="L21" s="229">
        <v>142.32086606629926</v>
      </c>
      <c r="M21" s="229">
        <v>118.95538587484732</v>
      </c>
      <c r="N21" s="229">
        <v>107.02865239406408</v>
      </c>
      <c r="O21" s="229">
        <v>75.100934930512878</v>
      </c>
      <c r="P21" s="229">
        <v>66.139413682009305</v>
      </c>
      <c r="Q21" s="229">
        <v>94.69284769288447</v>
      </c>
      <c r="R21" s="229">
        <v>102.48789440836863</v>
      </c>
      <c r="S21" s="229">
        <v>82.727952451195918</v>
      </c>
      <c r="T21" s="229">
        <v>80.441028822628311</v>
      </c>
      <c r="U21" s="229">
        <v>64.505624317370447</v>
      </c>
      <c r="V21" s="229">
        <v>67.566968253033025</v>
      </c>
      <c r="W21" s="229">
        <v>53.722110229717131</v>
      </c>
      <c r="X21" s="229">
        <v>79.481495193168982</v>
      </c>
      <c r="Y21" s="229">
        <v>86.593114088862507</v>
      </c>
    </row>
    <row r="22" spans="1:25" ht="12" customHeight="1" x14ac:dyDescent="0.25">
      <c r="A22" s="46" t="s">
        <v>33</v>
      </c>
      <c r="B22" s="229">
        <v>11.002754940833437</v>
      </c>
      <c r="C22" s="229">
        <v>14.0869369020491</v>
      </c>
      <c r="D22" s="229">
        <v>18.009514922281227</v>
      </c>
      <c r="E22" s="229">
        <v>16.729588170822321</v>
      </c>
      <c r="F22" s="229">
        <v>19.328944693208868</v>
      </c>
      <c r="G22" s="229">
        <v>21.93376653461511</v>
      </c>
      <c r="H22" s="229">
        <v>20.637999167403894</v>
      </c>
      <c r="I22" s="229">
        <v>12.002541640170978</v>
      </c>
      <c r="J22" s="229">
        <v>12.800184228057699</v>
      </c>
      <c r="K22" s="229">
        <v>16.59228572502553</v>
      </c>
      <c r="L22" s="229">
        <v>17.320818184909907</v>
      </c>
      <c r="M22" s="229">
        <v>12.42334405992748</v>
      </c>
      <c r="N22" s="229">
        <v>5.9154381208866003</v>
      </c>
      <c r="O22" s="229">
        <v>6.9375403818187209</v>
      </c>
      <c r="P22" s="229">
        <v>8.7146827804489888</v>
      </c>
      <c r="Q22" s="229">
        <v>7.8043101100482142</v>
      </c>
      <c r="R22" s="229">
        <v>5.9431273185353675</v>
      </c>
      <c r="S22" s="229">
        <v>7.2913499406573603</v>
      </c>
      <c r="T22" s="229">
        <v>7.5476938931257038</v>
      </c>
      <c r="U22" s="229">
        <v>7.3535236855183523</v>
      </c>
      <c r="V22" s="229">
        <v>7.953559161391957</v>
      </c>
      <c r="W22" s="229">
        <v>7.2950576368655176</v>
      </c>
      <c r="X22" s="229">
        <v>8.8915428882989787</v>
      </c>
      <c r="Y22" s="229">
        <v>8.1090524541791336</v>
      </c>
    </row>
    <row r="23" spans="1:25" ht="12" customHeight="1" x14ac:dyDescent="0.25">
      <c r="A23" s="46" t="s">
        <v>73</v>
      </c>
      <c r="B23" s="229">
        <v>98.889229014815754</v>
      </c>
      <c r="C23" s="229">
        <v>164.08958353070364</v>
      </c>
      <c r="D23" s="229">
        <v>197.19584062161175</v>
      </c>
      <c r="E23" s="229">
        <v>216.67216874434521</v>
      </c>
      <c r="F23" s="229">
        <v>224.93189296700899</v>
      </c>
      <c r="G23" s="229">
        <v>214.90894933746287</v>
      </c>
      <c r="H23" s="229">
        <v>222.23790771895341</v>
      </c>
      <c r="I23" s="229">
        <v>241.29200127169869</v>
      </c>
      <c r="J23" s="229">
        <v>241.1029418871656</v>
      </c>
      <c r="K23" s="229">
        <v>269.34626270480481</v>
      </c>
      <c r="L23" s="229">
        <v>311.35547201536417</v>
      </c>
      <c r="M23" s="229">
        <v>369.23902645482883</v>
      </c>
      <c r="N23" s="229">
        <v>386.64252392632005</v>
      </c>
      <c r="O23" s="229">
        <v>375.15150663639486</v>
      </c>
      <c r="P23" s="229">
        <v>384.37763216732822</v>
      </c>
      <c r="Q23" s="229">
        <v>411.32337765548294</v>
      </c>
      <c r="R23" s="229">
        <v>431.90455048410684</v>
      </c>
      <c r="S23" s="229">
        <v>502.37139279819854</v>
      </c>
      <c r="T23" s="229">
        <v>503.5368197785923</v>
      </c>
      <c r="U23" s="229">
        <v>499.79597418342416</v>
      </c>
      <c r="V23" s="229">
        <v>455.70012767244481</v>
      </c>
      <c r="W23" s="229">
        <v>550.15699363611418</v>
      </c>
      <c r="X23" s="229">
        <v>466.72957975438629</v>
      </c>
      <c r="Y23" s="229">
        <v>461.35353309763155</v>
      </c>
    </row>
    <row r="24" spans="1:25" ht="12" customHeight="1" x14ac:dyDescent="0.25">
      <c r="A24" s="46" t="s">
        <v>36</v>
      </c>
      <c r="B24" s="229">
        <v>6.3415193078489729</v>
      </c>
      <c r="C24" s="229">
        <v>0.77446889254300455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950.57943943551425</v>
      </c>
      <c r="C25" s="229">
        <v>937.22408574941676</v>
      </c>
      <c r="D25" s="229">
        <v>991.88121429281637</v>
      </c>
      <c r="E25" s="229">
        <v>994.14121168333725</v>
      </c>
      <c r="F25" s="229">
        <v>988.73730202320701</v>
      </c>
      <c r="G25" s="229">
        <v>1002.5064719948284</v>
      </c>
      <c r="H25" s="229">
        <v>1017.2630922391402</v>
      </c>
      <c r="I25" s="229">
        <v>1046.6031031809027</v>
      </c>
      <c r="J25" s="229">
        <v>1076.3949395895991</v>
      </c>
      <c r="K25" s="229">
        <v>1041.1588989847303</v>
      </c>
      <c r="L25" s="229">
        <v>1072.8771910018327</v>
      </c>
      <c r="M25" s="229">
        <v>1069.9839311573307</v>
      </c>
      <c r="N25" s="229">
        <v>935.21971097657092</v>
      </c>
      <c r="O25" s="229">
        <v>993.17628779536494</v>
      </c>
      <c r="P25" s="229">
        <v>893.19683090246428</v>
      </c>
      <c r="Q25" s="229">
        <v>889.98727547997714</v>
      </c>
      <c r="R25" s="229">
        <v>937.27160027868229</v>
      </c>
      <c r="S25" s="229">
        <v>922.242361613821</v>
      </c>
      <c r="T25" s="229">
        <v>924.04157582363666</v>
      </c>
      <c r="U25" s="229">
        <v>957.40012002365802</v>
      </c>
      <c r="V25" s="229">
        <v>938.46353910529217</v>
      </c>
      <c r="W25" s="229">
        <v>905.42692793944173</v>
      </c>
      <c r="X25" s="229">
        <v>950.2543610144171</v>
      </c>
      <c r="Y25" s="229">
        <v>915.97101792609544</v>
      </c>
    </row>
    <row r="26" spans="1:25" ht="12" customHeight="1" x14ac:dyDescent="0.25">
      <c r="A26" s="46" t="s">
        <v>39</v>
      </c>
      <c r="B26" s="229">
        <v>127.30498710206962</v>
      </c>
      <c r="C26" s="229">
        <v>152.38374892499954</v>
      </c>
      <c r="D26" s="229">
        <v>186.75356835744932</v>
      </c>
      <c r="E26" s="229">
        <v>212.74006878734107</v>
      </c>
      <c r="F26" s="229">
        <v>242.0465176266502</v>
      </c>
      <c r="G26" s="229">
        <v>314.70335339605651</v>
      </c>
      <c r="H26" s="229">
        <v>316.59019776395979</v>
      </c>
      <c r="I26" s="229">
        <v>322.87188306084659</v>
      </c>
      <c r="J26" s="229">
        <v>303.71633705902133</v>
      </c>
      <c r="K26" s="229">
        <v>300.85021496103565</v>
      </c>
      <c r="L26" s="229">
        <v>319.36096302662742</v>
      </c>
      <c r="M26" s="229">
        <v>316.1125537404298</v>
      </c>
      <c r="N26" s="229">
        <v>319.05030094588136</v>
      </c>
      <c r="O26" s="229">
        <v>325.21263972501015</v>
      </c>
      <c r="P26" s="229">
        <v>243.28856405889596</v>
      </c>
      <c r="Q26" s="229">
        <v>218.49621668158059</v>
      </c>
      <c r="R26" s="229">
        <v>187.613413585839</v>
      </c>
      <c r="S26" s="229">
        <v>179.30300945850624</v>
      </c>
      <c r="T26" s="229">
        <v>204.25116079089054</v>
      </c>
      <c r="U26" s="229">
        <v>222.48357695595783</v>
      </c>
      <c r="V26" s="229">
        <v>201.53594153094511</v>
      </c>
      <c r="W26" s="229">
        <v>175.39905417013279</v>
      </c>
      <c r="X26" s="229">
        <v>134.58796216707864</v>
      </c>
      <c r="Y26" s="229">
        <v>85.087360275267457</v>
      </c>
    </row>
    <row r="27" spans="1:25" ht="12" customHeight="1" x14ac:dyDescent="0.25">
      <c r="A27" s="39" t="s">
        <v>98</v>
      </c>
      <c r="B27" s="228">
        <f t="shared" ref="B27:Y27" si="3">SUM(B28:B37)</f>
        <v>3534.2116200006767</v>
      </c>
      <c r="C27" s="228">
        <f t="shared" si="3"/>
        <v>3509.8665159666971</v>
      </c>
      <c r="D27" s="228">
        <f t="shared" si="3"/>
        <v>3672.408682986867</v>
      </c>
      <c r="E27" s="228">
        <f t="shared" si="3"/>
        <v>3264.9122818429</v>
      </c>
      <c r="F27" s="228">
        <f t="shared" si="3"/>
        <v>3289.7655966456114</v>
      </c>
      <c r="G27" s="228">
        <f t="shared" si="3"/>
        <v>3324.1759662993677</v>
      </c>
      <c r="H27" s="228">
        <f t="shared" si="3"/>
        <v>3258.4006098523041</v>
      </c>
      <c r="I27" s="228">
        <f t="shared" si="3"/>
        <v>3247.1784791421683</v>
      </c>
      <c r="J27" s="228">
        <f t="shared" si="3"/>
        <v>3021.8107522877167</v>
      </c>
      <c r="K27" s="228">
        <f t="shared" si="3"/>
        <v>2747.9875455224856</v>
      </c>
      <c r="L27" s="228">
        <f t="shared" si="3"/>
        <v>2912.2717477410638</v>
      </c>
      <c r="M27" s="228">
        <f t="shared" si="3"/>
        <v>2802.173615111094</v>
      </c>
      <c r="N27" s="228">
        <f t="shared" si="3"/>
        <v>2234.0435570297641</v>
      </c>
      <c r="O27" s="228">
        <f t="shared" si="3"/>
        <v>2216.6102335275955</v>
      </c>
      <c r="P27" s="228">
        <f t="shared" si="3"/>
        <v>2227.2527284535772</v>
      </c>
      <c r="Q27" s="228">
        <f t="shared" si="3"/>
        <v>2192.6972720307836</v>
      </c>
      <c r="R27" s="228">
        <f t="shared" si="3"/>
        <v>2106.9256145909394</v>
      </c>
      <c r="S27" s="228">
        <f t="shared" si="3"/>
        <v>2209.4268103551913</v>
      </c>
      <c r="T27" s="228">
        <f t="shared" si="3"/>
        <v>2211.6859532525045</v>
      </c>
      <c r="U27" s="228">
        <f t="shared" si="3"/>
        <v>2231.4357237535005</v>
      </c>
      <c r="V27" s="228">
        <f t="shared" si="3"/>
        <v>2183.6109093910845</v>
      </c>
      <c r="W27" s="228">
        <f t="shared" si="3"/>
        <v>2216.9044703802724</v>
      </c>
      <c r="X27" s="228">
        <f t="shared" si="3"/>
        <v>2227.562744489634</v>
      </c>
      <c r="Y27" s="228">
        <f t="shared" si="3"/>
        <v>2149.8134412805912</v>
      </c>
    </row>
    <row r="28" spans="1:25" ht="12" customHeight="1" x14ac:dyDescent="0.25">
      <c r="A28" s="18" t="s">
        <v>28</v>
      </c>
      <c r="B28" s="230">
        <v>310.06218267635978</v>
      </c>
      <c r="C28" s="230">
        <v>162.74833145016967</v>
      </c>
      <c r="D28" s="230">
        <v>166.47131826144891</v>
      </c>
      <c r="E28" s="230">
        <v>128.78954322222216</v>
      </c>
      <c r="F28" s="230">
        <v>78.355884861973664</v>
      </c>
      <c r="G28" s="230">
        <v>10.279435004547747</v>
      </c>
      <c r="H28" s="230">
        <v>19.439691775344674</v>
      </c>
      <c r="I28" s="230">
        <v>157.82173031235931</v>
      </c>
      <c r="J28" s="230">
        <v>63.099225610899914</v>
      </c>
      <c r="K28" s="230">
        <v>16.184845054591019</v>
      </c>
      <c r="L28" s="230">
        <v>43.259178512011083</v>
      </c>
      <c r="M28" s="230">
        <v>13.310113024457451</v>
      </c>
      <c r="N28" s="230">
        <v>12.351296211861079</v>
      </c>
      <c r="O28" s="230">
        <v>10.851458057615933</v>
      </c>
      <c r="P28" s="230">
        <v>10.760224708726629</v>
      </c>
      <c r="Q28" s="230">
        <v>10.585212176593007</v>
      </c>
      <c r="R28" s="230">
        <v>10.530836525201465</v>
      </c>
      <c r="S28" s="230">
        <v>8.9045962148710132</v>
      </c>
      <c r="T28" s="230">
        <v>8.2810818871701457</v>
      </c>
      <c r="U28" s="230">
        <v>8.803480817654064</v>
      </c>
      <c r="V28" s="230">
        <v>7.9888000156548351</v>
      </c>
      <c r="W28" s="230">
        <v>8.2066445311198226</v>
      </c>
      <c r="X28" s="230">
        <v>5.9432218931149263</v>
      </c>
      <c r="Y28" s="230">
        <v>4.25293285266146</v>
      </c>
    </row>
    <row r="29" spans="1:25" ht="12" customHeight="1" x14ac:dyDescent="0.25">
      <c r="A29" s="18" t="s">
        <v>42</v>
      </c>
      <c r="B29" s="230">
        <v>46.215907136715387</v>
      </c>
      <c r="C29" s="230">
        <v>10.71676698194325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276.08036004137813</v>
      </c>
      <c r="C30" s="230">
        <v>275.84011359287922</v>
      </c>
      <c r="D30" s="230">
        <v>239.12967714623682</v>
      </c>
      <c r="E30" s="230">
        <v>78.685187212140846</v>
      </c>
      <c r="F30" s="230">
        <v>51.47619429658684</v>
      </c>
      <c r="G30" s="230">
        <v>61.398995503971243</v>
      </c>
      <c r="H30" s="230">
        <v>56.643155702589439</v>
      </c>
      <c r="I30" s="230">
        <v>56.938560340444162</v>
      </c>
      <c r="J30" s="230">
        <v>58.674808527985263</v>
      </c>
      <c r="K30" s="230">
        <v>46.269844716777953</v>
      </c>
      <c r="L30" s="230">
        <v>42.445641274360163</v>
      </c>
      <c r="M30" s="230">
        <v>45.023535849965448</v>
      </c>
      <c r="N30" s="230">
        <v>34.922056535330462</v>
      </c>
      <c r="O30" s="230">
        <v>30.272269949687654</v>
      </c>
      <c r="P30" s="230">
        <v>30.652935866431207</v>
      </c>
      <c r="Q30" s="230">
        <v>32.109767077999237</v>
      </c>
      <c r="R30" s="230">
        <v>32.298150694024073</v>
      </c>
      <c r="S30" s="230">
        <v>30.782528437639346</v>
      </c>
      <c r="T30" s="230">
        <v>30.505882447602851</v>
      </c>
      <c r="U30" s="230">
        <v>28.612175882332092</v>
      </c>
      <c r="V30" s="230">
        <v>25.879695561065898</v>
      </c>
      <c r="W30" s="230">
        <v>27.022948711531139</v>
      </c>
      <c r="X30" s="230">
        <v>27.222934836595325</v>
      </c>
      <c r="Y30" s="230">
        <v>26.075190322481237</v>
      </c>
    </row>
    <row r="31" spans="1:25" ht="12" customHeight="1" x14ac:dyDescent="0.25">
      <c r="A31" s="18" t="s">
        <v>82</v>
      </c>
      <c r="B31" s="230">
        <v>335.10966065632812</v>
      </c>
      <c r="C31" s="230">
        <v>363.05814964445619</v>
      </c>
      <c r="D31" s="230">
        <v>371.0637314344184</v>
      </c>
      <c r="E31" s="230">
        <v>292.13621503907575</v>
      </c>
      <c r="F31" s="230">
        <v>326.87412322477201</v>
      </c>
      <c r="G31" s="230">
        <v>301.07206199616337</v>
      </c>
      <c r="H31" s="230">
        <v>249.17774423313634</v>
      </c>
      <c r="I31" s="230">
        <v>256.21623391204486</v>
      </c>
      <c r="J31" s="230">
        <v>217.81843298547807</v>
      </c>
      <c r="K31" s="230">
        <v>215.89387501275803</v>
      </c>
      <c r="L31" s="230">
        <v>225.24252515753585</v>
      </c>
      <c r="M31" s="230">
        <v>201.85238039617624</v>
      </c>
      <c r="N31" s="230">
        <v>143.85686470224934</v>
      </c>
      <c r="O31" s="230">
        <v>121.95746058848849</v>
      </c>
      <c r="P31" s="230">
        <v>125.89327694993612</v>
      </c>
      <c r="Q31" s="230">
        <v>150.26049561451177</v>
      </c>
      <c r="R31" s="230">
        <v>119.96050750509715</v>
      </c>
      <c r="S31" s="230">
        <v>121.59327453775062</v>
      </c>
      <c r="T31" s="230">
        <v>118.13639364517977</v>
      </c>
      <c r="U31" s="230">
        <v>118.58925069040768</v>
      </c>
      <c r="V31" s="230">
        <v>121.37176430398475</v>
      </c>
      <c r="W31" s="230">
        <v>132.75155122214386</v>
      </c>
      <c r="X31" s="230">
        <v>129.63325446599765</v>
      </c>
      <c r="Y31" s="230">
        <v>113.09855465797213</v>
      </c>
    </row>
    <row r="32" spans="1:25" ht="12" customHeight="1" x14ac:dyDescent="0.25">
      <c r="A32" s="18" t="s">
        <v>32</v>
      </c>
      <c r="B32" s="230">
        <v>483.32768390578485</v>
      </c>
      <c r="C32" s="230">
        <v>427.56243700035748</v>
      </c>
      <c r="D32" s="230">
        <v>439.71465551926104</v>
      </c>
      <c r="E32" s="230">
        <v>331.44166808911012</v>
      </c>
      <c r="F32" s="230">
        <v>232.0825146809845</v>
      </c>
      <c r="G32" s="230">
        <v>174.39356358395057</v>
      </c>
      <c r="H32" s="230">
        <v>134.94335989593972</v>
      </c>
      <c r="I32" s="230">
        <v>175.03428009041735</v>
      </c>
      <c r="J32" s="230">
        <v>94.304427403694831</v>
      </c>
      <c r="K32" s="230">
        <v>103.23318956381843</v>
      </c>
      <c r="L32" s="230">
        <v>86.97122335760443</v>
      </c>
      <c r="M32" s="230">
        <v>60.656651958342692</v>
      </c>
      <c r="N32" s="230">
        <v>39.145036341963433</v>
      </c>
      <c r="O32" s="230">
        <v>28.080492412565349</v>
      </c>
      <c r="P32" s="230">
        <v>18.8897350712151</v>
      </c>
      <c r="Q32" s="230">
        <v>22.819276124828349</v>
      </c>
      <c r="R32" s="230">
        <v>26.488803785956364</v>
      </c>
      <c r="S32" s="230">
        <v>25.61263224355902</v>
      </c>
      <c r="T32" s="230">
        <v>25.579865416408637</v>
      </c>
      <c r="U32" s="230">
        <v>18.46462503774562</v>
      </c>
      <c r="V32" s="230">
        <v>17.273100534585183</v>
      </c>
      <c r="W32" s="230">
        <v>18.686316253515884</v>
      </c>
      <c r="X32" s="230">
        <v>26.626243413881738</v>
      </c>
      <c r="Y32" s="230">
        <v>16.141193735729047</v>
      </c>
    </row>
    <row r="33" spans="1:25" ht="12" customHeight="1" x14ac:dyDescent="0.25">
      <c r="A33" s="18" t="s">
        <v>33</v>
      </c>
      <c r="B33" s="230">
        <v>382.56508684764469</v>
      </c>
      <c r="C33" s="230">
        <v>489.87196249605921</v>
      </c>
      <c r="D33" s="230">
        <v>607.85944466499302</v>
      </c>
      <c r="E33" s="230">
        <v>564.02303435712258</v>
      </c>
      <c r="F33" s="230">
        <v>667.01507938245743</v>
      </c>
      <c r="G33" s="230">
        <v>770.00157310424993</v>
      </c>
      <c r="H33" s="230">
        <v>743.4596792504808</v>
      </c>
      <c r="I33" s="230">
        <v>480.21104391442918</v>
      </c>
      <c r="J33" s="230">
        <v>522.2146051098614</v>
      </c>
      <c r="K33" s="230">
        <v>451.06790344092457</v>
      </c>
      <c r="L33" s="230">
        <v>429.9897579113927</v>
      </c>
      <c r="M33" s="230">
        <v>366.00399901831844</v>
      </c>
      <c r="N33" s="230">
        <v>307.45034003904459</v>
      </c>
      <c r="O33" s="230">
        <v>327.82883966977198</v>
      </c>
      <c r="P33" s="230">
        <v>375.7316628773325</v>
      </c>
      <c r="Q33" s="230">
        <v>340.71959358728617</v>
      </c>
      <c r="R33" s="230">
        <v>249.33537655076813</v>
      </c>
      <c r="S33" s="230">
        <v>289.87296648238646</v>
      </c>
      <c r="T33" s="230">
        <v>256.79890971822414</v>
      </c>
      <c r="U33" s="230">
        <v>252.27605499031992</v>
      </c>
      <c r="V33" s="230">
        <v>265.65985442416246</v>
      </c>
      <c r="W33" s="230">
        <v>226.30683402263571</v>
      </c>
      <c r="X33" s="230">
        <v>253.14921377550141</v>
      </c>
      <c r="Y33" s="230">
        <v>242.87048322939776</v>
      </c>
    </row>
    <row r="34" spans="1:25" ht="12" customHeight="1" x14ac:dyDescent="0.25">
      <c r="A34" s="18" t="s">
        <v>73</v>
      </c>
      <c r="B34" s="230">
        <v>512.02115137783278</v>
      </c>
      <c r="C34" s="230">
        <v>600.80706708082573</v>
      </c>
      <c r="D34" s="230">
        <v>647.81454183716039</v>
      </c>
      <c r="E34" s="230">
        <v>631.21421828829489</v>
      </c>
      <c r="F34" s="230">
        <v>657.29633387653803</v>
      </c>
      <c r="G34" s="230">
        <v>685.03911868397722</v>
      </c>
      <c r="H34" s="230">
        <v>687.57070640575898</v>
      </c>
      <c r="I34" s="230">
        <v>728.12381932745222</v>
      </c>
      <c r="J34" s="230">
        <v>713.96841687222047</v>
      </c>
      <c r="K34" s="230">
        <v>621.75912643777042</v>
      </c>
      <c r="L34" s="230">
        <v>677.53454061762295</v>
      </c>
      <c r="M34" s="230">
        <v>712.9497891985626</v>
      </c>
      <c r="N34" s="230">
        <v>678.33443994194545</v>
      </c>
      <c r="O34" s="230">
        <v>653.87637536534919</v>
      </c>
      <c r="P34" s="230">
        <v>630.67988175438916</v>
      </c>
      <c r="Q34" s="230">
        <v>643.03470494565886</v>
      </c>
      <c r="R34" s="230">
        <v>642.85252002245591</v>
      </c>
      <c r="S34" s="230">
        <v>661.2230131953113</v>
      </c>
      <c r="T34" s="230">
        <v>689.67242521289052</v>
      </c>
      <c r="U34" s="230">
        <v>703.11862280318826</v>
      </c>
      <c r="V34" s="230">
        <v>660.60937261551067</v>
      </c>
      <c r="W34" s="230">
        <v>705.99601510434547</v>
      </c>
      <c r="X34" s="230">
        <v>658.87503402219113</v>
      </c>
      <c r="Y34" s="230">
        <v>643.69357896217889</v>
      </c>
    </row>
    <row r="35" spans="1:25" ht="12" customHeight="1" x14ac:dyDescent="0.25">
      <c r="A35" s="18" t="s">
        <v>36</v>
      </c>
      <c r="B35" s="230">
        <v>34.080750683552566</v>
      </c>
      <c r="C35" s="230">
        <v>4.1242413396152067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313.79906443378911</v>
      </c>
      <c r="C36" s="230">
        <v>317.86336051025648</v>
      </c>
      <c r="D36" s="230">
        <v>321.72342887141417</v>
      </c>
      <c r="E36" s="230">
        <v>325.88836699250089</v>
      </c>
      <c r="F36" s="230">
        <v>332.53432308427352</v>
      </c>
      <c r="G36" s="230">
        <v>372.24262516768204</v>
      </c>
      <c r="H36" s="230">
        <v>384.40414765767855</v>
      </c>
      <c r="I36" s="230">
        <v>391.96577042184867</v>
      </c>
      <c r="J36" s="230">
        <v>357.13412317910252</v>
      </c>
      <c r="K36" s="230">
        <v>378.42166851312004</v>
      </c>
      <c r="L36" s="230">
        <v>420.69778750203659</v>
      </c>
      <c r="M36" s="230">
        <v>443.27204476700285</v>
      </c>
      <c r="N36" s="230">
        <v>118.90273098387615</v>
      </c>
      <c r="O36" s="230">
        <v>138.60685923816914</v>
      </c>
      <c r="P36" s="230">
        <v>160.50764029272057</v>
      </c>
      <c r="Q36" s="230">
        <v>116.25838230162219</v>
      </c>
      <c r="R36" s="230">
        <v>157.51421227505773</v>
      </c>
      <c r="S36" s="230">
        <v>173.37672695023707</v>
      </c>
      <c r="T36" s="230">
        <v>160.86401317034426</v>
      </c>
      <c r="U36" s="230">
        <v>171.46445435295414</v>
      </c>
      <c r="V36" s="230">
        <v>178.84428548628136</v>
      </c>
      <c r="W36" s="230">
        <v>164.76559140707593</v>
      </c>
      <c r="X36" s="230">
        <v>171.65389349976999</v>
      </c>
      <c r="Y36" s="230">
        <v>169.4752417471633</v>
      </c>
    </row>
    <row r="37" spans="1:25" ht="12" customHeight="1" x14ac:dyDescent="0.25">
      <c r="A37" s="47" t="s">
        <v>40</v>
      </c>
      <c r="B37" s="231">
        <v>840.94977224129104</v>
      </c>
      <c r="C37" s="231">
        <v>857.27408587013429</v>
      </c>
      <c r="D37" s="231">
        <v>878.63188525193391</v>
      </c>
      <c r="E37" s="231">
        <v>912.73404864243264</v>
      </c>
      <c r="F37" s="231">
        <v>944.13114323802552</v>
      </c>
      <c r="G37" s="231">
        <v>949.74859325482566</v>
      </c>
      <c r="H37" s="231">
        <v>982.76212493137587</v>
      </c>
      <c r="I37" s="231">
        <v>1000.8670408231723</v>
      </c>
      <c r="J37" s="231">
        <v>994.59671259847437</v>
      </c>
      <c r="K37" s="231">
        <v>915.15709278272493</v>
      </c>
      <c r="L37" s="231">
        <v>986.13109340849985</v>
      </c>
      <c r="M37" s="231">
        <v>959.10510089826823</v>
      </c>
      <c r="N37" s="231">
        <v>899.08079227349344</v>
      </c>
      <c r="O37" s="231">
        <v>905.13647824594784</v>
      </c>
      <c r="P37" s="231">
        <v>874.13737093282589</v>
      </c>
      <c r="Q37" s="231">
        <v>876.90984020228416</v>
      </c>
      <c r="R37" s="231">
        <v>867.94520723237872</v>
      </c>
      <c r="S37" s="231">
        <v>898.0610722934365</v>
      </c>
      <c r="T37" s="231">
        <v>921.84738175468431</v>
      </c>
      <c r="U37" s="231">
        <v>930.10705917889879</v>
      </c>
      <c r="V37" s="231">
        <v>905.98403644983932</v>
      </c>
      <c r="W37" s="231">
        <v>933.16856912790445</v>
      </c>
      <c r="X37" s="231">
        <v>954.45894858258202</v>
      </c>
      <c r="Y37" s="231">
        <v>934.20626577300743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</v>
      </c>
      <c r="C41" s="232">
        <f t="shared" si="4"/>
        <v>1</v>
      </c>
      <c r="D41" s="232">
        <f t="shared" si="4"/>
        <v>0.99999999999999989</v>
      </c>
      <c r="E41" s="232">
        <f t="shared" si="4"/>
        <v>0.99999999999999989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0.99999999999999989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0.99999999999999989</v>
      </c>
      <c r="R41" s="232">
        <f t="shared" si="4"/>
        <v>1</v>
      </c>
      <c r="S41" s="232">
        <f t="shared" si="4"/>
        <v>1</v>
      </c>
      <c r="T41" s="232">
        <f t="shared" si="4"/>
        <v>1.0000000000000002</v>
      </c>
      <c r="U41" s="232">
        <f t="shared" si="4"/>
        <v>0.99999999999999989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1.0728977941151494E-2</v>
      </c>
      <c r="C42" s="233">
        <f t="shared" si="5"/>
        <v>1.0969576961000102E-2</v>
      </c>
      <c r="D42" s="233">
        <f t="shared" si="5"/>
        <v>1.1050119388432547E-2</v>
      </c>
      <c r="E42" s="233">
        <f t="shared" si="5"/>
        <v>1.1350699630275763E-2</v>
      </c>
      <c r="F42" s="233">
        <f t="shared" si="5"/>
        <v>1.1356781092118472E-2</v>
      </c>
      <c r="G42" s="233">
        <f t="shared" si="5"/>
        <v>1.1335024867122914E-2</v>
      </c>
      <c r="H42" s="233">
        <f t="shared" si="5"/>
        <v>1.1512652779567742E-2</v>
      </c>
      <c r="I42" s="233">
        <f t="shared" si="5"/>
        <v>1.124535742239257E-2</v>
      </c>
      <c r="J42" s="233">
        <f t="shared" si="5"/>
        <v>1.1490477082611073E-2</v>
      </c>
      <c r="K42" s="233">
        <f t="shared" si="5"/>
        <v>1.1303035374095091E-2</v>
      </c>
      <c r="L42" s="233">
        <f t="shared" si="5"/>
        <v>1.1489434667477448E-2</v>
      </c>
      <c r="M42" s="233">
        <f t="shared" si="5"/>
        <v>1.1227917496959457E-2</v>
      </c>
      <c r="N42" s="233">
        <f t="shared" si="5"/>
        <v>1.1750171407707866E-2</v>
      </c>
      <c r="O42" s="233">
        <f t="shared" si="5"/>
        <v>1.1623014460409658E-2</v>
      </c>
      <c r="P42" s="233">
        <f t="shared" si="5"/>
        <v>1.1779697336924176E-2</v>
      </c>
      <c r="Q42" s="233">
        <f t="shared" si="5"/>
        <v>1.1840890685242805E-2</v>
      </c>
      <c r="R42" s="233">
        <f t="shared" si="5"/>
        <v>1.2082473402932283E-2</v>
      </c>
      <c r="S42" s="233">
        <f t="shared" si="5"/>
        <v>1.2063362334080742E-2</v>
      </c>
      <c r="T42" s="233">
        <f t="shared" si="5"/>
        <v>1.1913031396837158E-2</v>
      </c>
      <c r="U42" s="233">
        <f t="shared" si="5"/>
        <v>1.2073208891548774E-2</v>
      </c>
      <c r="V42" s="233">
        <f t="shared" si="5"/>
        <v>1.1895128117111096E-2</v>
      </c>
      <c r="W42" s="233">
        <f t="shared" si="5"/>
        <v>1.2005673684180875E-2</v>
      </c>
      <c r="X42" s="233">
        <f t="shared" si="5"/>
        <v>1.2505371050697775E-2</v>
      </c>
      <c r="Y42" s="233">
        <f t="shared" si="5"/>
        <v>1.251660677409874E-2</v>
      </c>
    </row>
    <row r="43" spans="1:25" ht="12" customHeight="1" x14ac:dyDescent="0.25">
      <c r="A43" s="173" t="s">
        <v>92</v>
      </c>
      <c r="B43" s="233">
        <f t="shared" ref="B43:Y43" si="6">IF(B7=0,0,B7/B$5)</f>
        <v>1.4493727121199762E-2</v>
      </c>
      <c r="C43" s="233">
        <f t="shared" si="6"/>
        <v>1.5024880462149622E-2</v>
      </c>
      <c r="D43" s="233">
        <f t="shared" si="6"/>
        <v>1.4997192735769972E-2</v>
      </c>
      <c r="E43" s="233">
        <f t="shared" si="6"/>
        <v>1.6040892943055794E-2</v>
      </c>
      <c r="F43" s="233">
        <f t="shared" si="6"/>
        <v>1.6210839451270321E-2</v>
      </c>
      <c r="G43" s="233">
        <f t="shared" si="6"/>
        <v>1.6024053354278003E-2</v>
      </c>
      <c r="H43" s="233">
        <f t="shared" si="6"/>
        <v>1.6223752711010092E-2</v>
      </c>
      <c r="I43" s="233">
        <f t="shared" si="6"/>
        <v>1.6327886228245582E-2</v>
      </c>
      <c r="J43" s="233">
        <f t="shared" si="6"/>
        <v>1.6245999444344707E-2</v>
      </c>
      <c r="K43" s="233">
        <f t="shared" si="6"/>
        <v>1.5780322371762221E-2</v>
      </c>
      <c r="L43" s="233">
        <f t="shared" si="6"/>
        <v>1.6544431481143144E-2</v>
      </c>
      <c r="M43" s="233">
        <f t="shared" si="6"/>
        <v>1.6346550348229186E-2</v>
      </c>
      <c r="N43" s="233">
        <f t="shared" si="6"/>
        <v>1.7433853060703702E-2</v>
      </c>
      <c r="O43" s="233">
        <f t="shared" si="6"/>
        <v>1.7415087539582937E-2</v>
      </c>
      <c r="P43" s="233">
        <f t="shared" si="6"/>
        <v>1.7329100517428919E-2</v>
      </c>
      <c r="Q43" s="233">
        <f t="shared" si="6"/>
        <v>1.7509290080827404E-2</v>
      </c>
      <c r="R43" s="233">
        <f t="shared" si="6"/>
        <v>1.84114387767574E-2</v>
      </c>
      <c r="S43" s="233">
        <f t="shared" si="6"/>
        <v>1.844269612956308E-2</v>
      </c>
      <c r="T43" s="233">
        <f t="shared" si="6"/>
        <v>1.824648213275433E-2</v>
      </c>
      <c r="U43" s="233">
        <f t="shared" si="6"/>
        <v>1.8599760578980773E-2</v>
      </c>
      <c r="V43" s="233">
        <f t="shared" si="6"/>
        <v>1.7952233758954921E-2</v>
      </c>
      <c r="W43" s="233">
        <f t="shared" si="6"/>
        <v>1.8577698139278884E-2</v>
      </c>
      <c r="X43" s="233">
        <f t="shared" si="6"/>
        <v>1.9019298274651774E-2</v>
      </c>
      <c r="Y43" s="233">
        <f t="shared" si="6"/>
        <v>1.9480339343935567E-2</v>
      </c>
    </row>
    <row r="44" spans="1:25" ht="12" customHeight="1" x14ac:dyDescent="0.25">
      <c r="A44" s="173" t="s">
        <v>93</v>
      </c>
      <c r="B44" s="233">
        <f t="shared" ref="B44:Y44" si="7">IF(B8=0,0,B8/B$5)</f>
        <v>2.5397173746868583E-2</v>
      </c>
      <c r="C44" s="233">
        <f t="shared" si="7"/>
        <v>2.5616314802754728E-2</v>
      </c>
      <c r="D44" s="233">
        <f t="shared" si="7"/>
        <v>2.508905236150626E-2</v>
      </c>
      <c r="E44" s="233">
        <f t="shared" si="7"/>
        <v>2.7513876539633372E-2</v>
      </c>
      <c r="F44" s="233">
        <f t="shared" si="7"/>
        <v>2.7578747208511514E-2</v>
      </c>
      <c r="G44" s="233">
        <f t="shared" si="7"/>
        <v>2.7895155386725698E-2</v>
      </c>
      <c r="H44" s="233">
        <f t="shared" si="7"/>
        <v>2.8606509171360074E-2</v>
      </c>
      <c r="I44" s="233">
        <f t="shared" si="7"/>
        <v>2.9219075620999509E-2</v>
      </c>
      <c r="J44" s="233">
        <f t="shared" si="7"/>
        <v>2.9802166230183825E-2</v>
      </c>
      <c r="K44" s="233">
        <f t="shared" si="7"/>
        <v>2.9232037894327711E-2</v>
      </c>
      <c r="L44" s="233">
        <f t="shared" si="7"/>
        <v>2.9971747367333108E-2</v>
      </c>
      <c r="M44" s="233">
        <f t="shared" si="7"/>
        <v>2.9965957720072673E-2</v>
      </c>
      <c r="N44" s="233">
        <f t="shared" si="7"/>
        <v>3.3857839962789689E-2</v>
      </c>
      <c r="O44" s="233">
        <f t="shared" si="7"/>
        <v>3.3942665147423765E-2</v>
      </c>
      <c r="P44" s="233">
        <f t="shared" si="7"/>
        <v>3.3656390173097642E-2</v>
      </c>
      <c r="Q44" s="233">
        <f t="shared" si="7"/>
        <v>3.4063281315920103E-2</v>
      </c>
      <c r="R44" s="233">
        <f t="shared" si="7"/>
        <v>3.5722174640367123E-2</v>
      </c>
      <c r="S44" s="233">
        <f t="shared" si="7"/>
        <v>3.5525458739692796E-2</v>
      </c>
      <c r="T44" s="233">
        <f t="shared" si="7"/>
        <v>3.5330531650758626E-2</v>
      </c>
      <c r="U44" s="233">
        <f t="shared" si="7"/>
        <v>3.5818641276975219E-2</v>
      </c>
      <c r="V44" s="233">
        <f t="shared" si="7"/>
        <v>3.5262235316909467E-2</v>
      </c>
      <c r="W44" s="233">
        <f t="shared" si="7"/>
        <v>3.5779364628714366E-2</v>
      </c>
      <c r="X44" s="233">
        <f t="shared" si="7"/>
        <v>3.6443699246256289E-2</v>
      </c>
      <c r="Y44" s="233">
        <f t="shared" si="7"/>
        <v>3.7651844886484882E-2</v>
      </c>
    </row>
    <row r="45" spans="1:25" ht="12" customHeight="1" x14ac:dyDescent="0.25">
      <c r="A45" s="173" t="s">
        <v>94</v>
      </c>
      <c r="B45" s="233">
        <f t="shared" ref="B45:Y45" si="8">IF(B9=0,0,B9/B$5)</f>
        <v>2.6082567255368946E-2</v>
      </c>
      <c r="C45" s="233">
        <f t="shared" si="8"/>
        <v>2.6811443919018432E-2</v>
      </c>
      <c r="D45" s="233">
        <f t="shared" si="8"/>
        <v>2.6596579120339497E-2</v>
      </c>
      <c r="E45" s="233">
        <f t="shared" si="8"/>
        <v>2.7707077281506367E-2</v>
      </c>
      <c r="F45" s="233">
        <f t="shared" si="8"/>
        <v>2.7652483109848587E-2</v>
      </c>
      <c r="G45" s="233">
        <f t="shared" si="8"/>
        <v>2.7793109362883494E-2</v>
      </c>
      <c r="H45" s="233">
        <f t="shared" si="8"/>
        <v>2.8130339537897439E-2</v>
      </c>
      <c r="I45" s="233">
        <f t="shared" si="8"/>
        <v>2.8629422447049017E-2</v>
      </c>
      <c r="J45" s="233">
        <f t="shared" si="8"/>
        <v>2.8527467410064126E-2</v>
      </c>
      <c r="K45" s="233">
        <f t="shared" si="8"/>
        <v>2.7585313107755589E-2</v>
      </c>
      <c r="L45" s="233">
        <f t="shared" si="8"/>
        <v>2.8818772531370423E-2</v>
      </c>
      <c r="M45" s="233">
        <f t="shared" si="8"/>
        <v>2.8640492578667576E-2</v>
      </c>
      <c r="N45" s="233">
        <f t="shared" si="8"/>
        <v>3.1400945848337851E-2</v>
      </c>
      <c r="O45" s="233">
        <f t="shared" si="8"/>
        <v>3.1304805941070622E-2</v>
      </c>
      <c r="P45" s="233">
        <f t="shared" si="8"/>
        <v>3.109076384031341E-2</v>
      </c>
      <c r="Q45" s="233">
        <f t="shared" si="8"/>
        <v>3.15489439452869E-2</v>
      </c>
      <c r="R45" s="233">
        <f t="shared" si="8"/>
        <v>3.4341877635142501E-2</v>
      </c>
      <c r="S45" s="233">
        <f t="shared" si="8"/>
        <v>3.4135088523178946E-2</v>
      </c>
      <c r="T45" s="233">
        <f t="shared" si="8"/>
        <v>3.3793319337562321E-2</v>
      </c>
      <c r="U45" s="233">
        <f t="shared" si="8"/>
        <v>3.4723987437612444E-2</v>
      </c>
      <c r="V45" s="233">
        <f t="shared" si="8"/>
        <v>3.3572087924040338E-2</v>
      </c>
      <c r="W45" s="233">
        <f t="shared" si="8"/>
        <v>3.5011989123763174E-2</v>
      </c>
      <c r="X45" s="233">
        <f t="shared" si="8"/>
        <v>3.5641515815140988E-2</v>
      </c>
      <c r="Y45" s="233">
        <f t="shared" si="8"/>
        <v>3.6401131485577609E-2</v>
      </c>
    </row>
    <row r="46" spans="1:25" ht="12" customHeight="1" x14ac:dyDescent="0.25">
      <c r="A46" s="173" t="s">
        <v>95</v>
      </c>
      <c r="B46" s="233">
        <f t="shared" ref="B46:Y46" si="9">IF(B10=0,0,B10/B$5)</f>
        <v>1.8323761867169403E-2</v>
      </c>
      <c r="C46" s="233">
        <f t="shared" si="9"/>
        <v>2.0282283622256515E-2</v>
      </c>
      <c r="D46" s="233">
        <f t="shared" si="9"/>
        <v>2.0122830298427537E-2</v>
      </c>
      <c r="E46" s="233">
        <f t="shared" si="9"/>
        <v>2.0887528721164873E-2</v>
      </c>
      <c r="F46" s="233">
        <f t="shared" si="9"/>
        <v>2.0498917649927617E-2</v>
      </c>
      <c r="G46" s="233">
        <f t="shared" si="9"/>
        <v>1.8975465223723283E-2</v>
      </c>
      <c r="H46" s="233">
        <f t="shared" si="9"/>
        <v>1.9230399859369335E-2</v>
      </c>
      <c r="I46" s="233">
        <f t="shared" si="9"/>
        <v>2.0225738488548122E-2</v>
      </c>
      <c r="J46" s="233">
        <f t="shared" si="9"/>
        <v>2.0129487788923404E-2</v>
      </c>
      <c r="K46" s="233">
        <f t="shared" si="9"/>
        <v>2.0298068642064987E-2</v>
      </c>
      <c r="L46" s="233">
        <f t="shared" si="9"/>
        <v>2.0071048025428456E-2</v>
      </c>
      <c r="M46" s="233">
        <f t="shared" si="9"/>
        <v>2.0489101970719074E-2</v>
      </c>
      <c r="N46" s="233">
        <f t="shared" si="9"/>
        <v>2.0787021924222569E-2</v>
      </c>
      <c r="O46" s="233">
        <f t="shared" si="9"/>
        <v>2.0462318592132458E-2</v>
      </c>
      <c r="P46" s="233">
        <f t="shared" si="9"/>
        <v>2.0256745461161938E-2</v>
      </c>
      <c r="Q46" s="233">
        <f t="shared" si="9"/>
        <v>2.0604852365063653E-2</v>
      </c>
      <c r="R46" s="233">
        <f t="shared" si="9"/>
        <v>2.1305673839908404E-2</v>
      </c>
      <c r="S46" s="233">
        <f t="shared" si="9"/>
        <v>2.1520429952960097E-2</v>
      </c>
      <c r="T46" s="233">
        <f t="shared" si="9"/>
        <v>2.1919282402499837E-2</v>
      </c>
      <c r="U46" s="233">
        <f t="shared" si="9"/>
        <v>2.2093986013990919E-2</v>
      </c>
      <c r="V46" s="233">
        <f t="shared" si="9"/>
        <v>2.1654303791710044E-2</v>
      </c>
      <c r="W46" s="233">
        <f t="shared" si="9"/>
        <v>2.3006066489360853E-2</v>
      </c>
      <c r="X46" s="233">
        <f t="shared" si="9"/>
        <v>2.1407609097847065E-2</v>
      </c>
      <c r="Y46" s="233">
        <f t="shared" si="9"/>
        <v>2.1073428304222545E-2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0.34107465345627264</v>
      </c>
      <c r="C47" s="234">
        <f t="shared" si="10"/>
        <v>0.33740709318578599</v>
      </c>
      <c r="D47" s="234">
        <f t="shared" si="10"/>
        <v>0.32475176487793206</v>
      </c>
      <c r="E47" s="234">
        <f t="shared" si="10"/>
        <v>0.34613279917268053</v>
      </c>
      <c r="F47" s="234">
        <f t="shared" si="10"/>
        <v>0.32969876874884024</v>
      </c>
      <c r="G47" s="234">
        <f t="shared" si="10"/>
        <v>0.32457446950578472</v>
      </c>
      <c r="H47" s="234">
        <f t="shared" si="10"/>
        <v>0.33108467677300812</v>
      </c>
      <c r="I47" s="234">
        <f t="shared" si="10"/>
        <v>0.33893439386479118</v>
      </c>
      <c r="J47" s="234">
        <f t="shared" si="10"/>
        <v>0.34695671917845861</v>
      </c>
      <c r="K47" s="234">
        <f t="shared" si="10"/>
        <v>0.36872016315716011</v>
      </c>
      <c r="L47" s="234">
        <f t="shared" si="10"/>
        <v>0.35933263939421178</v>
      </c>
      <c r="M47" s="234">
        <f t="shared" si="10"/>
        <v>0.36971986060690892</v>
      </c>
      <c r="N47" s="234">
        <f t="shared" si="10"/>
        <v>0.39975923451798828</v>
      </c>
      <c r="O47" s="234">
        <f t="shared" si="10"/>
        <v>0.40323852003986776</v>
      </c>
      <c r="P47" s="234">
        <f t="shared" si="10"/>
        <v>0.38032544319454309</v>
      </c>
      <c r="Q47" s="234">
        <f t="shared" si="10"/>
        <v>0.38739389160608334</v>
      </c>
      <c r="R47" s="234">
        <f t="shared" si="10"/>
        <v>0.39726201256363247</v>
      </c>
      <c r="S47" s="234">
        <f t="shared" si="10"/>
        <v>0.39007392784424499</v>
      </c>
      <c r="T47" s="234">
        <f t="shared" si="10"/>
        <v>0.39312895305914336</v>
      </c>
      <c r="U47" s="234">
        <f t="shared" si="10"/>
        <v>0.39349988734505298</v>
      </c>
      <c r="V47" s="234">
        <f t="shared" si="10"/>
        <v>0.38869341111720918</v>
      </c>
      <c r="W47" s="234">
        <f t="shared" si="10"/>
        <v>0.38635159105625261</v>
      </c>
      <c r="X47" s="234">
        <f t="shared" si="10"/>
        <v>0.38042981506626922</v>
      </c>
      <c r="Y47" s="234">
        <f t="shared" si="10"/>
        <v>0.37440216151158756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0.56389913861196916</v>
      </c>
      <c r="C48" s="235">
        <f t="shared" si="11"/>
        <v>0.56388840704703458</v>
      </c>
      <c r="D48" s="235">
        <f t="shared" si="11"/>
        <v>0.57739246121759202</v>
      </c>
      <c r="E48" s="235">
        <f t="shared" si="11"/>
        <v>0.55036712571168322</v>
      </c>
      <c r="F48" s="235">
        <f t="shared" si="11"/>
        <v>0.56700346273948321</v>
      </c>
      <c r="G48" s="235">
        <f t="shared" si="11"/>
        <v>0.57340272229948197</v>
      </c>
      <c r="H48" s="235">
        <f t="shared" si="11"/>
        <v>0.5652116691677872</v>
      </c>
      <c r="I48" s="235">
        <f t="shared" si="11"/>
        <v>0.55541812592797413</v>
      </c>
      <c r="J48" s="235">
        <f t="shared" si="11"/>
        <v>0.54684768286541419</v>
      </c>
      <c r="K48" s="235">
        <f t="shared" si="11"/>
        <v>0.52708105945283434</v>
      </c>
      <c r="L48" s="235">
        <f t="shared" si="11"/>
        <v>0.53377192653303562</v>
      </c>
      <c r="M48" s="235">
        <f t="shared" si="11"/>
        <v>0.52361011927844314</v>
      </c>
      <c r="N48" s="235">
        <f t="shared" si="11"/>
        <v>0.48501093327825007</v>
      </c>
      <c r="O48" s="235">
        <f t="shared" si="11"/>
        <v>0.48201358827951285</v>
      </c>
      <c r="P48" s="235">
        <f t="shared" si="11"/>
        <v>0.50556185947653087</v>
      </c>
      <c r="Q48" s="235">
        <f t="shared" si="11"/>
        <v>0.49703885000157566</v>
      </c>
      <c r="R48" s="235">
        <f t="shared" si="11"/>
        <v>0.48087434914125993</v>
      </c>
      <c r="S48" s="235">
        <f t="shared" si="11"/>
        <v>0.48823903647627942</v>
      </c>
      <c r="T48" s="235">
        <f t="shared" si="11"/>
        <v>0.48566840002044454</v>
      </c>
      <c r="U48" s="235">
        <f t="shared" si="11"/>
        <v>0.48319052845583876</v>
      </c>
      <c r="V48" s="235">
        <f t="shared" si="11"/>
        <v>0.49097059997406495</v>
      </c>
      <c r="W48" s="235">
        <f t="shared" si="11"/>
        <v>0.48926761687844933</v>
      </c>
      <c r="X48" s="235">
        <f t="shared" si="11"/>
        <v>0.49455269144913694</v>
      </c>
      <c r="Y48" s="235">
        <f t="shared" si="11"/>
        <v>0.49847448769409314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PT: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3037.0660982876025</v>
      </c>
      <c r="C5" s="223">
        <f t="shared" si="0"/>
        <v>3056.0586208828672</v>
      </c>
      <c r="D5" s="223">
        <f t="shared" si="0"/>
        <v>3129.2912965795472</v>
      </c>
      <c r="E5" s="223">
        <f t="shared" si="0"/>
        <v>2954.9141537630185</v>
      </c>
      <c r="F5" s="223">
        <f t="shared" si="0"/>
        <v>2890.3084405704176</v>
      </c>
      <c r="G5" s="223">
        <f t="shared" si="0"/>
        <v>2920.3631226887474</v>
      </c>
      <c r="H5" s="223">
        <f t="shared" si="0"/>
        <v>2916.297219718339</v>
      </c>
      <c r="I5" s="223">
        <f t="shared" si="0"/>
        <v>2964.0743760405676</v>
      </c>
      <c r="J5" s="223">
        <f t="shared" si="0"/>
        <v>2835.2737263473909</v>
      </c>
      <c r="K5" s="223">
        <f t="shared" si="0"/>
        <v>2682.776446118035</v>
      </c>
      <c r="L5" s="223">
        <f t="shared" si="0"/>
        <v>2813.3911607973696</v>
      </c>
      <c r="M5" s="223">
        <f t="shared" si="0"/>
        <v>2797.6264701155787</v>
      </c>
      <c r="N5" s="223">
        <f t="shared" si="0"/>
        <v>2481.1942791704369</v>
      </c>
      <c r="O5" s="223">
        <f t="shared" si="0"/>
        <v>2494.8802071091777</v>
      </c>
      <c r="P5" s="223">
        <f t="shared" si="0"/>
        <v>2381.5060947138472</v>
      </c>
      <c r="Q5" s="223">
        <f t="shared" si="0"/>
        <v>2382.0719387430959</v>
      </c>
      <c r="R5" s="223">
        <f t="shared" si="0"/>
        <v>2400.2523087486975</v>
      </c>
      <c r="S5" s="223">
        <f t="shared" si="0"/>
        <v>2485.6021531709789</v>
      </c>
      <c r="T5" s="223">
        <f t="shared" si="0"/>
        <v>2509.9697344295209</v>
      </c>
      <c r="U5" s="223">
        <f t="shared" si="0"/>
        <v>2577.0810961419957</v>
      </c>
      <c r="V5" s="223">
        <f t="shared" si="0"/>
        <v>2489.8717065168512</v>
      </c>
      <c r="W5" s="223">
        <f t="shared" si="0"/>
        <v>2535.1448765648793</v>
      </c>
      <c r="X5" s="223">
        <f t="shared" si="0"/>
        <v>2547.2291547095492</v>
      </c>
      <c r="Y5" s="223">
        <f t="shared" si="0"/>
        <v>2455.7137903440976</v>
      </c>
    </row>
    <row r="6" spans="1:25" ht="12" customHeight="1" x14ac:dyDescent="0.25">
      <c r="A6" s="173" t="s">
        <v>91</v>
      </c>
      <c r="B6" s="224">
        <v>31.010200656779805</v>
      </c>
      <c r="C6" s="224">
        <v>31.492994352934705</v>
      </c>
      <c r="D6" s="224">
        <v>32.433965588745643</v>
      </c>
      <c r="E6" s="224">
        <v>31.076748172273241</v>
      </c>
      <c r="F6" s="224">
        <v>30.452827627366386</v>
      </c>
      <c r="G6" s="224">
        <v>30.374569559488847</v>
      </c>
      <c r="H6" s="224">
        <v>30.684360044655151</v>
      </c>
      <c r="I6" s="224">
        <v>30.453439624588402</v>
      </c>
      <c r="J6" s="224">
        <v>29.410067937537782</v>
      </c>
      <c r="K6" s="224">
        <v>27.318494811972123</v>
      </c>
      <c r="L6" s="224">
        <v>29.054945693679059</v>
      </c>
      <c r="M6" s="224">
        <v>27.898505433465374</v>
      </c>
      <c r="N6" s="224">
        <v>25.249064487049118</v>
      </c>
      <c r="O6" s="224">
        <v>24.988090311722868</v>
      </c>
      <c r="P6" s="224">
        <v>24.350312237586806</v>
      </c>
      <c r="Q6" s="224">
        <v>24.507576622969978</v>
      </c>
      <c r="R6" s="224">
        <v>24.926266135835441</v>
      </c>
      <c r="S6" s="224">
        <v>25.759155391856613</v>
      </c>
      <c r="T6" s="224">
        <v>25.645715717783332</v>
      </c>
      <c r="U6" s="224">
        <v>26.46255000707415</v>
      </c>
      <c r="V6" s="224">
        <v>25.187736080734364</v>
      </c>
      <c r="W6" s="224">
        <v>25.952126663091995</v>
      </c>
      <c r="X6" s="224">
        <v>26.966484085926734</v>
      </c>
      <c r="Y6" s="224">
        <v>25.976835812712597</v>
      </c>
    </row>
    <row r="7" spans="1:25" ht="12" customHeight="1" x14ac:dyDescent="0.25">
      <c r="A7" s="173" t="s">
        <v>92</v>
      </c>
      <c r="B7" s="224">
        <v>11.045970487213401</v>
      </c>
      <c r="C7" s="224">
        <v>11.30111503450221</v>
      </c>
      <c r="D7" s="224">
        <v>11.533466041146559</v>
      </c>
      <c r="E7" s="224">
        <v>11.514902244494822</v>
      </c>
      <c r="F7" s="224">
        <v>11.429897326701827</v>
      </c>
      <c r="G7" s="224">
        <v>11.350941135588927</v>
      </c>
      <c r="H7" s="224">
        <v>11.414566041799572</v>
      </c>
      <c r="I7" s="224">
        <v>11.657853739213307</v>
      </c>
      <c r="J7" s="224">
        <v>11.009328906777821</v>
      </c>
      <c r="K7" s="224">
        <v>10.202547024793532</v>
      </c>
      <c r="L7" s="224">
        <v>11.145701662348195</v>
      </c>
      <c r="M7" s="224">
        <v>10.830799685522409</v>
      </c>
      <c r="N7" s="224">
        <v>10.052977050401699</v>
      </c>
      <c r="O7" s="224">
        <v>9.9907248949134413</v>
      </c>
      <c r="P7" s="224">
        <v>9.5547478985324048</v>
      </c>
      <c r="Q7" s="224">
        <v>9.6377404498108721</v>
      </c>
      <c r="R7" s="224">
        <v>10.1030667003846</v>
      </c>
      <c r="S7" s="224">
        <v>10.446716724206201</v>
      </c>
      <c r="T7" s="224">
        <v>10.431448800242919</v>
      </c>
      <c r="U7" s="224">
        <v>10.942538802013592</v>
      </c>
      <c r="V7" s="224">
        <v>10.252426872731478</v>
      </c>
      <c r="W7" s="224">
        <v>10.867860920687006</v>
      </c>
      <c r="X7" s="224">
        <v>11.236852681276776</v>
      </c>
      <c r="Y7" s="224">
        <v>11.158588502397674</v>
      </c>
    </row>
    <row r="8" spans="1:25" ht="12" customHeight="1" x14ac:dyDescent="0.25">
      <c r="A8" s="173" t="s">
        <v>93</v>
      </c>
      <c r="B8" s="224">
        <v>101.77550436823739</v>
      </c>
      <c r="C8" s="224">
        <v>102.28595396864223</v>
      </c>
      <c r="D8" s="224">
        <v>102.68119191256926</v>
      </c>
      <c r="E8" s="224">
        <v>105.10269782279438</v>
      </c>
      <c r="F8" s="224">
        <v>103.53396378821306</v>
      </c>
      <c r="G8" s="224">
        <v>105.01944918195584</v>
      </c>
      <c r="H8" s="224">
        <v>107.18931220247966</v>
      </c>
      <c r="I8" s="224">
        <v>111.24959027346888</v>
      </c>
      <c r="J8" s="224">
        <v>107.36748632708978</v>
      </c>
      <c r="K8" s="224">
        <v>99.738868269208666</v>
      </c>
      <c r="L8" s="224">
        <v>106.83627643895522</v>
      </c>
      <c r="M8" s="224">
        <v>105.4248150679458</v>
      </c>
      <c r="N8" s="224">
        <v>103.0650245827</v>
      </c>
      <c r="O8" s="224">
        <v>103.55035105802953</v>
      </c>
      <c r="P8" s="224">
        <v>98.796295922560489</v>
      </c>
      <c r="Q8" s="224">
        <v>100.01275430942283</v>
      </c>
      <c r="R8" s="224">
        <v>104.85054980574441</v>
      </c>
      <c r="S8" s="224">
        <v>107.89202448636486</v>
      </c>
      <c r="T8" s="224">
        <v>108.26896003621802</v>
      </c>
      <c r="U8" s="224">
        <v>112.12255521733509</v>
      </c>
      <c r="V8" s="224">
        <v>106.89576934885687</v>
      </c>
      <c r="W8" s="224">
        <v>110.66844676739892</v>
      </c>
      <c r="X8" s="224">
        <v>112.88892428072369</v>
      </c>
      <c r="Y8" s="224">
        <v>112.65213770474143</v>
      </c>
    </row>
    <row r="9" spans="1:25" ht="12" customHeight="1" x14ac:dyDescent="0.25">
      <c r="A9" s="173" t="s">
        <v>94</v>
      </c>
      <c r="B9" s="224">
        <v>77.246654395875538</v>
      </c>
      <c r="C9" s="224">
        <v>78.278308910449269</v>
      </c>
      <c r="D9" s="224">
        <v>79.447108365459968</v>
      </c>
      <c r="E9" s="224">
        <v>77.057912584637549</v>
      </c>
      <c r="F9" s="224">
        <v>75.567843850115253</v>
      </c>
      <c r="G9" s="224">
        <v>76.431297312318335</v>
      </c>
      <c r="H9" s="224">
        <v>76.802089578894567</v>
      </c>
      <c r="I9" s="224">
        <v>79.27270560846739</v>
      </c>
      <c r="J9" s="224">
        <v>75.121137189517285</v>
      </c>
      <c r="K9" s="224">
        <v>69.39279684744335</v>
      </c>
      <c r="L9" s="224">
        <v>75.37222698027098</v>
      </c>
      <c r="M9" s="224">
        <v>73.781206414316102</v>
      </c>
      <c r="N9" s="224">
        <v>70.292128534139636</v>
      </c>
      <c r="O9" s="224">
        <v>69.72597321080984</v>
      </c>
      <c r="P9" s="224">
        <v>66.557748452616792</v>
      </c>
      <c r="Q9" s="224">
        <v>67.432279375856425</v>
      </c>
      <c r="R9" s="224">
        <v>73.131191058641363</v>
      </c>
      <c r="S9" s="224">
        <v>75.003353503300161</v>
      </c>
      <c r="T9" s="224">
        <v>74.920165736957657</v>
      </c>
      <c r="U9" s="224">
        <v>79.166292354254864</v>
      </c>
      <c r="V9" s="224">
        <v>74.408928245163452</v>
      </c>
      <c r="W9" s="224">
        <v>79.349295791035686</v>
      </c>
      <c r="X9" s="224">
        <v>81.555771845336139</v>
      </c>
      <c r="Y9" s="224">
        <v>80.74047476679381</v>
      </c>
    </row>
    <row r="10" spans="1:25" ht="12" customHeight="1" x14ac:dyDescent="0.25">
      <c r="A10" s="36" t="s">
        <v>95</v>
      </c>
      <c r="B10" s="225">
        <f t="shared" ref="B10:Y10" si="1">SUM(B11:B15)</f>
        <v>82.428353425333086</v>
      </c>
      <c r="C10" s="225">
        <f t="shared" si="1"/>
        <v>88.835180401694771</v>
      </c>
      <c r="D10" s="225">
        <f t="shared" si="1"/>
        <v>90.000794843688269</v>
      </c>
      <c r="E10" s="225">
        <f t="shared" si="1"/>
        <v>87.56160353256837</v>
      </c>
      <c r="F10" s="225">
        <f t="shared" si="1"/>
        <v>84.658820668891792</v>
      </c>
      <c r="G10" s="225">
        <f t="shared" si="1"/>
        <v>78.933296635899623</v>
      </c>
      <c r="H10" s="225">
        <f t="shared" si="1"/>
        <v>80.037720466998081</v>
      </c>
      <c r="I10" s="225">
        <f t="shared" si="1"/>
        <v>84.932319754891353</v>
      </c>
      <c r="J10" s="225">
        <f t="shared" si="1"/>
        <v>80.058206247881941</v>
      </c>
      <c r="K10" s="225">
        <f t="shared" si="1"/>
        <v>75.838830438936725</v>
      </c>
      <c r="L10" s="225">
        <f t="shared" si="1"/>
        <v>78.710214755581148</v>
      </c>
      <c r="M10" s="225">
        <f t="shared" si="1"/>
        <v>78.416346661110481</v>
      </c>
      <c r="N10" s="225">
        <f t="shared" si="1"/>
        <v>69.116455793010914</v>
      </c>
      <c r="O10" s="225">
        <f t="shared" si="1"/>
        <v>68.351737307741146</v>
      </c>
      <c r="P10" s="225">
        <f t="shared" si="1"/>
        <v>65.20947999113983</v>
      </c>
      <c r="Q10" s="225">
        <f t="shared" si="1"/>
        <v>66.059295678451591</v>
      </c>
      <c r="R10" s="225">
        <f t="shared" si="1"/>
        <v>68.32691686949596</v>
      </c>
      <c r="S10" s="225">
        <f t="shared" si="1"/>
        <v>71.23808700220826</v>
      </c>
      <c r="T10" s="225">
        <f t="shared" si="1"/>
        <v>72.844044604682296</v>
      </c>
      <c r="U10" s="225">
        <f t="shared" si="1"/>
        <v>75.328208848228684</v>
      </c>
      <c r="V10" s="225">
        <f t="shared" si="1"/>
        <v>71.745386685423384</v>
      </c>
      <c r="W10" s="225">
        <f t="shared" si="1"/>
        <v>77.555893782119881</v>
      </c>
      <c r="X10" s="225">
        <f t="shared" si="1"/>
        <v>73.314988678894238</v>
      </c>
      <c r="Y10" s="225">
        <f t="shared" si="1"/>
        <v>69.701784509914802</v>
      </c>
    </row>
    <row r="11" spans="1:25" ht="12" customHeight="1" x14ac:dyDescent="0.25">
      <c r="A11" s="37" t="s">
        <v>82</v>
      </c>
      <c r="B11" s="226">
        <v>9.7724368133611872</v>
      </c>
      <c r="C11" s="226">
        <v>9.3280711113400088</v>
      </c>
      <c r="D11" s="226">
        <v>7.6368322308635195</v>
      </c>
      <c r="E11" s="226">
        <v>5.9897233642446617</v>
      </c>
      <c r="F11" s="226">
        <v>5.9353441543614895</v>
      </c>
      <c r="G11" s="226">
        <v>4.9968697735916523</v>
      </c>
      <c r="H11" s="226">
        <v>3.8706588421836381</v>
      </c>
      <c r="I11" s="226">
        <v>3.7664564845517576</v>
      </c>
      <c r="J11" s="226">
        <v>2.693306213875637</v>
      </c>
      <c r="K11" s="226">
        <v>2.3067504550488378</v>
      </c>
      <c r="L11" s="226">
        <v>2.1447860940565535</v>
      </c>
      <c r="M11" s="226">
        <v>2.2044327683155709</v>
      </c>
      <c r="N11" s="226">
        <v>1.6587212980506958</v>
      </c>
      <c r="O11" s="226">
        <v>1.5229481918144798</v>
      </c>
      <c r="P11" s="226">
        <v>1.7503168449227311</v>
      </c>
      <c r="Q11" s="226">
        <v>2.2702987994139905</v>
      </c>
      <c r="R11" s="226">
        <v>1.5441801395167103</v>
      </c>
      <c r="S11" s="226">
        <v>1.2940908474151533</v>
      </c>
      <c r="T11" s="226">
        <v>1.3316450458043549</v>
      </c>
      <c r="U11" s="226">
        <v>1.1956722777799786</v>
      </c>
      <c r="V11" s="226">
        <v>1.0341540544028742</v>
      </c>
      <c r="W11" s="226">
        <v>1.0323988953036329</v>
      </c>
      <c r="X11" s="226">
        <v>1.2034642649288094</v>
      </c>
      <c r="Y11" s="226">
        <v>0.95921749532937262</v>
      </c>
    </row>
    <row r="12" spans="1:25" ht="12" customHeight="1" x14ac:dyDescent="0.25">
      <c r="A12" s="37" t="s">
        <v>73</v>
      </c>
      <c r="B12" s="226">
        <v>31.611569448380113</v>
      </c>
      <c r="C12" s="226">
        <v>43.466267673360051</v>
      </c>
      <c r="D12" s="226">
        <v>47.152011497034799</v>
      </c>
      <c r="E12" s="226">
        <v>46.135466840174345</v>
      </c>
      <c r="F12" s="226">
        <v>42.392925912681925</v>
      </c>
      <c r="G12" s="226">
        <v>36.84586049402369</v>
      </c>
      <c r="H12" s="226">
        <v>37.404511609887415</v>
      </c>
      <c r="I12" s="226">
        <v>43.014307955538818</v>
      </c>
      <c r="J12" s="226">
        <v>40.890144037396844</v>
      </c>
      <c r="K12" s="226">
        <v>42.326299093052818</v>
      </c>
      <c r="L12" s="226">
        <v>42.083135608331489</v>
      </c>
      <c r="M12" s="226">
        <v>45.319418357342521</v>
      </c>
      <c r="N12" s="226">
        <v>37.972345959626239</v>
      </c>
      <c r="O12" s="226">
        <v>36.810163744956128</v>
      </c>
      <c r="P12" s="226">
        <v>33.554947234722299</v>
      </c>
      <c r="Q12" s="226">
        <v>34.620612221047296</v>
      </c>
      <c r="R12" s="226">
        <v>36.487492532740831</v>
      </c>
      <c r="S12" s="226">
        <v>39.541056338968779</v>
      </c>
      <c r="T12" s="226">
        <v>41.718723807577611</v>
      </c>
      <c r="U12" s="226">
        <v>42.360764170687936</v>
      </c>
      <c r="V12" s="226">
        <v>39.746944608086849</v>
      </c>
      <c r="W12" s="226">
        <v>44.74281222826621</v>
      </c>
      <c r="X12" s="226">
        <v>36.458183601235618</v>
      </c>
      <c r="Y12" s="226">
        <v>33.511546778968516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41.04434716359178</v>
      </c>
      <c r="C15" s="227">
        <v>36.040841616994719</v>
      </c>
      <c r="D15" s="227">
        <v>35.211951115789951</v>
      </c>
      <c r="E15" s="227">
        <v>35.436413328149357</v>
      </c>
      <c r="F15" s="227">
        <v>36.330550601848373</v>
      </c>
      <c r="G15" s="227">
        <v>37.090566368284279</v>
      </c>
      <c r="H15" s="227">
        <v>38.762550014927029</v>
      </c>
      <c r="I15" s="227">
        <v>38.151555314800781</v>
      </c>
      <c r="J15" s="227">
        <v>36.47475599660946</v>
      </c>
      <c r="K15" s="227">
        <v>31.205780890835072</v>
      </c>
      <c r="L15" s="227">
        <v>34.482293053193104</v>
      </c>
      <c r="M15" s="227">
        <v>30.892495535452383</v>
      </c>
      <c r="N15" s="227">
        <v>29.485388535333989</v>
      </c>
      <c r="O15" s="227">
        <v>30.01862537097054</v>
      </c>
      <c r="P15" s="227">
        <v>29.904215911494806</v>
      </c>
      <c r="Q15" s="227">
        <v>29.168384657990305</v>
      </c>
      <c r="R15" s="227">
        <v>30.295244197238414</v>
      </c>
      <c r="S15" s="227">
        <v>30.402939815824325</v>
      </c>
      <c r="T15" s="227">
        <v>29.793675751300327</v>
      </c>
      <c r="U15" s="227">
        <v>31.771772399760771</v>
      </c>
      <c r="V15" s="227">
        <v>30.964288022933655</v>
      </c>
      <c r="W15" s="227">
        <v>31.780682658550035</v>
      </c>
      <c r="X15" s="227">
        <v>35.653340812729809</v>
      </c>
      <c r="Y15" s="227">
        <v>35.23102023561691</v>
      </c>
    </row>
    <row r="16" spans="1:25" ht="12" customHeight="1" x14ac:dyDescent="0.25">
      <c r="A16" s="39" t="s">
        <v>97</v>
      </c>
      <c r="B16" s="228">
        <f t="shared" ref="B16:Y16" si="2">SUM(B17:B26)</f>
        <v>1089.7748792958005</v>
      </c>
      <c r="C16" s="228">
        <f t="shared" si="2"/>
        <v>1092.0277258073593</v>
      </c>
      <c r="D16" s="228">
        <f t="shared" si="2"/>
        <v>1078.6336645889412</v>
      </c>
      <c r="E16" s="228">
        <f t="shared" si="2"/>
        <v>1084.8254563631365</v>
      </c>
      <c r="F16" s="228">
        <f t="shared" si="2"/>
        <v>1011.7093222860174</v>
      </c>
      <c r="G16" s="228">
        <f t="shared" si="2"/>
        <v>1013.4021017532925</v>
      </c>
      <c r="H16" s="228">
        <f t="shared" si="2"/>
        <v>1022.0617582339428</v>
      </c>
      <c r="I16" s="228">
        <f t="shared" si="2"/>
        <v>1066.4711570349925</v>
      </c>
      <c r="J16" s="228">
        <f t="shared" si="2"/>
        <v>1044.4522227859275</v>
      </c>
      <c r="K16" s="228">
        <f t="shared" si="2"/>
        <v>1053.3793906904218</v>
      </c>
      <c r="L16" s="228">
        <f t="shared" si="2"/>
        <v>1080.8777195823179</v>
      </c>
      <c r="M16" s="228">
        <f t="shared" si="2"/>
        <v>1114.0577972007063</v>
      </c>
      <c r="N16" s="228">
        <f t="shared" si="2"/>
        <v>1077.8840679709492</v>
      </c>
      <c r="O16" s="228">
        <f t="shared" si="2"/>
        <v>1092.0105900559727</v>
      </c>
      <c r="P16" s="228">
        <f t="shared" si="2"/>
        <v>978.95722993138941</v>
      </c>
      <c r="Q16" s="228">
        <f t="shared" si="2"/>
        <v>999.51122747689351</v>
      </c>
      <c r="R16" s="228">
        <f t="shared" si="2"/>
        <v>1026.8505166615789</v>
      </c>
      <c r="S16" s="228">
        <f t="shared" si="2"/>
        <v>1048.2976424476951</v>
      </c>
      <c r="T16" s="228">
        <f t="shared" si="2"/>
        <v>1061.3141733600728</v>
      </c>
      <c r="U16" s="228">
        <f t="shared" si="2"/>
        <v>1086.6579794559423</v>
      </c>
      <c r="V16" s="228">
        <f t="shared" si="2"/>
        <v>1034.70871353495</v>
      </c>
      <c r="W16" s="228">
        <f t="shared" si="2"/>
        <v>1046.612069777422</v>
      </c>
      <c r="X16" s="228">
        <f t="shared" si="2"/>
        <v>1039.3500233837863</v>
      </c>
      <c r="Y16" s="228">
        <f t="shared" si="2"/>
        <v>980.86335293048887</v>
      </c>
    </row>
    <row r="17" spans="1:25" ht="12" customHeight="1" x14ac:dyDescent="0.25">
      <c r="A17" s="46" t="s">
        <v>28</v>
      </c>
      <c r="B17" s="229">
        <v>12.559426896722778</v>
      </c>
      <c r="C17" s="229">
        <v>6.1921437308835969</v>
      </c>
      <c r="D17" s="229">
        <v>5.5266473603579582</v>
      </c>
      <c r="E17" s="229">
        <v>4.8457857617078552</v>
      </c>
      <c r="F17" s="229">
        <v>4.4779092540987913</v>
      </c>
      <c r="G17" s="229">
        <v>3.6977897924516445</v>
      </c>
      <c r="H17" s="229">
        <v>4.2283864677123209</v>
      </c>
      <c r="I17" s="229">
        <v>5.1606473782858178</v>
      </c>
      <c r="J17" s="229">
        <v>4.3019273692351812</v>
      </c>
      <c r="K17" s="229">
        <v>3.6811108519263698</v>
      </c>
      <c r="L17" s="229">
        <v>3.8374428593696632</v>
      </c>
      <c r="M17" s="229">
        <v>3.8796084435991549</v>
      </c>
      <c r="N17" s="229">
        <v>4.3707944591855208</v>
      </c>
      <c r="O17" s="229">
        <v>4.3137526206593524</v>
      </c>
      <c r="P17" s="229">
        <v>1.5017020791917062</v>
      </c>
      <c r="Q17" s="229">
        <v>1.1013518898463794</v>
      </c>
      <c r="R17" s="229">
        <v>1.0100285679395677</v>
      </c>
      <c r="S17" s="229">
        <v>0.97226710876825695</v>
      </c>
      <c r="T17" s="229">
        <v>0.88538171388860931</v>
      </c>
      <c r="U17" s="229">
        <v>0.93445448505960382</v>
      </c>
      <c r="V17" s="229">
        <v>0.78744998811324096</v>
      </c>
      <c r="W17" s="229">
        <v>0.8316665106959793</v>
      </c>
      <c r="X17" s="229">
        <v>0.39951207857734689</v>
      </c>
      <c r="Y17" s="229">
        <v>0.33702216295251386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39.513397759059579</v>
      </c>
      <c r="C19" s="229">
        <v>39.701320520718824</v>
      </c>
      <c r="D19" s="229">
        <v>32.711474015526136</v>
      </c>
      <c r="E19" s="229">
        <v>35.831336151368383</v>
      </c>
      <c r="F19" s="229">
        <v>31.16926059349424</v>
      </c>
      <c r="G19" s="229">
        <v>30.002445609552154</v>
      </c>
      <c r="H19" s="229">
        <v>26.786099904401052</v>
      </c>
      <c r="I19" s="229">
        <v>25.297244346705899</v>
      </c>
      <c r="J19" s="229">
        <v>24.648089752530865</v>
      </c>
      <c r="K19" s="229">
        <v>21.086464098328584</v>
      </c>
      <c r="L19" s="229">
        <v>20.373774841439616</v>
      </c>
      <c r="M19" s="229">
        <v>23.290146215652896</v>
      </c>
      <c r="N19" s="229">
        <v>21.337181369594365</v>
      </c>
      <c r="O19" s="229">
        <v>18.805290311030621</v>
      </c>
      <c r="P19" s="229">
        <v>18.450775050207312</v>
      </c>
      <c r="Q19" s="229">
        <v>17.850865530845955</v>
      </c>
      <c r="R19" s="229">
        <v>17.386304591262302</v>
      </c>
      <c r="S19" s="229">
        <v>16.622449843313351</v>
      </c>
      <c r="T19" s="229">
        <v>16.71776227181325</v>
      </c>
      <c r="U19" s="229">
        <v>15.757612776705146</v>
      </c>
      <c r="V19" s="229">
        <v>14.223684268252626</v>
      </c>
      <c r="W19" s="229">
        <v>14.858733185442267</v>
      </c>
      <c r="X19" s="229">
        <v>15.270016014102261</v>
      </c>
      <c r="Y19" s="229">
        <v>15.633073898641737</v>
      </c>
    </row>
    <row r="20" spans="1:25" ht="12" customHeight="1" x14ac:dyDescent="0.25">
      <c r="A20" s="46" t="s">
        <v>82</v>
      </c>
      <c r="B20" s="229">
        <v>41.268168428269917</v>
      </c>
      <c r="C20" s="229">
        <v>46.879697093780543</v>
      </c>
      <c r="D20" s="229">
        <v>48.438742277216946</v>
      </c>
      <c r="E20" s="229">
        <v>36.217521383618212</v>
      </c>
      <c r="F20" s="229">
        <v>37.079399359762739</v>
      </c>
      <c r="G20" s="229">
        <v>34.183458495193975</v>
      </c>
      <c r="H20" s="229">
        <v>29.950039727327116</v>
      </c>
      <c r="I20" s="229">
        <v>27.208341862659154</v>
      </c>
      <c r="J20" s="229">
        <v>20.970905645074343</v>
      </c>
      <c r="K20" s="229">
        <v>22.124483390752616</v>
      </c>
      <c r="L20" s="229">
        <v>21.870687893412565</v>
      </c>
      <c r="M20" s="229">
        <v>19.205073155373384</v>
      </c>
      <c r="N20" s="229">
        <v>18.156165123080221</v>
      </c>
      <c r="O20" s="229">
        <v>16.197195507398302</v>
      </c>
      <c r="P20" s="229">
        <v>19.669097499817266</v>
      </c>
      <c r="Q20" s="229">
        <v>23.623633101119289</v>
      </c>
      <c r="R20" s="229">
        <v>19.249653874386873</v>
      </c>
      <c r="S20" s="229">
        <v>17.841982730520179</v>
      </c>
      <c r="T20" s="229">
        <v>17.381394723895824</v>
      </c>
      <c r="U20" s="229">
        <v>16.02304692928929</v>
      </c>
      <c r="V20" s="229">
        <v>13.765300357483886</v>
      </c>
      <c r="W20" s="229">
        <v>13.638939872157414</v>
      </c>
      <c r="X20" s="229">
        <v>20.367659541703976</v>
      </c>
      <c r="Y20" s="229">
        <v>13.161920413924863</v>
      </c>
    </row>
    <row r="21" spans="1:25" ht="12" customHeight="1" x14ac:dyDescent="0.25">
      <c r="A21" s="46" t="s">
        <v>32</v>
      </c>
      <c r="B21" s="229">
        <v>353.57895804973606</v>
      </c>
      <c r="C21" s="229">
        <v>313.7130829535044</v>
      </c>
      <c r="D21" s="229">
        <v>234.77487288683821</v>
      </c>
      <c r="E21" s="229">
        <v>222.53784880056392</v>
      </c>
      <c r="F21" s="229">
        <v>135.76032975109712</v>
      </c>
      <c r="G21" s="229">
        <v>89.206679805756664</v>
      </c>
      <c r="H21" s="229">
        <v>93.404333353761942</v>
      </c>
      <c r="I21" s="229">
        <v>113.39052647699135</v>
      </c>
      <c r="J21" s="229">
        <v>85.469416006201598</v>
      </c>
      <c r="K21" s="229">
        <v>89.388721679260428</v>
      </c>
      <c r="L21" s="229">
        <v>64.545494412545835</v>
      </c>
      <c r="M21" s="229">
        <v>55.25257940006896</v>
      </c>
      <c r="N21" s="229">
        <v>52.774866783724853</v>
      </c>
      <c r="O21" s="229">
        <v>37.146773341729428</v>
      </c>
      <c r="P21" s="229">
        <v>33.293850263465451</v>
      </c>
      <c r="Q21" s="229">
        <v>50.536979414508721</v>
      </c>
      <c r="R21" s="229">
        <v>55.701848902294316</v>
      </c>
      <c r="S21" s="229">
        <v>43.457255173117694</v>
      </c>
      <c r="T21" s="229">
        <v>42.216911068284723</v>
      </c>
      <c r="U21" s="229">
        <v>33.466947661135251</v>
      </c>
      <c r="V21" s="229">
        <v>36.388462793749746</v>
      </c>
      <c r="W21" s="229">
        <v>28.189323326128321</v>
      </c>
      <c r="X21" s="229">
        <v>43.619939703600416</v>
      </c>
      <c r="Y21" s="229">
        <v>51.057811059866765</v>
      </c>
    </row>
    <row r="22" spans="1:25" ht="12" customHeight="1" x14ac:dyDescent="0.25">
      <c r="A22" s="46" t="s">
        <v>33</v>
      </c>
      <c r="B22" s="229">
        <v>5.3105481602688966</v>
      </c>
      <c r="C22" s="229">
        <v>6.7904360597218876</v>
      </c>
      <c r="D22" s="229">
        <v>8.6008207176768394</v>
      </c>
      <c r="E22" s="229">
        <v>8.021192083622612</v>
      </c>
      <c r="F22" s="229">
        <v>9.3648779698853808</v>
      </c>
      <c r="G22" s="229">
        <v>10.499119240563695</v>
      </c>
      <c r="H22" s="229">
        <v>9.8861567143328841</v>
      </c>
      <c r="I22" s="229">
        <v>5.9197895685486124</v>
      </c>
      <c r="J22" s="229">
        <v>6.3232414605735094</v>
      </c>
      <c r="K22" s="229">
        <v>7.6802923269919958</v>
      </c>
      <c r="L22" s="229">
        <v>8.0818853253423786</v>
      </c>
      <c r="M22" s="229">
        <v>5.6236795159599398</v>
      </c>
      <c r="N22" s="229">
        <v>3.028685033138709</v>
      </c>
      <c r="O22" s="229">
        <v>3.4884117112263997</v>
      </c>
      <c r="P22" s="229">
        <v>4.3093795942901405</v>
      </c>
      <c r="Q22" s="229">
        <v>3.8271689595455061</v>
      </c>
      <c r="R22" s="229">
        <v>2.9585035304524632</v>
      </c>
      <c r="S22" s="229">
        <v>3.5753783303630762</v>
      </c>
      <c r="T22" s="229">
        <v>3.865015394613037</v>
      </c>
      <c r="U22" s="229">
        <v>3.9025909607087823</v>
      </c>
      <c r="V22" s="229">
        <v>4.1859774480946417</v>
      </c>
      <c r="W22" s="229">
        <v>3.9219835491713373</v>
      </c>
      <c r="X22" s="229">
        <v>4.8488307989630055</v>
      </c>
      <c r="Y22" s="229">
        <v>4.5115163693208418</v>
      </c>
    </row>
    <row r="23" spans="1:25" ht="12" customHeight="1" x14ac:dyDescent="0.25">
      <c r="A23" s="46" t="s">
        <v>73</v>
      </c>
      <c r="B23" s="229">
        <v>54.185038990840219</v>
      </c>
      <c r="C23" s="229">
        <v>87.603328836374843</v>
      </c>
      <c r="D23" s="229">
        <v>105.02185191961925</v>
      </c>
      <c r="E23" s="229">
        <v>115.67856849340514</v>
      </c>
      <c r="F23" s="229">
        <v>119.05373432745502</v>
      </c>
      <c r="G23" s="229">
        <v>115.28209932176381</v>
      </c>
      <c r="H23" s="229">
        <v>118.481177535968</v>
      </c>
      <c r="I23" s="229">
        <v>130.07715210601273</v>
      </c>
      <c r="J23" s="229">
        <v>132.47470645218766</v>
      </c>
      <c r="K23" s="229">
        <v>155.83219984692468</v>
      </c>
      <c r="L23" s="229">
        <v>180.51830496890673</v>
      </c>
      <c r="M23" s="229">
        <v>217.93944769465347</v>
      </c>
      <c r="N23" s="229">
        <v>227.41799438351524</v>
      </c>
      <c r="O23" s="229">
        <v>218.46938657068631</v>
      </c>
      <c r="P23" s="229">
        <v>225.70295966588998</v>
      </c>
      <c r="Q23" s="229">
        <v>240.36929388939024</v>
      </c>
      <c r="R23" s="229">
        <v>254.45759299327511</v>
      </c>
      <c r="S23" s="229">
        <v>302.67350986672801</v>
      </c>
      <c r="T23" s="229">
        <v>302.815381275726</v>
      </c>
      <c r="U23" s="229">
        <v>302.58953784103858</v>
      </c>
      <c r="V23" s="229">
        <v>272.2185465829881</v>
      </c>
      <c r="W23" s="229">
        <v>331.65147813451858</v>
      </c>
      <c r="X23" s="229">
        <v>283.22450062811504</v>
      </c>
      <c r="Y23" s="229">
        <v>280.36914154795016</v>
      </c>
    </row>
    <row r="24" spans="1:25" ht="12" customHeight="1" x14ac:dyDescent="0.25">
      <c r="A24" s="46" t="s">
        <v>36</v>
      </c>
      <c r="B24" s="229">
        <v>2.427059746393406</v>
      </c>
      <c r="C24" s="229">
        <v>0.35389839793346189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502.21796385784353</v>
      </c>
      <c r="C25" s="229">
        <v>496.47563135604616</v>
      </c>
      <c r="D25" s="229">
        <v>527.01212038402002</v>
      </c>
      <c r="E25" s="229">
        <v>527.11226159094247</v>
      </c>
      <c r="F25" s="229">
        <v>525.8133827177154</v>
      </c>
      <c r="G25" s="229">
        <v>535.18226907724238</v>
      </c>
      <c r="H25" s="229">
        <v>543.04683610527638</v>
      </c>
      <c r="I25" s="229">
        <v>561.13005192116225</v>
      </c>
      <c r="J25" s="229">
        <v>581.9040467105325</v>
      </c>
      <c r="K25" s="229">
        <v>564.47700451793912</v>
      </c>
      <c r="L25" s="229">
        <v>581.74150210700691</v>
      </c>
      <c r="M25" s="229">
        <v>592.26743926307802</v>
      </c>
      <c r="N25" s="229">
        <v>547.74815405605659</v>
      </c>
      <c r="O25" s="229">
        <v>587.34579523445541</v>
      </c>
      <c r="P25" s="229">
        <v>527.03684382106951</v>
      </c>
      <c r="Q25" s="229">
        <v>526.53862144433083</v>
      </c>
      <c r="R25" s="229">
        <v>559.32908655392714</v>
      </c>
      <c r="S25" s="229">
        <v>551.28569693426641</v>
      </c>
      <c r="T25" s="229">
        <v>544.60251180678097</v>
      </c>
      <c r="U25" s="229">
        <v>567.11342202962396</v>
      </c>
      <c r="V25" s="229">
        <v>562.51789837993113</v>
      </c>
      <c r="W25" s="229">
        <v>538.74011174178133</v>
      </c>
      <c r="X25" s="229">
        <v>575.63954412677617</v>
      </c>
      <c r="Y25" s="229">
        <v>557.61369256553439</v>
      </c>
    </row>
    <row r="26" spans="1:25" ht="12" customHeight="1" x14ac:dyDescent="0.25">
      <c r="A26" s="46" t="s">
        <v>39</v>
      </c>
      <c r="B26" s="229">
        <v>78.714317406666069</v>
      </c>
      <c r="C26" s="229">
        <v>94.318186858395535</v>
      </c>
      <c r="D26" s="229">
        <v>116.5471350276858</v>
      </c>
      <c r="E26" s="229">
        <v>134.58094209790778</v>
      </c>
      <c r="F26" s="229">
        <v>148.99042831250875</v>
      </c>
      <c r="G26" s="229">
        <v>195.34824041076817</v>
      </c>
      <c r="H26" s="229">
        <v>196.27872842516308</v>
      </c>
      <c r="I26" s="229">
        <v>198.28740337462679</v>
      </c>
      <c r="J26" s="229">
        <v>188.35988938959179</v>
      </c>
      <c r="K26" s="229">
        <v>189.10911397829793</v>
      </c>
      <c r="L26" s="229">
        <v>199.90862717429422</v>
      </c>
      <c r="M26" s="229">
        <v>196.59982351232065</v>
      </c>
      <c r="N26" s="229">
        <v>203.05022676265369</v>
      </c>
      <c r="O26" s="229">
        <v>206.24398475878692</v>
      </c>
      <c r="P26" s="229">
        <v>148.99262195745806</v>
      </c>
      <c r="Q26" s="229">
        <v>135.6633132473066</v>
      </c>
      <c r="R26" s="229">
        <v>116.75749764804119</v>
      </c>
      <c r="S26" s="229">
        <v>111.86910246061811</v>
      </c>
      <c r="T26" s="229">
        <v>132.82981510507022</v>
      </c>
      <c r="U26" s="229">
        <v>146.87036677238171</v>
      </c>
      <c r="V26" s="229">
        <v>130.62139371633663</v>
      </c>
      <c r="W26" s="229">
        <v>114.77983345752682</v>
      </c>
      <c r="X26" s="229">
        <v>95.980020491948011</v>
      </c>
      <c r="Y26" s="229">
        <v>58.179174912297675</v>
      </c>
    </row>
    <row r="27" spans="1:25" ht="12" customHeight="1" x14ac:dyDescent="0.25">
      <c r="A27" s="39" t="s">
        <v>98</v>
      </c>
      <c r="B27" s="228">
        <f t="shared" ref="B27:Y27" si="3">SUM(B28:B37)</f>
        <v>1643.7845356583625</v>
      </c>
      <c r="C27" s="228">
        <f t="shared" si="3"/>
        <v>1651.8373424072847</v>
      </c>
      <c r="D27" s="228">
        <f t="shared" si="3"/>
        <v>1734.5611052389963</v>
      </c>
      <c r="E27" s="228">
        <f t="shared" si="3"/>
        <v>1557.7748330431136</v>
      </c>
      <c r="F27" s="228">
        <f t="shared" si="3"/>
        <v>1572.9557650231116</v>
      </c>
      <c r="G27" s="228">
        <f t="shared" si="3"/>
        <v>1604.851467110203</v>
      </c>
      <c r="H27" s="228">
        <f t="shared" si="3"/>
        <v>1588.1074131495691</v>
      </c>
      <c r="I27" s="228">
        <f t="shared" si="3"/>
        <v>1580.0373100049458</v>
      </c>
      <c r="J27" s="228">
        <f t="shared" si="3"/>
        <v>1487.8552769526591</v>
      </c>
      <c r="K27" s="228">
        <f t="shared" si="3"/>
        <v>1346.9055180352589</v>
      </c>
      <c r="L27" s="228">
        <f t="shared" si="3"/>
        <v>1431.3940756842171</v>
      </c>
      <c r="M27" s="228">
        <f t="shared" si="3"/>
        <v>1387.2169996525122</v>
      </c>
      <c r="N27" s="228">
        <f t="shared" si="3"/>
        <v>1125.5345607521863</v>
      </c>
      <c r="O27" s="228">
        <f t="shared" si="3"/>
        <v>1126.2627402699882</v>
      </c>
      <c r="P27" s="228">
        <f t="shared" si="3"/>
        <v>1138.0802802800213</v>
      </c>
      <c r="Q27" s="228">
        <f t="shared" si="3"/>
        <v>1114.9110648296908</v>
      </c>
      <c r="R27" s="228">
        <f t="shared" si="3"/>
        <v>1092.0638015170168</v>
      </c>
      <c r="S27" s="228">
        <f t="shared" si="3"/>
        <v>1146.9651736153478</v>
      </c>
      <c r="T27" s="228">
        <f t="shared" si="3"/>
        <v>1156.5452261735641</v>
      </c>
      <c r="U27" s="228">
        <f t="shared" si="3"/>
        <v>1186.4009714571471</v>
      </c>
      <c r="V27" s="228">
        <f t="shared" si="3"/>
        <v>1166.6727457489919</v>
      </c>
      <c r="W27" s="228">
        <f t="shared" si="3"/>
        <v>1184.139182863124</v>
      </c>
      <c r="X27" s="228">
        <f t="shared" si="3"/>
        <v>1201.9161097536053</v>
      </c>
      <c r="Y27" s="228">
        <f t="shared" si="3"/>
        <v>1174.6206161170485</v>
      </c>
    </row>
    <row r="28" spans="1:25" ht="12" customHeight="1" x14ac:dyDescent="0.25">
      <c r="A28" s="18" t="s">
        <v>28</v>
      </c>
      <c r="B28" s="230">
        <v>139.34798744817419</v>
      </c>
      <c r="C28" s="230">
        <v>74.503465228745654</v>
      </c>
      <c r="D28" s="230">
        <v>75.880094780862933</v>
      </c>
      <c r="E28" s="230">
        <v>56.975282766072809</v>
      </c>
      <c r="F28" s="230">
        <v>33.75195303655083</v>
      </c>
      <c r="G28" s="230">
        <v>3.9163712689172399</v>
      </c>
      <c r="H28" s="230">
        <v>7.6232222173705209</v>
      </c>
      <c r="I28" s="230">
        <v>69.516955401113279</v>
      </c>
      <c r="J28" s="230">
        <v>26.903323755815393</v>
      </c>
      <c r="K28" s="230">
        <v>6.5922428169263263</v>
      </c>
      <c r="L28" s="230">
        <v>18.215687239405632</v>
      </c>
      <c r="M28" s="230">
        <v>5.3502049036491846</v>
      </c>
      <c r="N28" s="230">
        <v>5.0319112743228649</v>
      </c>
      <c r="O28" s="230">
        <v>4.3426223113970632</v>
      </c>
      <c r="P28" s="230">
        <v>4.5468730242289217</v>
      </c>
      <c r="Q28" s="230">
        <v>4.5107341264465983</v>
      </c>
      <c r="R28" s="230">
        <v>4.5202630662765886</v>
      </c>
      <c r="S28" s="230">
        <v>3.7938547216828984</v>
      </c>
      <c r="T28" s="230">
        <v>3.6099857784211711</v>
      </c>
      <c r="U28" s="230">
        <v>3.8424415302746628</v>
      </c>
      <c r="V28" s="230">
        <v>3.4820630182336925</v>
      </c>
      <c r="W28" s="230">
        <v>3.6128657363908343</v>
      </c>
      <c r="X28" s="230">
        <v>2.6938264828518963</v>
      </c>
      <c r="Y28" s="230">
        <v>1.916300028525286</v>
      </c>
    </row>
    <row r="29" spans="1:25" ht="12" customHeight="1" x14ac:dyDescent="0.25">
      <c r="A29" s="18" t="s">
        <v>42</v>
      </c>
      <c r="B29" s="230">
        <v>14.9052426277888</v>
      </c>
      <c r="C29" s="230">
        <v>3.456299398530212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127.55965280516688</v>
      </c>
      <c r="C30" s="230">
        <v>127.54624434597828</v>
      </c>
      <c r="D30" s="230">
        <v>110.43069075995203</v>
      </c>
      <c r="E30" s="230">
        <v>32.666693921315265</v>
      </c>
      <c r="F30" s="230">
        <v>20.158343861876613</v>
      </c>
      <c r="G30" s="230">
        <v>25.174666573791409</v>
      </c>
      <c r="H30" s="230">
        <v>22.864187023787508</v>
      </c>
      <c r="I30" s="230">
        <v>22.994290768291872</v>
      </c>
      <c r="J30" s="230">
        <v>22.779933255448157</v>
      </c>
      <c r="K30" s="230">
        <v>17.423700562835883</v>
      </c>
      <c r="L30" s="230">
        <v>16.073405921142648</v>
      </c>
      <c r="M30" s="230">
        <v>17.442429708450497</v>
      </c>
      <c r="N30" s="230">
        <v>13.179983888460555</v>
      </c>
      <c r="O30" s="230">
        <v>11.450016314020957</v>
      </c>
      <c r="P30" s="230">
        <v>11.414631459532181</v>
      </c>
      <c r="Q30" s="230">
        <v>12.136775673801248</v>
      </c>
      <c r="R30" s="230">
        <v>12.529538841543863</v>
      </c>
      <c r="S30" s="230">
        <v>11.52860071160095</v>
      </c>
      <c r="T30" s="230">
        <v>11.489919906985026</v>
      </c>
      <c r="U30" s="230">
        <v>10.824928307377228</v>
      </c>
      <c r="V30" s="230">
        <v>9.7438445998442766</v>
      </c>
      <c r="W30" s="230">
        <v>10.242499271635365</v>
      </c>
      <c r="X30" s="230">
        <v>10.357020081603247</v>
      </c>
      <c r="Y30" s="230">
        <v>9.7976326616983407</v>
      </c>
    </row>
    <row r="31" spans="1:25" ht="12" customHeight="1" x14ac:dyDescent="0.25">
      <c r="A31" s="18" t="s">
        <v>82</v>
      </c>
      <c r="B31" s="230">
        <v>103.98165782329126</v>
      </c>
      <c r="C31" s="230">
        <v>112.13611117733029</v>
      </c>
      <c r="D31" s="230">
        <v>114.32724886022103</v>
      </c>
      <c r="E31" s="230">
        <v>91.31246519023243</v>
      </c>
      <c r="F31" s="230">
        <v>100.96231704888646</v>
      </c>
      <c r="G31" s="230">
        <v>94.060248324786983</v>
      </c>
      <c r="H31" s="230">
        <v>76.384155068064487</v>
      </c>
      <c r="I31" s="230">
        <v>79.053970043832805</v>
      </c>
      <c r="J31" s="230">
        <v>67.009047965367515</v>
      </c>
      <c r="K31" s="230">
        <v>67.520972117828904</v>
      </c>
      <c r="L31" s="230">
        <v>69.261462971184017</v>
      </c>
      <c r="M31" s="230">
        <v>62.897451284158144</v>
      </c>
      <c r="N31" s="230">
        <v>45.805683029637862</v>
      </c>
      <c r="O31" s="230">
        <v>39.589341785787653</v>
      </c>
      <c r="P31" s="230">
        <v>40.888670065466584</v>
      </c>
      <c r="Q31" s="230">
        <v>49.154179191805468</v>
      </c>
      <c r="R31" s="230">
        <v>39.393921985461617</v>
      </c>
      <c r="S31" s="230">
        <v>39.275032534748519</v>
      </c>
      <c r="T31" s="230">
        <v>38.280686117827557</v>
      </c>
      <c r="U31" s="230">
        <v>39.408798919015901</v>
      </c>
      <c r="V31" s="230">
        <v>40.356242502099263</v>
      </c>
      <c r="W31" s="230">
        <v>43.993237282837505</v>
      </c>
      <c r="X31" s="230">
        <v>42.493380924304262</v>
      </c>
      <c r="Y31" s="230">
        <v>36.782105813379843</v>
      </c>
    </row>
    <row r="32" spans="1:25" ht="12" customHeight="1" x14ac:dyDescent="0.25">
      <c r="A32" s="18" t="s">
        <v>32</v>
      </c>
      <c r="B32" s="230">
        <v>191.79152677251892</v>
      </c>
      <c r="C32" s="230">
        <v>168.17063816113145</v>
      </c>
      <c r="D32" s="230">
        <v>173.99319497141906</v>
      </c>
      <c r="E32" s="230">
        <v>127.92686344312911</v>
      </c>
      <c r="F32" s="230">
        <v>85.303291943335822</v>
      </c>
      <c r="G32" s="230">
        <v>62.002462676011525</v>
      </c>
      <c r="H32" s="230">
        <v>47.205870845395872</v>
      </c>
      <c r="I32" s="230">
        <v>60.578282252554388</v>
      </c>
      <c r="J32" s="230">
        <v>31.76639725080452</v>
      </c>
      <c r="K32" s="230">
        <v>34.49866933520471</v>
      </c>
      <c r="L32" s="230">
        <v>29.392414101727177</v>
      </c>
      <c r="M32" s="230">
        <v>19.363296895985108</v>
      </c>
      <c r="N32" s="230">
        <v>11.538295845469341</v>
      </c>
      <c r="O32" s="230">
        <v>8.6699814395740997</v>
      </c>
      <c r="P32" s="230">
        <v>5.7780963386908288</v>
      </c>
      <c r="Q32" s="230">
        <v>6.4579434570211216</v>
      </c>
      <c r="R32" s="230">
        <v>7.6454346881288915</v>
      </c>
      <c r="S32" s="230">
        <v>6.965585135959512</v>
      </c>
      <c r="T32" s="230">
        <v>7.4109310805076563</v>
      </c>
      <c r="U32" s="230">
        <v>5.2787681090177436</v>
      </c>
      <c r="V32" s="230">
        <v>4.8912387923713965</v>
      </c>
      <c r="W32" s="230">
        <v>5.103718553838676</v>
      </c>
      <c r="X32" s="230">
        <v>7.2286798297113268</v>
      </c>
      <c r="Y32" s="230">
        <v>4.6403520617295682</v>
      </c>
    </row>
    <row r="33" spans="1:25" ht="12" customHeight="1" x14ac:dyDescent="0.25">
      <c r="A33" s="18" t="s">
        <v>33</v>
      </c>
      <c r="B33" s="230">
        <v>189.57154809590705</v>
      </c>
      <c r="C33" s="230">
        <v>242.90485162886876</v>
      </c>
      <c r="D33" s="230">
        <v>301.73712365968311</v>
      </c>
      <c r="E33" s="230">
        <v>279.99402552831498</v>
      </c>
      <c r="F33" s="230">
        <v>331.1733723189808</v>
      </c>
      <c r="G33" s="230">
        <v>382.23690927986615</v>
      </c>
      <c r="H33" s="230">
        <v>369.06540067029482</v>
      </c>
      <c r="I33" s="230">
        <v>238.48528293861722</v>
      </c>
      <c r="J33" s="230">
        <v>259.35098096479936</v>
      </c>
      <c r="K33" s="230">
        <v>223.97583308908602</v>
      </c>
      <c r="L33" s="230">
        <v>213.47260972837864</v>
      </c>
      <c r="M33" s="230">
        <v>181.70170960061699</v>
      </c>
      <c r="N33" s="230">
        <v>152.7611136603843</v>
      </c>
      <c r="O33" s="230">
        <v>162.84998417193066</v>
      </c>
      <c r="P33" s="230">
        <v>186.60473448630106</v>
      </c>
      <c r="Q33" s="230">
        <v>169.19676098597188</v>
      </c>
      <c r="R33" s="230">
        <v>128.04352364526488</v>
      </c>
      <c r="S33" s="230">
        <v>148.87588434223926</v>
      </c>
      <c r="T33" s="230">
        <v>131.88131858549235</v>
      </c>
      <c r="U33" s="230">
        <v>134.25182030769258</v>
      </c>
      <c r="V33" s="230">
        <v>141.38219279653737</v>
      </c>
      <c r="W33" s="230">
        <v>120.40998888322616</v>
      </c>
      <c r="X33" s="230">
        <v>137.32505765485894</v>
      </c>
      <c r="Y33" s="230">
        <v>134.19657811351451</v>
      </c>
    </row>
    <row r="34" spans="1:25" ht="12" customHeight="1" x14ac:dyDescent="0.25">
      <c r="A34" s="18" t="s">
        <v>73</v>
      </c>
      <c r="B34" s="230">
        <v>245.45269055305536</v>
      </c>
      <c r="C34" s="230">
        <v>288.13534453143899</v>
      </c>
      <c r="D34" s="230">
        <v>308.91099525829992</v>
      </c>
      <c r="E34" s="230">
        <v>296.15865998245545</v>
      </c>
      <c r="F34" s="230">
        <v>305.08129888630111</v>
      </c>
      <c r="G34" s="230">
        <v>314.12012257608887</v>
      </c>
      <c r="H34" s="230">
        <v>314.89918432220014</v>
      </c>
      <c r="I34" s="230">
        <v>343.42750432935122</v>
      </c>
      <c r="J34" s="230">
        <v>334.83784330758738</v>
      </c>
      <c r="K34" s="230">
        <v>287.21782715619406</v>
      </c>
      <c r="L34" s="230">
        <v>313.34590074138583</v>
      </c>
      <c r="M34" s="230">
        <v>327.76450038940112</v>
      </c>
      <c r="N34" s="230">
        <v>321.63184092401053</v>
      </c>
      <c r="O34" s="230">
        <v>306.86991459052933</v>
      </c>
      <c r="P34" s="230">
        <v>296.61250926950504</v>
      </c>
      <c r="Q34" s="230">
        <v>302.49994787304877</v>
      </c>
      <c r="R34" s="230">
        <v>306.61940899149619</v>
      </c>
      <c r="S34" s="230">
        <v>315.09546548509252</v>
      </c>
      <c r="T34" s="230">
        <v>331.80434056066815</v>
      </c>
      <c r="U34" s="230">
        <v>344.51585391382434</v>
      </c>
      <c r="V34" s="230">
        <v>324.29067400075553</v>
      </c>
      <c r="W34" s="230">
        <v>348.60071371800677</v>
      </c>
      <c r="X34" s="230">
        <v>330.96954360725852</v>
      </c>
      <c r="Y34" s="230">
        <v>325.66054392228398</v>
      </c>
    </row>
    <row r="35" spans="1:25" ht="12" customHeight="1" x14ac:dyDescent="0.25">
      <c r="A35" s="18" t="s">
        <v>36</v>
      </c>
      <c r="B35" s="230">
        <v>11.287158695202155</v>
      </c>
      <c r="C35" s="230">
        <v>1.6412216419760306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160.2453524179476</v>
      </c>
      <c r="C36" s="230">
        <v>162.56312058370406</v>
      </c>
      <c r="D36" s="230">
        <v>165.40672199373674</v>
      </c>
      <c r="E36" s="230">
        <v>167.30448006083651</v>
      </c>
      <c r="F36" s="230">
        <v>170.07646126872623</v>
      </c>
      <c r="G36" s="230">
        <v>191.21707385845656</v>
      </c>
      <c r="H36" s="230">
        <v>197.41084213520037</v>
      </c>
      <c r="I36" s="230">
        <v>199.25313697526843</v>
      </c>
      <c r="J36" s="230">
        <v>181.45101982338883</v>
      </c>
      <c r="K36" s="230">
        <v>193.12193809391468</v>
      </c>
      <c r="L36" s="230">
        <v>215.59433692577352</v>
      </c>
      <c r="M36" s="230">
        <v>227.29956149345102</v>
      </c>
      <c r="N36" s="230">
        <v>59.740045607882919</v>
      </c>
      <c r="O36" s="230">
        <v>70.022705261611918</v>
      </c>
      <c r="P36" s="230">
        <v>81.522713383028645</v>
      </c>
      <c r="Q36" s="230">
        <v>59.212989432653686</v>
      </c>
      <c r="R36" s="230">
        <v>83.572369061551342</v>
      </c>
      <c r="S36" s="230">
        <v>92.57552771004498</v>
      </c>
      <c r="T36" s="230">
        <v>85.557623449662941</v>
      </c>
      <c r="U36" s="230">
        <v>94.297720802696546</v>
      </c>
      <c r="V36" s="230">
        <v>98.446666530946203</v>
      </c>
      <c r="W36" s="230">
        <v>90.345615020940926</v>
      </c>
      <c r="X36" s="230">
        <v>95.908169547585686</v>
      </c>
      <c r="Y36" s="230">
        <v>95.887393772005879</v>
      </c>
    </row>
    <row r="37" spans="1:25" ht="12" customHeight="1" x14ac:dyDescent="0.25">
      <c r="A37" s="47" t="s">
        <v>40</v>
      </c>
      <c r="B37" s="231">
        <v>459.64171841931022</v>
      </c>
      <c r="C37" s="231">
        <v>470.7800457095808</v>
      </c>
      <c r="D37" s="231">
        <v>483.87503495482161</v>
      </c>
      <c r="E37" s="231">
        <v>505.43636215075719</v>
      </c>
      <c r="F37" s="231">
        <v>526.44872665845378</v>
      </c>
      <c r="G37" s="231">
        <v>532.12361255228416</v>
      </c>
      <c r="H37" s="231">
        <v>552.65455086725547</v>
      </c>
      <c r="I37" s="231">
        <v>566.72788729591662</v>
      </c>
      <c r="J37" s="231">
        <v>563.75673062944782</v>
      </c>
      <c r="K37" s="231">
        <v>516.5543348632682</v>
      </c>
      <c r="L37" s="231">
        <v>556.03825805521967</v>
      </c>
      <c r="M37" s="231">
        <v>545.39784537680021</v>
      </c>
      <c r="N37" s="231">
        <v>515.84568652201779</v>
      </c>
      <c r="O37" s="231">
        <v>522.46817439513632</v>
      </c>
      <c r="P37" s="231">
        <v>510.71205225326793</v>
      </c>
      <c r="Q37" s="231">
        <v>511.74173408894205</v>
      </c>
      <c r="R37" s="231">
        <v>509.7393412372935</v>
      </c>
      <c r="S37" s="231">
        <v>528.85522297397927</v>
      </c>
      <c r="T37" s="231">
        <v>546.51042069399932</v>
      </c>
      <c r="U37" s="231">
        <v>553.9806395672482</v>
      </c>
      <c r="V37" s="231">
        <v>544.07982350820407</v>
      </c>
      <c r="W37" s="231">
        <v>561.83054439624789</v>
      </c>
      <c r="X37" s="231">
        <v>574.9404316254313</v>
      </c>
      <c r="Y37" s="231">
        <v>565.73970974391102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0.99999999999999989</v>
      </c>
      <c r="G41" s="232">
        <f t="shared" si="4"/>
        <v>0.99999999999999989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0.99999999999999978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0.99999999999999989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1.0210578121518123E-2</v>
      </c>
      <c r="C42" s="233">
        <f t="shared" si="5"/>
        <v>1.0305101524471632E-2</v>
      </c>
      <c r="D42" s="233">
        <f t="shared" si="5"/>
        <v>1.0364636115595053E-2</v>
      </c>
      <c r="E42" s="233">
        <f t="shared" si="5"/>
        <v>1.0516971578581287E-2</v>
      </c>
      <c r="F42" s="233">
        <f t="shared" si="5"/>
        <v>1.0536186103845845E-2</v>
      </c>
      <c r="G42" s="233">
        <f t="shared" si="5"/>
        <v>1.0400956416516897E-2</v>
      </c>
      <c r="H42" s="233">
        <f t="shared" si="5"/>
        <v>1.0521684771080604E-2</v>
      </c>
      <c r="I42" s="233">
        <f t="shared" si="5"/>
        <v>1.0274182007965782E-2</v>
      </c>
      <c r="J42" s="233">
        <f t="shared" si="5"/>
        <v>1.0372920139681189E-2</v>
      </c>
      <c r="K42" s="233">
        <f t="shared" si="5"/>
        <v>1.0182918838243812E-2</v>
      </c>
      <c r="L42" s="233">
        <f t="shared" si="5"/>
        <v>1.0327375054894367E-2</v>
      </c>
      <c r="M42" s="233">
        <f t="shared" si="5"/>
        <v>9.972205271675456E-3</v>
      </c>
      <c r="N42" s="233">
        <f t="shared" si="5"/>
        <v>1.0176173909078533E-2</v>
      </c>
      <c r="O42" s="233">
        <f t="shared" si="5"/>
        <v>1.00157475459219E-2</v>
      </c>
      <c r="P42" s="233">
        <f t="shared" si="5"/>
        <v>1.0224753273416522E-2</v>
      </c>
      <c r="Q42" s="233">
        <f t="shared" si="5"/>
        <v>1.028834445524825E-2</v>
      </c>
      <c r="R42" s="233">
        <f t="shared" si="5"/>
        <v>1.0384852477792235E-2</v>
      </c>
      <c r="S42" s="233">
        <f t="shared" si="5"/>
        <v>1.036334610468319E-2</v>
      </c>
      <c r="T42" s="233">
        <f t="shared" si="5"/>
        <v>1.0217539823687246E-2</v>
      </c>
      <c r="U42" s="233">
        <f t="shared" si="5"/>
        <v>1.0268419587839032E-2</v>
      </c>
      <c r="V42" s="233">
        <f t="shared" si="5"/>
        <v>1.0116077874538431E-2</v>
      </c>
      <c r="W42" s="233">
        <f t="shared" si="5"/>
        <v>1.0236940264438504E-2</v>
      </c>
      <c r="X42" s="233">
        <f t="shared" si="5"/>
        <v>1.0586595256288051E-2</v>
      </c>
      <c r="Y42" s="233">
        <f t="shared" si="5"/>
        <v>1.0578120265828165E-2</v>
      </c>
    </row>
    <row r="43" spans="1:25" ht="12" customHeight="1" x14ac:dyDescent="0.25">
      <c r="A43" s="173" t="s">
        <v>92</v>
      </c>
      <c r="B43" s="233">
        <f t="shared" ref="B43:Y43" si="6">IF(B7=0,0,B7/B$5)</f>
        <v>3.6370530405780374E-3</v>
      </c>
      <c r="C43" s="233">
        <f t="shared" si="6"/>
        <v>3.6979379116875129E-3</v>
      </c>
      <c r="D43" s="233">
        <f t="shared" si="6"/>
        <v>3.6856479464705454E-3</v>
      </c>
      <c r="E43" s="233">
        <f t="shared" si="6"/>
        <v>3.8968652371273952E-3</v>
      </c>
      <c r="F43" s="233">
        <f t="shared" si="6"/>
        <v>3.954559716279304E-3</v>
      </c>
      <c r="G43" s="233">
        <f t="shared" si="6"/>
        <v>3.8868252538192018E-3</v>
      </c>
      <c r="H43" s="233">
        <f t="shared" si="6"/>
        <v>3.9140612845017251E-3</v>
      </c>
      <c r="I43" s="233">
        <f t="shared" si="6"/>
        <v>3.9330503422744583E-3</v>
      </c>
      <c r="J43" s="233">
        <f t="shared" si="6"/>
        <v>3.8829862543680576E-3</v>
      </c>
      <c r="K43" s="233">
        <f t="shared" si="6"/>
        <v>3.8029806917220291E-3</v>
      </c>
      <c r="L43" s="233">
        <f t="shared" si="6"/>
        <v>3.9616608659527059E-3</v>
      </c>
      <c r="M43" s="233">
        <f t="shared" si="6"/>
        <v>3.8714245097469912E-3</v>
      </c>
      <c r="N43" s="233">
        <f t="shared" si="6"/>
        <v>4.0516686398949838E-3</v>
      </c>
      <c r="O43" s="233">
        <f t="shared" si="6"/>
        <v>4.0044908234250307E-3</v>
      </c>
      <c r="P43" s="233">
        <f t="shared" si="6"/>
        <v>4.0120610733437858E-3</v>
      </c>
      <c r="Q43" s="233">
        <f t="shared" si="6"/>
        <v>4.0459485261793741E-3</v>
      </c>
      <c r="R43" s="233">
        <f t="shared" si="6"/>
        <v>4.2091686209653279E-3</v>
      </c>
      <c r="S43" s="233">
        <f t="shared" si="6"/>
        <v>4.2028917262076394E-3</v>
      </c>
      <c r="T43" s="233">
        <f t="shared" si="6"/>
        <v>4.1560058104102328E-3</v>
      </c>
      <c r="U43" s="233">
        <f t="shared" si="6"/>
        <v>4.2460979665696419E-3</v>
      </c>
      <c r="V43" s="233">
        <f t="shared" si="6"/>
        <v>4.1176526669616546E-3</v>
      </c>
      <c r="W43" s="233">
        <f t="shared" si="6"/>
        <v>4.2868796261509735E-3</v>
      </c>
      <c r="X43" s="233">
        <f t="shared" si="6"/>
        <v>4.4114023508646872E-3</v>
      </c>
      <c r="Y43" s="233">
        <f t="shared" si="6"/>
        <v>4.543928753535288E-3</v>
      </c>
    </row>
    <row r="44" spans="1:25" ht="12" customHeight="1" x14ac:dyDescent="0.25">
      <c r="A44" s="173" t="s">
        <v>93</v>
      </c>
      <c r="B44" s="233">
        <f t="shared" ref="B44:Y44" si="7">IF(B8=0,0,B8/B$5)</f>
        <v>3.3511125894040227E-2</v>
      </c>
      <c r="C44" s="233">
        <f t="shared" si="7"/>
        <v>3.346989264855553E-2</v>
      </c>
      <c r="D44" s="233">
        <f t="shared" si="7"/>
        <v>3.2812922218140674E-2</v>
      </c>
      <c r="E44" s="233">
        <f t="shared" si="7"/>
        <v>3.5568782155294902E-2</v>
      </c>
      <c r="F44" s="233">
        <f t="shared" si="7"/>
        <v>3.582107789429563E-2</v>
      </c>
      <c r="G44" s="233">
        <f t="shared" si="7"/>
        <v>3.5961092771663802E-2</v>
      </c>
      <c r="H44" s="233">
        <f t="shared" si="7"/>
        <v>3.6755277026541272E-2</v>
      </c>
      <c r="I44" s="233">
        <f t="shared" si="7"/>
        <v>3.7532658145399481E-2</v>
      </c>
      <c r="J44" s="233">
        <f t="shared" si="7"/>
        <v>3.7868472920040953E-2</v>
      </c>
      <c r="K44" s="233">
        <f t="shared" si="7"/>
        <v>3.7177480223344862E-2</v>
      </c>
      <c r="L44" s="233">
        <f t="shared" si="7"/>
        <v>3.797419922534901E-2</v>
      </c>
      <c r="M44" s="233">
        <f t="shared" si="7"/>
        <v>3.7683663703535937E-2</v>
      </c>
      <c r="N44" s="233">
        <f t="shared" si="7"/>
        <v>4.1538474212974082E-2</v>
      </c>
      <c r="O44" s="233">
        <f t="shared" si="7"/>
        <v>4.1505139510491174E-2</v>
      </c>
      <c r="P44" s="233">
        <f t="shared" si="7"/>
        <v>4.1484796592314195E-2</v>
      </c>
      <c r="Q44" s="233">
        <f t="shared" si="7"/>
        <v>4.1985614574761639E-2</v>
      </c>
      <c r="R44" s="233">
        <f t="shared" si="7"/>
        <v>4.368313673673966E-2</v>
      </c>
      <c r="S44" s="233">
        <f t="shared" si="7"/>
        <v>4.3406795552024618E-2</v>
      </c>
      <c r="T44" s="233">
        <f t="shared" si="7"/>
        <v>4.3135563967597386E-2</v>
      </c>
      <c r="U44" s="233">
        <f t="shared" si="7"/>
        <v>4.3507577384812417E-2</v>
      </c>
      <c r="V44" s="233">
        <f t="shared" si="7"/>
        <v>4.2932239869658287E-2</v>
      </c>
      <c r="W44" s="233">
        <f t="shared" si="7"/>
        <v>4.3653697187260809E-2</v>
      </c>
      <c r="X44" s="233">
        <f t="shared" si="7"/>
        <v>4.4318322940048158E-2</v>
      </c>
      <c r="Y44" s="233">
        <f t="shared" si="7"/>
        <v>4.5873480104925618E-2</v>
      </c>
    </row>
    <row r="45" spans="1:25" ht="12" customHeight="1" x14ac:dyDescent="0.25">
      <c r="A45" s="173" t="s">
        <v>94</v>
      </c>
      <c r="B45" s="233">
        <f t="shared" ref="B45:Y45" si="8">IF(B9=0,0,B9/B$5)</f>
        <v>2.5434630625731109E-2</v>
      </c>
      <c r="C45" s="233">
        <f t="shared" si="8"/>
        <v>2.5614138542877619E-2</v>
      </c>
      <c r="D45" s="233">
        <f t="shared" si="8"/>
        <v>2.538821120689504E-2</v>
      </c>
      <c r="E45" s="233">
        <f t="shared" si="8"/>
        <v>2.6077885371561804E-2</v>
      </c>
      <c r="F45" s="233">
        <f t="shared" si="8"/>
        <v>2.6145252454510198E-2</v>
      </c>
      <c r="G45" s="233">
        <f t="shared" si="8"/>
        <v>2.6171847164659732E-2</v>
      </c>
      <c r="H45" s="233">
        <f t="shared" si="8"/>
        <v>2.6335480848660633E-2</v>
      </c>
      <c r="I45" s="233">
        <f t="shared" si="8"/>
        <v>2.6744506227391114E-2</v>
      </c>
      <c r="J45" s="233">
        <f t="shared" si="8"/>
        <v>2.6495197444760962E-2</v>
      </c>
      <c r="K45" s="233">
        <f t="shared" si="8"/>
        <v>2.5866037756464726E-2</v>
      </c>
      <c r="L45" s="233">
        <f t="shared" si="8"/>
        <v>2.6790525267346411E-2</v>
      </c>
      <c r="M45" s="233">
        <f t="shared" si="8"/>
        <v>2.6372786789963409E-2</v>
      </c>
      <c r="N45" s="233">
        <f t="shared" si="8"/>
        <v>2.8329957522568981E-2</v>
      </c>
      <c r="O45" s="233">
        <f t="shared" si="8"/>
        <v>2.7947623702382671E-2</v>
      </c>
      <c r="P45" s="233">
        <f t="shared" si="8"/>
        <v>2.7947754826390281E-2</v>
      </c>
      <c r="Q45" s="233">
        <f t="shared" si="8"/>
        <v>2.8308246396385985E-2</v>
      </c>
      <c r="R45" s="233">
        <f t="shared" si="8"/>
        <v>3.0468126534900077E-2</v>
      </c>
      <c r="S45" s="233">
        <f t="shared" si="8"/>
        <v>3.0175124127413341E-2</v>
      </c>
      <c r="T45" s="233">
        <f t="shared" si="8"/>
        <v>2.9849031527858602E-2</v>
      </c>
      <c r="U45" s="233">
        <f t="shared" si="8"/>
        <v>3.0719364040491508E-2</v>
      </c>
      <c r="V45" s="233">
        <f t="shared" si="8"/>
        <v>2.9884643473962805E-2</v>
      </c>
      <c r="W45" s="233">
        <f t="shared" si="8"/>
        <v>3.1299708558886766E-2</v>
      </c>
      <c r="X45" s="233">
        <f t="shared" si="8"/>
        <v>3.2017445974402578E-2</v>
      </c>
      <c r="Y45" s="233">
        <f t="shared" si="8"/>
        <v>3.2878617648468049E-2</v>
      </c>
    </row>
    <row r="46" spans="1:25" ht="12" customHeight="1" x14ac:dyDescent="0.25">
      <c r="A46" s="173" t="s">
        <v>95</v>
      </c>
      <c r="B46" s="233">
        <f t="shared" ref="B46:Y46" si="9">IF(B10=0,0,B10/B$5)</f>
        <v>2.7140783492268707E-2</v>
      </c>
      <c r="C46" s="233">
        <f t="shared" si="9"/>
        <v>2.9068545935166355E-2</v>
      </c>
      <c r="D46" s="233">
        <f t="shared" si="9"/>
        <v>2.8760759646141953E-2</v>
      </c>
      <c r="E46" s="233">
        <f t="shared" si="9"/>
        <v>2.9632537182530526E-2</v>
      </c>
      <c r="F46" s="233">
        <f t="shared" si="9"/>
        <v>2.9290583482565594E-2</v>
      </c>
      <c r="G46" s="233">
        <f t="shared" si="9"/>
        <v>2.7028589706072775E-2</v>
      </c>
      <c r="H46" s="233">
        <f t="shared" si="9"/>
        <v>2.7444980547877168E-2</v>
      </c>
      <c r="I46" s="233">
        <f t="shared" si="9"/>
        <v>2.8653909780882277E-2</v>
      </c>
      <c r="J46" s="233">
        <f t="shared" si="9"/>
        <v>2.8236499884975421E-2</v>
      </c>
      <c r="K46" s="233">
        <f t="shared" si="9"/>
        <v>2.8268784955479669E-2</v>
      </c>
      <c r="L46" s="233">
        <f t="shared" si="9"/>
        <v>2.797698942555615E-2</v>
      </c>
      <c r="M46" s="233">
        <f t="shared" si="9"/>
        <v>2.802959848241315E-2</v>
      </c>
      <c r="N46" s="233">
        <f t="shared" si="9"/>
        <v>2.7856124114601508E-2</v>
      </c>
      <c r="O46" s="233">
        <f t="shared" si="9"/>
        <v>2.7396801302512409E-2</v>
      </c>
      <c r="P46" s="233">
        <f t="shared" si="9"/>
        <v>2.7381613734217696E-2</v>
      </c>
      <c r="Q46" s="233">
        <f t="shared" si="9"/>
        <v>2.7731864266579576E-2</v>
      </c>
      <c r="R46" s="233">
        <f t="shared" si="9"/>
        <v>2.84665560451502E-2</v>
      </c>
      <c r="S46" s="233">
        <f t="shared" si="9"/>
        <v>2.86602934067011E-2</v>
      </c>
      <c r="T46" s="233">
        <f t="shared" si="9"/>
        <v>2.9021881660751845E-2</v>
      </c>
      <c r="U46" s="233">
        <f t="shared" si="9"/>
        <v>2.9230049826914E-2</v>
      </c>
      <c r="V46" s="233">
        <f t="shared" si="9"/>
        <v>2.8814892951167331E-2</v>
      </c>
      <c r="W46" s="233">
        <f t="shared" si="9"/>
        <v>3.0592292574303723E-2</v>
      </c>
      <c r="X46" s="233">
        <f t="shared" si="9"/>
        <v>2.878225091894179E-2</v>
      </c>
      <c r="Y46" s="233">
        <f t="shared" si="9"/>
        <v>2.8383513088529794E-2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0.35882488033772175</v>
      </c>
      <c r="C47" s="234">
        <f t="shared" si="10"/>
        <v>0.3573320610885018</v>
      </c>
      <c r="D47" s="234">
        <f t="shared" si="10"/>
        <v>0.34468943999171159</v>
      </c>
      <c r="E47" s="234">
        <f t="shared" si="10"/>
        <v>0.36712587909927435</v>
      </c>
      <c r="F47" s="234">
        <f t="shared" si="10"/>
        <v>0.35003507171931836</v>
      </c>
      <c r="G47" s="234">
        <f t="shared" si="10"/>
        <v>0.34701236085335302</v>
      </c>
      <c r="H47" s="234">
        <f t="shared" si="10"/>
        <v>0.35046556685763852</v>
      </c>
      <c r="I47" s="234">
        <f t="shared" si="10"/>
        <v>0.35979905418554059</v>
      </c>
      <c r="J47" s="234">
        <f t="shared" si="10"/>
        <v>0.36837791465428205</v>
      </c>
      <c r="K47" s="234">
        <f t="shared" si="10"/>
        <v>0.39264523595123135</v>
      </c>
      <c r="L47" s="234">
        <f t="shared" si="10"/>
        <v>0.3841903446074581</v>
      </c>
      <c r="M47" s="234">
        <f t="shared" si="10"/>
        <v>0.39821534758165233</v>
      </c>
      <c r="N47" s="234">
        <f t="shared" si="10"/>
        <v>0.43442147074888843</v>
      </c>
      <c r="O47" s="234">
        <f t="shared" si="10"/>
        <v>0.43770061061219745</v>
      </c>
      <c r="P47" s="234">
        <f t="shared" si="10"/>
        <v>0.41106643905062823</v>
      </c>
      <c r="Q47" s="234">
        <f t="shared" si="10"/>
        <v>0.41959741484729768</v>
      </c>
      <c r="R47" s="234">
        <f t="shared" si="10"/>
        <v>0.4278094069189326</v>
      </c>
      <c r="S47" s="234">
        <f t="shared" si="10"/>
        <v>0.4217479620020208</v>
      </c>
      <c r="T47" s="234">
        <f t="shared" si="10"/>
        <v>0.42283943061221568</v>
      </c>
      <c r="U47" s="234">
        <f t="shared" si="10"/>
        <v>0.42166231442336732</v>
      </c>
      <c r="V47" s="234">
        <f t="shared" si="10"/>
        <v>0.41556707955143279</v>
      </c>
      <c r="W47" s="234">
        <f t="shared" si="10"/>
        <v>0.41284112772110332</v>
      </c>
      <c r="X47" s="234">
        <f t="shared" si="10"/>
        <v>0.40803161406273214</v>
      </c>
      <c r="Y47" s="234">
        <f t="shared" si="10"/>
        <v>0.39942087583140101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0.54124094848814197</v>
      </c>
      <c r="C48" s="235">
        <f t="shared" si="11"/>
        <v>0.54051232234873958</v>
      </c>
      <c r="D48" s="235">
        <f t="shared" si="11"/>
        <v>0.55429838287504518</v>
      </c>
      <c r="E48" s="235">
        <f t="shared" si="11"/>
        <v>0.52718107937562975</v>
      </c>
      <c r="F48" s="235">
        <f t="shared" si="11"/>
        <v>0.54421726862918496</v>
      </c>
      <c r="G48" s="235">
        <f t="shared" si="11"/>
        <v>0.54953832783391443</v>
      </c>
      <c r="H48" s="235">
        <f t="shared" si="11"/>
        <v>0.54456294866370003</v>
      </c>
      <c r="I48" s="235">
        <f t="shared" si="11"/>
        <v>0.53306263931054632</v>
      </c>
      <c r="J48" s="235">
        <f t="shared" si="11"/>
        <v>0.52476600870189138</v>
      </c>
      <c r="K48" s="235">
        <f t="shared" si="11"/>
        <v>0.50205656158351353</v>
      </c>
      <c r="L48" s="235">
        <f t="shared" si="11"/>
        <v>0.50877890555344329</v>
      </c>
      <c r="M48" s="235">
        <f t="shared" si="11"/>
        <v>0.49585497366101267</v>
      </c>
      <c r="N48" s="235">
        <f t="shared" si="11"/>
        <v>0.45362613085199349</v>
      </c>
      <c r="O48" s="235">
        <f t="shared" si="11"/>
        <v>0.45142958650306936</v>
      </c>
      <c r="P48" s="235">
        <f t="shared" si="11"/>
        <v>0.47788258144968915</v>
      </c>
      <c r="Q48" s="235">
        <f t="shared" si="11"/>
        <v>0.46804256693354751</v>
      </c>
      <c r="R48" s="235">
        <f t="shared" si="11"/>
        <v>0.45497875266551996</v>
      </c>
      <c r="S48" s="235">
        <f t="shared" si="11"/>
        <v>0.46144358708094935</v>
      </c>
      <c r="T48" s="235">
        <f t="shared" si="11"/>
        <v>0.46078054659747908</v>
      </c>
      <c r="U48" s="235">
        <f t="shared" si="11"/>
        <v>0.46036617677000613</v>
      </c>
      <c r="V48" s="235">
        <f t="shared" si="11"/>
        <v>0.46856741361227883</v>
      </c>
      <c r="W48" s="235">
        <f t="shared" si="11"/>
        <v>0.46708935406785601</v>
      </c>
      <c r="X48" s="235">
        <f t="shared" si="11"/>
        <v>0.47185236849672252</v>
      </c>
      <c r="Y48" s="235">
        <f t="shared" si="11"/>
        <v>0.47832146430731215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PT: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18005.470590761892</v>
      </c>
      <c r="C5" s="223">
        <f t="shared" si="0"/>
        <v>16796.531586287489</v>
      </c>
      <c r="D5" s="223">
        <f t="shared" si="0"/>
        <v>17124.148763665136</v>
      </c>
      <c r="E5" s="223">
        <f t="shared" si="0"/>
        <v>15521.097442294635</v>
      </c>
      <c r="F5" s="223">
        <f t="shared" si="0"/>
        <v>15518.826024578044</v>
      </c>
      <c r="G5" s="223">
        <f t="shared" si="0"/>
        <v>15220.90024522941</v>
      </c>
      <c r="H5" s="223">
        <f t="shared" si="0"/>
        <v>14471.58359261353</v>
      </c>
      <c r="I5" s="223">
        <f t="shared" si="0"/>
        <v>14852.111128881439</v>
      </c>
      <c r="J5" s="223">
        <f t="shared" si="0"/>
        <v>13602.793107338557</v>
      </c>
      <c r="K5" s="223">
        <f t="shared" si="0"/>
        <v>11244.039106359331</v>
      </c>
      <c r="L5" s="223">
        <f t="shared" si="0"/>
        <v>11648.291747401259</v>
      </c>
      <c r="M5" s="223">
        <f t="shared" si="0"/>
        <v>10837.896538118739</v>
      </c>
      <c r="N5" s="223">
        <f t="shared" si="0"/>
        <v>9699.0363345588121</v>
      </c>
      <c r="O5" s="223">
        <f t="shared" si="0"/>
        <v>9819.75377995895</v>
      </c>
      <c r="P5" s="223">
        <f t="shared" si="0"/>
        <v>10360.920385519257</v>
      </c>
      <c r="Q5" s="223">
        <f t="shared" si="0"/>
        <v>10250.31555602626</v>
      </c>
      <c r="R5" s="223">
        <f t="shared" si="0"/>
        <v>9366.6784067581684</v>
      </c>
      <c r="S5" s="223">
        <f t="shared" si="0"/>
        <v>9933.9031678018946</v>
      </c>
      <c r="T5" s="223">
        <f t="shared" si="0"/>
        <v>9345.2355374357285</v>
      </c>
      <c r="U5" s="223">
        <f t="shared" si="0"/>
        <v>9479.6979092770052</v>
      </c>
      <c r="V5" s="223">
        <f t="shared" si="0"/>
        <v>9334.8269701212157</v>
      </c>
      <c r="W5" s="223">
        <f t="shared" si="0"/>
        <v>9294.3422867204263</v>
      </c>
      <c r="X5" s="223">
        <f t="shared" si="0"/>
        <v>9128.8176923616229</v>
      </c>
      <c r="Y5" s="223">
        <f t="shared" si="0"/>
        <v>8256.1564993656411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164.7032853784776</v>
      </c>
      <c r="C10" s="225">
        <f t="shared" si="1"/>
        <v>204.83303812643922</v>
      </c>
      <c r="D10" s="225">
        <f t="shared" si="1"/>
        <v>209.1356763520121</v>
      </c>
      <c r="E10" s="225">
        <f t="shared" si="1"/>
        <v>196.68030283990331</v>
      </c>
      <c r="F10" s="225">
        <f t="shared" si="1"/>
        <v>182.21790906639271</v>
      </c>
      <c r="G10" s="225">
        <f t="shared" si="1"/>
        <v>158.33438712650911</v>
      </c>
      <c r="H10" s="225">
        <f t="shared" si="1"/>
        <v>154.11017300827325</v>
      </c>
      <c r="I10" s="225">
        <f t="shared" si="1"/>
        <v>172.68276349676992</v>
      </c>
      <c r="J10" s="225">
        <f t="shared" si="1"/>
        <v>159.7290680787186</v>
      </c>
      <c r="K10" s="225">
        <f t="shared" si="1"/>
        <v>161.87553537670516</v>
      </c>
      <c r="L10" s="225">
        <f t="shared" si="1"/>
        <v>160.59940091452324</v>
      </c>
      <c r="M10" s="225">
        <f t="shared" si="1"/>
        <v>171.38800049216073</v>
      </c>
      <c r="N10" s="225">
        <f t="shared" si="1"/>
        <v>142.6798148594668</v>
      </c>
      <c r="O10" s="225">
        <f t="shared" si="1"/>
        <v>137.14707350972628</v>
      </c>
      <c r="P10" s="225">
        <f t="shared" si="1"/>
        <v>123.84816876341429</v>
      </c>
      <c r="Q10" s="225">
        <f t="shared" si="1"/>
        <v>130.39258999066803</v>
      </c>
      <c r="R10" s="225">
        <f t="shared" si="1"/>
        <v>132.23221468246038</v>
      </c>
      <c r="S10" s="225">
        <f t="shared" si="1"/>
        <v>141.77086864879527</v>
      </c>
      <c r="T10" s="225">
        <f t="shared" si="1"/>
        <v>149.41748064132378</v>
      </c>
      <c r="U10" s="225">
        <f t="shared" si="1"/>
        <v>149.5454068901627</v>
      </c>
      <c r="V10" s="225">
        <f t="shared" si="1"/>
        <v>139.33429821541128</v>
      </c>
      <c r="W10" s="225">
        <f t="shared" si="1"/>
        <v>156.60949108258896</v>
      </c>
      <c r="X10" s="225">
        <f t="shared" si="1"/>
        <v>126.38827905114731</v>
      </c>
      <c r="Y10" s="225">
        <f t="shared" si="1"/>
        <v>111.50156431139217</v>
      </c>
      <c r="DA10" s="90"/>
    </row>
    <row r="11" spans="1:105" ht="12" customHeight="1" x14ac:dyDescent="0.25">
      <c r="A11" s="37" t="s">
        <v>82</v>
      </c>
      <c r="B11" s="226">
        <v>52.188890110752531</v>
      </c>
      <c r="C11" s="226">
        <v>49.828343620216607</v>
      </c>
      <c r="D11" s="226">
        <v>40.392188617187237</v>
      </c>
      <c r="E11" s="226">
        <v>31.662559692955785</v>
      </c>
      <c r="F11" s="226">
        <v>31.366770689736622</v>
      </c>
      <c r="G11" s="226">
        <v>26.43350956531394</v>
      </c>
      <c r="H11" s="226">
        <v>20.47812485960392</v>
      </c>
      <c r="I11" s="226">
        <v>19.658881957788118</v>
      </c>
      <c r="J11" s="226">
        <v>14.061359161698697</v>
      </c>
      <c r="K11" s="226">
        <v>11.9314796467624</v>
      </c>
      <c r="L11" s="226">
        <v>10.904800358817544</v>
      </c>
      <c r="M11" s="226">
        <v>11.255113317004717</v>
      </c>
      <c r="N11" s="226">
        <v>8.5256267356240283</v>
      </c>
      <c r="O11" s="226">
        <v>7.7461833828510853</v>
      </c>
      <c r="P11" s="226">
        <v>8.8687500149569747</v>
      </c>
      <c r="Q11" s="226">
        <v>11.477614362597564</v>
      </c>
      <c r="R11" s="226">
        <v>7.8208529653117278</v>
      </c>
      <c r="S11" s="226">
        <v>6.3386386963238426</v>
      </c>
      <c r="T11" s="226">
        <v>6.5105117156254693</v>
      </c>
      <c r="U11" s="226">
        <v>5.7770183803816506</v>
      </c>
      <c r="V11" s="226">
        <v>4.9567363292551079</v>
      </c>
      <c r="W11" s="226">
        <v>4.8782681508435886</v>
      </c>
      <c r="X11" s="226">
        <v>5.7241410219500928</v>
      </c>
      <c r="Y11" s="226">
        <v>4.5434068621945389</v>
      </c>
      <c r="DA11" s="69"/>
    </row>
    <row r="12" spans="1:105" ht="12" customHeight="1" x14ac:dyDescent="0.25">
      <c r="A12" s="37" t="s">
        <v>73</v>
      </c>
      <c r="B12" s="226">
        <v>112.51439526772508</v>
      </c>
      <c r="C12" s="226">
        <v>155.00469450622262</v>
      </c>
      <c r="D12" s="226">
        <v>168.74348773482487</v>
      </c>
      <c r="E12" s="226">
        <v>165.01774314694751</v>
      </c>
      <c r="F12" s="226">
        <v>150.85113837665608</v>
      </c>
      <c r="G12" s="226">
        <v>131.90087756119519</v>
      </c>
      <c r="H12" s="226">
        <v>133.63204814866933</v>
      </c>
      <c r="I12" s="226">
        <v>153.02388153898181</v>
      </c>
      <c r="J12" s="226">
        <v>145.66770891701989</v>
      </c>
      <c r="K12" s="226">
        <v>149.94405572994276</v>
      </c>
      <c r="L12" s="226">
        <v>149.6946005557057</v>
      </c>
      <c r="M12" s="226">
        <v>160.13288717515601</v>
      </c>
      <c r="N12" s="226">
        <v>134.15418812384277</v>
      </c>
      <c r="O12" s="226">
        <v>129.4008901268752</v>
      </c>
      <c r="P12" s="226">
        <v>114.97941874845732</v>
      </c>
      <c r="Q12" s="226">
        <v>118.91497562807047</v>
      </c>
      <c r="R12" s="226">
        <v>124.41136171714865</v>
      </c>
      <c r="S12" s="226">
        <v>135.43222995247143</v>
      </c>
      <c r="T12" s="226">
        <v>142.90696892569832</v>
      </c>
      <c r="U12" s="226">
        <v>143.76838850978103</v>
      </c>
      <c r="V12" s="226">
        <v>134.37756188615617</v>
      </c>
      <c r="W12" s="226">
        <v>151.73122293174538</v>
      </c>
      <c r="X12" s="226">
        <v>120.66413802919722</v>
      </c>
      <c r="Y12" s="226">
        <v>106.95815744919763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3346.892218555909</v>
      </c>
      <c r="C16" s="228">
        <f t="shared" si="2"/>
        <v>3094.3486263002837</v>
      </c>
      <c r="D16" s="228">
        <f t="shared" si="2"/>
        <v>2669.272815554174</v>
      </c>
      <c r="E16" s="228">
        <f t="shared" si="2"/>
        <v>2518.6038387340509</v>
      </c>
      <c r="F16" s="228">
        <f t="shared" si="2"/>
        <v>1986.3772501893318</v>
      </c>
      <c r="G16" s="228">
        <f t="shared" si="2"/>
        <v>1623.1829545673825</v>
      </c>
      <c r="H16" s="228">
        <f t="shared" si="2"/>
        <v>1654.8826567851761</v>
      </c>
      <c r="I16" s="228">
        <f t="shared" si="2"/>
        <v>1752.2462720775054</v>
      </c>
      <c r="J16" s="228">
        <f t="shared" si="2"/>
        <v>1511.7766499360594</v>
      </c>
      <c r="K16" s="228">
        <f t="shared" si="2"/>
        <v>1623.9272133070895</v>
      </c>
      <c r="L16" s="228">
        <f t="shared" si="2"/>
        <v>1552.350808855171</v>
      </c>
      <c r="M16" s="228">
        <f t="shared" si="2"/>
        <v>1583.7471191706538</v>
      </c>
      <c r="N16" s="228">
        <f t="shared" si="2"/>
        <v>1550.418836788612</v>
      </c>
      <c r="O16" s="228">
        <f t="shared" si="2"/>
        <v>1403.6376263499808</v>
      </c>
      <c r="P16" s="228">
        <f t="shared" si="2"/>
        <v>1383.2795017700541</v>
      </c>
      <c r="Q16" s="228">
        <f t="shared" si="2"/>
        <v>1551.7895800872759</v>
      </c>
      <c r="R16" s="228">
        <f t="shared" si="2"/>
        <v>1588.2951152918954</v>
      </c>
      <c r="S16" s="228">
        <f t="shared" si="2"/>
        <v>1682.1321499133949</v>
      </c>
      <c r="T16" s="228">
        <f t="shared" si="2"/>
        <v>1672.8052229520995</v>
      </c>
      <c r="U16" s="228">
        <f t="shared" si="2"/>
        <v>1603.3048523830716</v>
      </c>
      <c r="V16" s="228">
        <f t="shared" si="2"/>
        <v>1486.1238522387664</v>
      </c>
      <c r="W16" s="228">
        <f t="shared" si="2"/>
        <v>1662.4914921496818</v>
      </c>
      <c r="X16" s="228">
        <f t="shared" si="2"/>
        <v>1587.0878438547336</v>
      </c>
      <c r="Y16" s="228">
        <f t="shared" si="2"/>
        <v>1525.9839383450212</v>
      </c>
      <c r="DA16" s="92"/>
    </row>
    <row r="17" spans="1:105" ht="12" customHeight="1" x14ac:dyDescent="0.25">
      <c r="A17" s="46" t="s">
        <v>28</v>
      </c>
      <c r="B17" s="229">
        <v>142.72404077844908</v>
      </c>
      <c r="C17" s="229">
        <v>50.531511426263293</v>
      </c>
      <c r="D17" s="229">
        <v>45.25403904386522</v>
      </c>
      <c r="E17" s="229">
        <v>37.550956911713563</v>
      </c>
      <c r="F17" s="229">
        <v>34.335494345792597</v>
      </c>
      <c r="G17" s="229">
        <v>27.145323384836527</v>
      </c>
      <c r="H17" s="229">
        <v>30.970809801437252</v>
      </c>
      <c r="I17" s="229">
        <v>40.192436132525373</v>
      </c>
      <c r="J17" s="229">
        <v>33.045775268272273</v>
      </c>
      <c r="K17" s="229">
        <v>26.84892458479456</v>
      </c>
      <c r="L17" s="229">
        <v>28.675076163598145</v>
      </c>
      <c r="M17" s="229">
        <v>28.833962432510088</v>
      </c>
      <c r="N17" s="229">
        <v>31.641313097945147</v>
      </c>
      <c r="O17" s="229">
        <v>31.478752229715422</v>
      </c>
      <c r="P17" s="229">
        <v>13.403337649774768</v>
      </c>
      <c r="Q17" s="229">
        <v>10.127536870011282</v>
      </c>
      <c r="R17" s="229">
        <v>9.4884679386982693</v>
      </c>
      <c r="S17" s="229">
        <v>9.1933319940425164</v>
      </c>
      <c r="T17" s="229">
        <v>8.1125296985903752</v>
      </c>
      <c r="U17" s="229">
        <v>8.6521059625355576</v>
      </c>
      <c r="V17" s="229">
        <v>7.3301844252243527</v>
      </c>
      <c r="W17" s="229">
        <v>7.7510739719099595</v>
      </c>
      <c r="X17" s="229">
        <v>3.7652868357690692</v>
      </c>
      <c r="Y17" s="229">
        <v>3.1733712035175961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207.80515311319635</v>
      </c>
      <c r="C19" s="229">
        <v>208.43985319028945</v>
      </c>
      <c r="D19" s="229">
        <v>180.06969901392961</v>
      </c>
      <c r="E19" s="229">
        <v>189.07986819171174</v>
      </c>
      <c r="F19" s="229">
        <v>162.53272111272074</v>
      </c>
      <c r="G19" s="229">
        <v>154.22952834872709</v>
      </c>
      <c r="H19" s="229">
        <v>136.94161124947544</v>
      </c>
      <c r="I19" s="229">
        <v>128.2251286025425</v>
      </c>
      <c r="J19" s="229">
        <v>123.63841237432467</v>
      </c>
      <c r="K19" s="229">
        <v>107.06657452221005</v>
      </c>
      <c r="L19" s="229">
        <v>102.65728216999311</v>
      </c>
      <c r="M19" s="229">
        <v>113.26226632522308</v>
      </c>
      <c r="N19" s="229">
        <v>108.02036860336131</v>
      </c>
      <c r="O19" s="229">
        <v>97.083527330202685</v>
      </c>
      <c r="P19" s="229">
        <v>93.175433840202658</v>
      </c>
      <c r="Q19" s="229">
        <v>89.326674001832487</v>
      </c>
      <c r="R19" s="229">
        <v>85.92656550745798</v>
      </c>
      <c r="S19" s="229">
        <v>83.210342250430983</v>
      </c>
      <c r="T19" s="229">
        <v>84.156325733445513</v>
      </c>
      <c r="U19" s="229">
        <v>79.815481532002622</v>
      </c>
      <c r="V19" s="229">
        <v>72.228052704330409</v>
      </c>
      <c r="W19" s="229">
        <v>75.60795858910825</v>
      </c>
      <c r="X19" s="229">
        <v>78.017254204896034</v>
      </c>
      <c r="Y19" s="229">
        <v>78.718558162594221</v>
      </c>
      <c r="DA19" s="73"/>
    </row>
    <row r="20" spans="1:105" ht="12" customHeight="1" x14ac:dyDescent="0.25">
      <c r="A20" s="46" t="s">
        <v>82</v>
      </c>
      <c r="B20" s="229">
        <v>291.99490448743455</v>
      </c>
      <c r="C20" s="229">
        <v>329.65608802960929</v>
      </c>
      <c r="D20" s="229">
        <v>330.30919238252216</v>
      </c>
      <c r="E20" s="229">
        <v>240.354964888973</v>
      </c>
      <c r="F20" s="229">
        <v>245.25559910421407</v>
      </c>
      <c r="G20" s="229">
        <v>227.4937122630233</v>
      </c>
      <c r="H20" s="229">
        <v>213.33937184992237</v>
      </c>
      <c r="I20" s="229">
        <v>185.81280801919553</v>
      </c>
      <c r="J20" s="229">
        <v>141.71777158616348</v>
      </c>
      <c r="K20" s="229">
        <v>149.32445994609705</v>
      </c>
      <c r="L20" s="229">
        <v>154.43023990132295</v>
      </c>
      <c r="M20" s="229">
        <v>126.55176865057143</v>
      </c>
      <c r="N20" s="229">
        <v>117.42199092471891</v>
      </c>
      <c r="O20" s="229">
        <v>103.40399191993184</v>
      </c>
      <c r="P20" s="229">
        <v>123.03045736407392</v>
      </c>
      <c r="Q20" s="229">
        <v>150.40433776088466</v>
      </c>
      <c r="R20" s="229">
        <v>122.50485671832355</v>
      </c>
      <c r="S20" s="229">
        <v>111.04601077981582</v>
      </c>
      <c r="T20" s="229">
        <v>108.13820840534051</v>
      </c>
      <c r="U20" s="229">
        <v>98.428380025803335</v>
      </c>
      <c r="V20" s="229">
        <v>83.109722201885972</v>
      </c>
      <c r="W20" s="229">
        <v>80.829163452312628</v>
      </c>
      <c r="X20" s="229">
        <v>125.04814937564423</v>
      </c>
      <c r="Y20" s="229">
        <v>78.134110663631816</v>
      </c>
      <c r="DA20" s="73"/>
    </row>
    <row r="21" spans="1:105" ht="12" customHeight="1" x14ac:dyDescent="0.25">
      <c r="A21" s="46" t="s">
        <v>32</v>
      </c>
      <c r="B21" s="229">
        <v>2392.4679732000027</v>
      </c>
      <c r="C21" s="229">
        <v>2057.2311239455835</v>
      </c>
      <c r="D21" s="229">
        <v>1576.9501389304949</v>
      </c>
      <c r="E21" s="229">
        <v>1474.4072317304531</v>
      </c>
      <c r="F21" s="229">
        <v>937.03131007104855</v>
      </c>
      <c r="G21" s="229">
        <v>613.82075262171827</v>
      </c>
      <c r="H21" s="229">
        <v>660.78409488966429</v>
      </c>
      <c r="I21" s="229">
        <v>776.45079059489876</v>
      </c>
      <c r="J21" s="229">
        <v>589.14262590996702</v>
      </c>
      <c r="K21" s="229">
        <v>640.7039815770745</v>
      </c>
      <c r="L21" s="229">
        <v>461.20260758389929</v>
      </c>
      <c r="M21" s="229">
        <v>385.48482501554764</v>
      </c>
      <c r="N21" s="229">
        <v>346.83525286684392</v>
      </c>
      <c r="O21" s="229">
        <v>243.37082804011322</v>
      </c>
      <c r="P21" s="229">
        <v>214.33027283576953</v>
      </c>
      <c r="Q21" s="229">
        <v>306.86005139372014</v>
      </c>
      <c r="R21" s="229">
        <v>332.12054882313333</v>
      </c>
      <c r="S21" s="229">
        <v>268.08681288374447</v>
      </c>
      <c r="T21" s="229">
        <v>260.67584659332516</v>
      </c>
      <c r="U21" s="229">
        <v>209.03584246838219</v>
      </c>
      <c r="V21" s="229">
        <v>218.95638219571222</v>
      </c>
      <c r="W21" s="229">
        <v>174.09096787896948</v>
      </c>
      <c r="X21" s="229">
        <v>257.56639803386412</v>
      </c>
      <c r="Y21" s="229">
        <v>280.61219075205116</v>
      </c>
      <c r="DA21" s="73"/>
    </row>
    <row r="22" spans="1:105" ht="12" customHeight="1" x14ac:dyDescent="0.25">
      <c r="A22" s="46" t="s">
        <v>33</v>
      </c>
      <c r="B22" s="229">
        <v>44.914676026624392</v>
      </c>
      <c r="C22" s="229">
        <v>57.504707735961688</v>
      </c>
      <c r="D22" s="229">
        <v>73.517181149691879</v>
      </c>
      <c r="E22" s="229">
        <v>68.292353759758925</v>
      </c>
      <c r="F22" s="229">
        <v>78.903265000488716</v>
      </c>
      <c r="G22" s="229">
        <v>89.536486383948343</v>
      </c>
      <c r="H22" s="229">
        <v>84.246995541234455</v>
      </c>
      <c r="I22" s="229">
        <v>48.995935305591161</v>
      </c>
      <c r="J22" s="229">
        <v>52.252016042881181</v>
      </c>
      <c r="K22" s="229">
        <v>61.527980126694757</v>
      </c>
      <c r="L22" s="229">
        <v>63.261065377104096</v>
      </c>
      <c r="M22" s="229">
        <v>46.99137316734658</v>
      </c>
      <c r="N22" s="229">
        <v>24.147587416414822</v>
      </c>
      <c r="O22" s="229">
        <v>28.319941718833661</v>
      </c>
      <c r="P22" s="229">
        <v>35.574468018554228</v>
      </c>
      <c r="Q22" s="229">
        <v>31.858208429531111</v>
      </c>
      <c r="R22" s="229">
        <v>24.260618320812775</v>
      </c>
      <c r="S22" s="229">
        <v>29.740620354856802</v>
      </c>
      <c r="T22" s="229">
        <v>29.144830986603587</v>
      </c>
      <c r="U22" s="229">
        <v>28.70927522367419</v>
      </c>
      <c r="V22" s="229">
        <v>31.380844233481906</v>
      </c>
      <c r="W22" s="229">
        <v>28.136925989960137</v>
      </c>
      <c r="X22" s="229">
        <v>34.41429446170644</v>
      </c>
      <c r="Y22" s="229">
        <v>31.590989184475916</v>
      </c>
      <c r="DA22" s="73"/>
    </row>
    <row r="23" spans="1:105" ht="12" customHeight="1" x14ac:dyDescent="0.25">
      <c r="A23" s="46" t="s">
        <v>73</v>
      </c>
      <c r="B23" s="229">
        <v>232.27050688600841</v>
      </c>
      <c r="C23" s="229">
        <v>385.41276053108243</v>
      </c>
      <c r="D23" s="229">
        <v>463.17256503367031</v>
      </c>
      <c r="E23" s="229">
        <v>508.91846325144058</v>
      </c>
      <c r="F23" s="229">
        <v>528.31886055506732</v>
      </c>
      <c r="G23" s="229">
        <v>504.77702267729615</v>
      </c>
      <c r="H23" s="229">
        <v>521.9912420131576</v>
      </c>
      <c r="I23" s="229">
        <v>566.74539786855917</v>
      </c>
      <c r="J23" s="229">
        <v>566.30133616927674</v>
      </c>
      <c r="K23" s="229">
        <v>632.63910124047959</v>
      </c>
      <c r="L23" s="229">
        <v>731.31011362123286</v>
      </c>
      <c r="M23" s="229">
        <v>867.26670529416447</v>
      </c>
      <c r="N23" s="229">
        <v>907.26397021754599</v>
      </c>
      <c r="O23" s="229">
        <v>880.03852467489185</v>
      </c>
      <c r="P23" s="229">
        <v>886.49597157908158</v>
      </c>
      <c r="Q23" s="229">
        <v>950.69028533590608</v>
      </c>
      <c r="R23" s="229">
        <v>997.47224511520449</v>
      </c>
      <c r="S23" s="229">
        <v>1164.002156042367</v>
      </c>
      <c r="T23" s="229">
        <v>1167.2428003507248</v>
      </c>
      <c r="U23" s="229">
        <v>1160.273063783211</v>
      </c>
      <c r="V23" s="229">
        <v>1056.3049239864929</v>
      </c>
      <c r="W23" s="229">
        <v>1277.7500943522571</v>
      </c>
      <c r="X23" s="229">
        <v>1071.3938110221759</v>
      </c>
      <c r="Y23" s="229">
        <v>1038.9159561638583</v>
      </c>
      <c r="DA23" s="73"/>
    </row>
    <row r="24" spans="1:105" ht="12" customHeight="1" x14ac:dyDescent="0.25">
      <c r="A24" s="46" t="s">
        <v>36</v>
      </c>
      <c r="B24" s="229">
        <v>34.714964064193538</v>
      </c>
      <c r="C24" s="229">
        <v>5.5725814414938961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6.1801288878327192</v>
      </c>
      <c r="H25" s="229">
        <v>6.6085314402849349</v>
      </c>
      <c r="I25" s="229">
        <v>5.8237755541931806</v>
      </c>
      <c r="J25" s="229">
        <v>5.6787125851740363</v>
      </c>
      <c r="K25" s="229">
        <v>5.8161913097391</v>
      </c>
      <c r="L25" s="229">
        <v>10.814424038020334</v>
      </c>
      <c r="M25" s="229">
        <v>15.356218285290376</v>
      </c>
      <c r="N25" s="229">
        <v>15.088353661781772</v>
      </c>
      <c r="O25" s="229">
        <v>19.94206043629222</v>
      </c>
      <c r="P25" s="229">
        <v>17.269560482597306</v>
      </c>
      <c r="Q25" s="229">
        <v>12.522486295390086</v>
      </c>
      <c r="R25" s="229">
        <v>16.521812868265062</v>
      </c>
      <c r="S25" s="229">
        <v>16.852875608137328</v>
      </c>
      <c r="T25" s="229">
        <v>15.334681184069511</v>
      </c>
      <c r="U25" s="229">
        <v>18.390703387462676</v>
      </c>
      <c r="V25" s="229">
        <v>16.813742491638642</v>
      </c>
      <c r="W25" s="229">
        <v>18.325307915164416</v>
      </c>
      <c r="X25" s="229">
        <v>16.882649920677718</v>
      </c>
      <c r="Y25" s="229">
        <v>14.838762214892263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7755.9580449449259</v>
      </c>
      <c r="C27" s="228">
        <f t="shared" si="3"/>
        <v>7380.0117229313682</v>
      </c>
      <c r="D27" s="228">
        <f t="shared" si="3"/>
        <v>7873.5481469322494</v>
      </c>
      <c r="E27" s="228">
        <f t="shared" si="3"/>
        <v>6485.0886598220914</v>
      </c>
      <c r="F27" s="228">
        <f t="shared" si="3"/>
        <v>6481.3312035460676</v>
      </c>
      <c r="G27" s="228">
        <f t="shared" si="3"/>
        <v>6653.3710170672821</v>
      </c>
      <c r="H27" s="228">
        <f t="shared" si="3"/>
        <v>6327.3900060835813</v>
      </c>
      <c r="I27" s="228">
        <f t="shared" si="3"/>
        <v>6010.8334488628871</v>
      </c>
      <c r="J27" s="228">
        <f t="shared" si="3"/>
        <v>5407.817427382819</v>
      </c>
      <c r="K27" s="228">
        <f t="shared" si="3"/>
        <v>4695.1463376755364</v>
      </c>
      <c r="L27" s="228">
        <f t="shared" si="3"/>
        <v>4896.2827576315658</v>
      </c>
      <c r="M27" s="228">
        <f t="shared" si="3"/>
        <v>4576.3507384559243</v>
      </c>
      <c r="N27" s="228">
        <f t="shared" si="3"/>
        <v>3903.6988029107342</v>
      </c>
      <c r="O27" s="228">
        <f t="shared" si="3"/>
        <v>3848.4592600992428</v>
      </c>
      <c r="P27" s="228">
        <f t="shared" si="3"/>
        <v>4072.2380749857889</v>
      </c>
      <c r="Q27" s="228">
        <f t="shared" si="3"/>
        <v>3863.7129131241813</v>
      </c>
      <c r="R27" s="228">
        <f t="shared" si="3"/>
        <v>3623.3490267838129</v>
      </c>
      <c r="S27" s="228">
        <f t="shared" si="3"/>
        <v>3852.515099239703</v>
      </c>
      <c r="T27" s="228">
        <f t="shared" si="3"/>
        <v>3720.6916638423058</v>
      </c>
      <c r="U27" s="228">
        <f t="shared" si="3"/>
        <v>3707.9527500037711</v>
      </c>
      <c r="V27" s="228">
        <f t="shared" si="3"/>
        <v>3710.1539296670376</v>
      </c>
      <c r="W27" s="228">
        <f t="shared" si="3"/>
        <v>3646.8137934881561</v>
      </c>
      <c r="X27" s="228">
        <f t="shared" si="3"/>
        <v>3638.7145994557418</v>
      </c>
      <c r="Y27" s="228">
        <f t="shared" si="3"/>
        <v>3464.1424567092276</v>
      </c>
      <c r="DA27" s="92"/>
    </row>
    <row r="28" spans="1:105" ht="12" customHeight="1" x14ac:dyDescent="0.25">
      <c r="A28" s="18" t="s">
        <v>28</v>
      </c>
      <c r="B28" s="230">
        <v>1241.1564585035276</v>
      </c>
      <c r="C28" s="230">
        <v>648.04031513335076</v>
      </c>
      <c r="D28" s="230">
        <v>662.72671151578402</v>
      </c>
      <c r="E28" s="230">
        <v>511.81135140805605</v>
      </c>
      <c r="F28" s="230">
        <v>312.45814865400115</v>
      </c>
      <c r="G28" s="230">
        <v>42.831842375071318</v>
      </c>
      <c r="H28" s="230">
        <v>79.471060478427219</v>
      </c>
      <c r="I28" s="230">
        <v>627.77725778698061</v>
      </c>
      <c r="J28" s="230">
        <v>252.73997525069353</v>
      </c>
      <c r="K28" s="230">
        <v>66.090419614935058</v>
      </c>
      <c r="L28" s="230">
        <v>173.27310683602951</v>
      </c>
      <c r="M28" s="230">
        <v>54.620924727158254</v>
      </c>
      <c r="N28" s="230">
        <v>50.681088941470492</v>
      </c>
      <c r="O28" s="230">
        <v>44.788010249738107</v>
      </c>
      <c r="P28" s="230">
        <v>46.048603508721392</v>
      </c>
      <c r="Q28" s="230">
        <v>45.299521849334326</v>
      </c>
      <c r="R28" s="230">
        <v>46.02061390047551</v>
      </c>
      <c r="S28" s="230">
        <v>39.203421005461585</v>
      </c>
      <c r="T28" s="230">
        <v>36.167899780847158</v>
      </c>
      <c r="U28" s="230">
        <v>38.452508756849447</v>
      </c>
      <c r="V28" s="230">
        <v>34.666297773845272</v>
      </c>
      <c r="W28" s="230">
        <v>36.113805707735935</v>
      </c>
      <c r="X28" s="230">
        <v>26.133816563839837</v>
      </c>
      <c r="Y28" s="230">
        <v>18.672608516063519</v>
      </c>
      <c r="DA28" s="71"/>
    </row>
    <row r="29" spans="1:105" ht="12" customHeight="1" x14ac:dyDescent="0.25">
      <c r="A29" s="18" t="s">
        <v>42</v>
      </c>
      <c r="B29" s="230">
        <v>207.04153319716249</v>
      </c>
      <c r="C29" s="230">
        <v>48.009787195680488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729.36864164709255</v>
      </c>
      <c r="C30" s="230">
        <v>728.73394157051166</v>
      </c>
      <c r="D30" s="230">
        <v>631.74971146607049</v>
      </c>
      <c r="E30" s="230">
        <v>207.87609848810823</v>
      </c>
      <c r="F30" s="230">
        <v>135.99345460803804</v>
      </c>
      <c r="G30" s="230">
        <v>162.20821337167988</v>
      </c>
      <c r="H30" s="230">
        <v>149.64389907018099</v>
      </c>
      <c r="I30" s="230">
        <v>150.42431995719949</v>
      </c>
      <c r="J30" s="230">
        <v>155.01126334562827</v>
      </c>
      <c r="K30" s="230">
        <v>122.23895167773371</v>
      </c>
      <c r="L30" s="230">
        <v>112.13590027010763</v>
      </c>
      <c r="M30" s="230">
        <v>118.94636467511131</v>
      </c>
      <c r="N30" s="230">
        <v>92.259561436979666</v>
      </c>
      <c r="O30" s="230">
        <v>79.975426030207757</v>
      </c>
      <c r="P30" s="230">
        <v>80.981096200467846</v>
      </c>
      <c r="Q30" s="230">
        <v>84.829856038920724</v>
      </c>
      <c r="R30" s="230">
        <v>85.327541212134776</v>
      </c>
      <c r="S30" s="230">
        <v>81.323463029571741</v>
      </c>
      <c r="T30" s="230">
        <v>80.592600066309814</v>
      </c>
      <c r="U30" s="230">
        <v>75.589671987994635</v>
      </c>
      <c r="V30" s="230">
        <v>68.370812016300093</v>
      </c>
      <c r="W30" s="230">
        <v>71.39113913148833</v>
      </c>
      <c r="X30" s="230">
        <v>71.919476635786793</v>
      </c>
      <c r="Y30" s="230">
        <v>68.887283918394871</v>
      </c>
      <c r="DA30" s="71"/>
    </row>
    <row r="31" spans="1:105" ht="12" customHeight="1" x14ac:dyDescent="0.25">
      <c r="A31" s="18" t="s">
        <v>82</v>
      </c>
      <c r="B31" s="230">
        <v>1039.650511285814</v>
      </c>
      <c r="C31" s="230">
        <v>1126.3584289543974</v>
      </c>
      <c r="D31" s="230">
        <v>1151.1950964036025</v>
      </c>
      <c r="E31" s="230">
        <v>906.32888570124646</v>
      </c>
      <c r="F31" s="230">
        <v>1014.10042512978</v>
      </c>
      <c r="G31" s="230">
        <v>934.05162529485915</v>
      </c>
      <c r="H31" s="230">
        <v>773.05371825403563</v>
      </c>
      <c r="I31" s="230">
        <v>779.094921105303</v>
      </c>
      <c r="J31" s="230">
        <v>659.91346177520143</v>
      </c>
      <c r="K31" s="230">
        <v>644.87810861046978</v>
      </c>
      <c r="L31" s="230">
        <v>666.28899298394867</v>
      </c>
      <c r="M31" s="230">
        <v>595.04179199484747</v>
      </c>
      <c r="N31" s="230">
        <v>425.28204522213429</v>
      </c>
      <c r="O31" s="230">
        <v>357.23556902026138</v>
      </c>
      <c r="P31" s="230">
        <v>371.53586658430174</v>
      </c>
      <c r="Q31" s="230">
        <v>437.14229967893539</v>
      </c>
      <c r="R31" s="230">
        <v>353.99174211936975</v>
      </c>
      <c r="S31" s="230">
        <v>357.6514216472018</v>
      </c>
      <c r="T31" s="230">
        <v>346.69562724264256</v>
      </c>
      <c r="U31" s="230">
        <v>347.83542719683044</v>
      </c>
      <c r="V31" s="230">
        <v>354.54893599281934</v>
      </c>
      <c r="W31" s="230">
        <v>380.83046620045036</v>
      </c>
      <c r="X31" s="230">
        <v>376.15894012561853</v>
      </c>
      <c r="Y31" s="230">
        <v>326.40161007848064</v>
      </c>
      <c r="DA31" s="71"/>
    </row>
    <row r="32" spans="1:105" ht="12" customHeight="1" x14ac:dyDescent="0.25">
      <c r="A32" s="18" t="s">
        <v>32</v>
      </c>
      <c r="B32" s="230">
        <v>1566.2635725579578</v>
      </c>
      <c r="C32" s="230">
        <v>1385.5516502926885</v>
      </c>
      <c r="D32" s="230">
        <v>1424.9319254670972</v>
      </c>
      <c r="E32" s="230">
        <v>1074.0643013864242</v>
      </c>
      <c r="F32" s="230">
        <v>752.08269808791783</v>
      </c>
      <c r="G32" s="230">
        <v>565.13685233736521</v>
      </c>
      <c r="H32" s="230">
        <v>437.29518502985735</v>
      </c>
      <c r="I32" s="230">
        <v>567.21314748475936</v>
      </c>
      <c r="J32" s="230">
        <v>305.60134312996246</v>
      </c>
      <c r="K32" s="230">
        <v>334.5357397827878</v>
      </c>
      <c r="L32" s="230">
        <v>281.83748529559949</v>
      </c>
      <c r="M32" s="230">
        <v>196.56292730417275</v>
      </c>
      <c r="N32" s="230">
        <v>126.85274713355605</v>
      </c>
      <c r="O32" s="230">
        <v>90.997171960349206</v>
      </c>
      <c r="P32" s="230">
        <v>61.213758124657602</v>
      </c>
      <c r="Q32" s="230">
        <v>73.947762846640245</v>
      </c>
      <c r="R32" s="230">
        <v>85.839172537505178</v>
      </c>
      <c r="S32" s="230">
        <v>82.999865756926326</v>
      </c>
      <c r="T32" s="230">
        <v>82.893682127177584</v>
      </c>
      <c r="U32" s="230">
        <v>59.836153692027096</v>
      </c>
      <c r="V32" s="230">
        <v>55.974919404741676</v>
      </c>
      <c r="W32" s="230">
        <v>60.554562521528027</v>
      </c>
      <c r="X32" s="230">
        <v>86.284557086716873</v>
      </c>
      <c r="Y32" s="230">
        <v>52.306881248307434</v>
      </c>
      <c r="DA32" s="71"/>
    </row>
    <row r="33" spans="1:105" ht="12" customHeight="1" x14ac:dyDescent="0.25">
      <c r="A33" s="18" t="s">
        <v>33</v>
      </c>
      <c r="B33" s="230">
        <v>1561.6804179725652</v>
      </c>
      <c r="C33" s="230">
        <v>1999.7210342630694</v>
      </c>
      <c r="D33" s="230">
        <v>2481.3612748490414</v>
      </c>
      <c r="E33" s="230">
        <v>2302.4153492392502</v>
      </c>
      <c r="F33" s="230">
        <v>2722.8422659977286</v>
      </c>
      <c r="G33" s="230">
        <v>3143.2465216145411</v>
      </c>
      <c r="H33" s="230">
        <v>3034.8990604561609</v>
      </c>
      <c r="I33" s="230">
        <v>1960.2839086929098</v>
      </c>
      <c r="J33" s="230">
        <v>2131.7479059554285</v>
      </c>
      <c r="K33" s="230">
        <v>1841.3178206717439</v>
      </c>
      <c r="L33" s="230">
        <v>1755.2740904613242</v>
      </c>
      <c r="M33" s="230">
        <v>1494.0759045110651</v>
      </c>
      <c r="N33" s="230">
        <v>1255.0522565821857</v>
      </c>
      <c r="O33" s="230">
        <v>1338.2399412793111</v>
      </c>
      <c r="P33" s="230">
        <v>1533.7854929799778</v>
      </c>
      <c r="Q33" s="230">
        <v>1390.8616745690324</v>
      </c>
      <c r="R33" s="230">
        <v>1017.8194206774435</v>
      </c>
      <c r="S33" s="230">
        <v>1183.2958960834285</v>
      </c>
      <c r="T33" s="230">
        <v>1048.2657412116419</v>
      </c>
      <c r="U33" s="230">
        <v>1029.8017984551457</v>
      </c>
      <c r="V33" s="230">
        <v>1084.4383990453553</v>
      </c>
      <c r="W33" s="230">
        <v>923.79756968899596</v>
      </c>
      <c r="X33" s="230">
        <v>1033.3738467368632</v>
      </c>
      <c r="Y33" s="230">
        <v>991.40925465447515</v>
      </c>
      <c r="DA33" s="71"/>
    </row>
    <row r="34" spans="1:105" ht="12" customHeight="1" x14ac:dyDescent="0.25">
      <c r="A34" s="18" t="s">
        <v>73</v>
      </c>
      <c r="B34" s="230">
        <v>1202.6326178462268</v>
      </c>
      <c r="C34" s="230">
        <v>1411.172514963489</v>
      </c>
      <c r="D34" s="230">
        <v>1521.5834272306543</v>
      </c>
      <c r="E34" s="230">
        <v>1482.5926735990074</v>
      </c>
      <c r="F34" s="230">
        <v>1543.8542110686017</v>
      </c>
      <c r="G34" s="230">
        <v>1609.0163197616946</v>
      </c>
      <c r="H34" s="230">
        <v>1614.9624998354082</v>
      </c>
      <c r="I34" s="230">
        <v>1710.2134405900933</v>
      </c>
      <c r="J34" s="230">
        <v>1676.9653049112587</v>
      </c>
      <c r="K34" s="230">
        <v>1460.3846030277978</v>
      </c>
      <c r="L34" s="230">
        <v>1591.389605822892</v>
      </c>
      <c r="M34" s="230">
        <v>1674.5727575293429</v>
      </c>
      <c r="N34" s="230">
        <v>1592.9985716566164</v>
      </c>
      <c r="O34" s="230">
        <v>1535.4585451962457</v>
      </c>
      <c r="P34" s="230">
        <v>1480.7139896707495</v>
      </c>
      <c r="Q34" s="230">
        <v>1509.6773988370039</v>
      </c>
      <c r="R34" s="230">
        <v>1509.1884636059581</v>
      </c>
      <c r="S34" s="230">
        <v>1552.2684825260048</v>
      </c>
      <c r="T34" s="230">
        <v>1619.1008921984733</v>
      </c>
      <c r="U34" s="230">
        <v>1651.0029345029386</v>
      </c>
      <c r="V34" s="230">
        <v>1550.8669555261718</v>
      </c>
      <c r="W34" s="230">
        <v>1657.0842685536397</v>
      </c>
      <c r="X34" s="230">
        <v>1546.2748754282186</v>
      </c>
      <c r="Y34" s="230">
        <v>1510.6121993089596</v>
      </c>
      <c r="DA34" s="71"/>
    </row>
    <row r="35" spans="1:105" ht="12" customHeight="1" x14ac:dyDescent="0.25">
      <c r="A35" s="18" t="s">
        <v>36</v>
      </c>
      <c r="B35" s="230">
        <v>208.16429193457955</v>
      </c>
      <c r="C35" s="230">
        <v>32.424050558181321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196.87964231207135</v>
      </c>
      <c r="H36" s="230">
        <v>238.06458295951072</v>
      </c>
      <c r="I36" s="230">
        <v>215.82645324564106</v>
      </c>
      <c r="J36" s="230">
        <v>225.83817301464654</v>
      </c>
      <c r="K36" s="230">
        <v>225.7006942900681</v>
      </c>
      <c r="L36" s="230">
        <v>316.08357596166456</v>
      </c>
      <c r="M36" s="230">
        <v>442.5300677142269</v>
      </c>
      <c r="N36" s="230">
        <v>360.57253193779161</v>
      </c>
      <c r="O36" s="230">
        <v>401.76459636312961</v>
      </c>
      <c r="P36" s="230">
        <v>497.95926791691323</v>
      </c>
      <c r="Q36" s="230">
        <v>321.95439930431434</v>
      </c>
      <c r="R36" s="230">
        <v>525.16207273092607</v>
      </c>
      <c r="S36" s="230">
        <v>555.77254919110817</v>
      </c>
      <c r="T36" s="230">
        <v>506.97522121521399</v>
      </c>
      <c r="U36" s="230">
        <v>505.43425541198508</v>
      </c>
      <c r="V36" s="230">
        <v>561.28760990780438</v>
      </c>
      <c r="W36" s="230">
        <v>517.04198168431788</v>
      </c>
      <c r="X36" s="230">
        <v>498.56908687869844</v>
      </c>
      <c r="Y36" s="230">
        <v>495.85261898454667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6737.9170418825779</v>
      </c>
      <c r="C38" s="236">
        <f t="shared" si="4"/>
        <v>6117.3381989293966</v>
      </c>
      <c r="D38" s="236">
        <f t="shared" si="4"/>
        <v>6372.1921248267008</v>
      </c>
      <c r="E38" s="236">
        <f t="shared" si="4"/>
        <v>6320.7246408985875</v>
      </c>
      <c r="F38" s="236">
        <f t="shared" si="4"/>
        <v>6868.8996617762514</v>
      </c>
      <c r="G38" s="236">
        <f t="shared" si="4"/>
        <v>6786.0118864682354</v>
      </c>
      <c r="H38" s="236">
        <f t="shared" si="4"/>
        <v>6335.2007567364981</v>
      </c>
      <c r="I38" s="236">
        <f t="shared" si="4"/>
        <v>6916.3486444442769</v>
      </c>
      <c r="J38" s="236">
        <f t="shared" si="4"/>
        <v>6523.4699619409603</v>
      </c>
      <c r="K38" s="236">
        <f t="shared" si="4"/>
        <v>4763.0900199999996</v>
      </c>
      <c r="L38" s="236">
        <f t="shared" si="4"/>
        <v>5039.0587799999994</v>
      </c>
      <c r="M38" s="236">
        <f t="shared" si="4"/>
        <v>4506.41068</v>
      </c>
      <c r="N38" s="236">
        <f t="shared" si="4"/>
        <v>4102.2388799999999</v>
      </c>
      <c r="O38" s="236">
        <f t="shared" si="4"/>
        <v>4430.5098200000002</v>
      </c>
      <c r="P38" s="236">
        <f t="shared" si="4"/>
        <v>4781.5546399999994</v>
      </c>
      <c r="Q38" s="236">
        <f t="shared" si="4"/>
        <v>4704.4204728241339</v>
      </c>
      <c r="R38" s="236">
        <f t="shared" si="4"/>
        <v>4022.8020500000002</v>
      </c>
      <c r="S38" s="236">
        <f t="shared" si="4"/>
        <v>4257.4850500000002</v>
      </c>
      <c r="T38" s="236">
        <f t="shared" si="4"/>
        <v>3802.3211699999997</v>
      </c>
      <c r="U38" s="236">
        <f t="shared" si="4"/>
        <v>4018.8949000000002</v>
      </c>
      <c r="V38" s="236">
        <f t="shared" si="4"/>
        <v>3999.2148899999993</v>
      </c>
      <c r="W38" s="236">
        <f t="shared" si="4"/>
        <v>3828.42751</v>
      </c>
      <c r="X38" s="236">
        <f t="shared" si="4"/>
        <v>3776.6269700000003</v>
      </c>
      <c r="Y38" s="236">
        <f t="shared" si="4"/>
        <v>3154.5285399999998</v>
      </c>
      <c r="DA38" s="93"/>
    </row>
    <row r="39" spans="1:105" ht="12" customHeight="1" x14ac:dyDescent="0.25">
      <c r="A39" s="43" t="s">
        <v>106</v>
      </c>
      <c r="B39" s="237">
        <f>ISI!B$53</f>
        <v>177.45326188257772</v>
      </c>
      <c r="C39" s="237">
        <f>ISI!C$53</f>
        <v>51.269428929396646</v>
      </c>
      <c r="D39" s="237">
        <f>ISI!D$53</f>
        <v>39.882644826700897</v>
      </c>
      <c r="E39" s="237">
        <f>ISI!E$53</f>
        <v>43.350700898587938</v>
      </c>
      <c r="F39" s="237">
        <f>ISI!F$53</f>
        <v>62.655851776251609</v>
      </c>
      <c r="G39" s="237">
        <f>ISI!G$53</f>
        <v>61.0534364682362</v>
      </c>
      <c r="H39" s="237">
        <f>ISI!H$53</f>
        <v>74.516256736498079</v>
      </c>
      <c r="I39" s="237">
        <f>ISI!I$53</f>
        <v>80.34302444427729</v>
      </c>
      <c r="J39" s="237">
        <f>ISI!J$53</f>
        <v>87.43394194096021</v>
      </c>
      <c r="K39" s="237">
        <f>ISI!K$53</f>
        <v>68.06156</v>
      </c>
      <c r="L39" s="237">
        <f>ISI!L$53</f>
        <v>44.96951</v>
      </c>
      <c r="M39" s="237">
        <f>ISI!M$53</f>
        <v>48.988010000000003</v>
      </c>
      <c r="N39" s="237">
        <f>ISI!N$53</f>
        <v>57.027450000000002</v>
      </c>
      <c r="O39" s="237">
        <f>ISI!O$53</f>
        <v>60.875450000000001</v>
      </c>
      <c r="P39" s="237">
        <f>ISI!P$53</f>
        <v>62.041690000000003</v>
      </c>
      <c r="Q39" s="237">
        <f>ISI!Q$53</f>
        <v>88.001922824133501</v>
      </c>
      <c r="R39" s="237">
        <f>ISI!R$53</f>
        <v>73.965490000000003</v>
      </c>
      <c r="S39" s="237">
        <f>ISI!S$53</f>
        <v>65.884839999999997</v>
      </c>
      <c r="T39" s="237">
        <f>ISI!T$53</f>
        <v>62.248109999999997</v>
      </c>
      <c r="U39" s="237">
        <f>ISI!U$53</f>
        <v>80.921559999999999</v>
      </c>
      <c r="V39" s="237">
        <f>ISI!V$53</f>
        <v>83.898439999999994</v>
      </c>
      <c r="W39" s="237">
        <f>ISI!W$53</f>
        <v>64.985939999999999</v>
      </c>
      <c r="X39" s="237">
        <f>ISI!X$53</f>
        <v>54.330289999999998</v>
      </c>
      <c r="Y39" s="237">
        <f>ISI!Y$53</f>
        <v>61.300490000000003</v>
      </c>
      <c r="DA39" s="83"/>
    </row>
    <row r="40" spans="1:105" ht="12" customHeight="1" x14ac:dyDescent="0.25">
      <c r="A40" s="44" t="s">
        <v>107</v>
      </c>
      <c r="B40" s="238">
        <f>NFM!B$72</f>
        <v>12.29461</v>
      </c>
      <c r="C40" s="238">
        <f>NFM!C$72</f>
        <v>9.3841800000000006</v>
      </c>
      <c r="D40" s="238">
        <f>NFM!D$72</f>
        <v>12.594530000000001</v>
      </c>
      <c r="E40" s="238">
        <f>NFM!E$72</f>
        <v>12.86195</v>
      </c>
      <c r="F40" s="238">
        <f>NFM!F$72</f>
        <v>11.712770000000001</v>
      </c>
      <c r="G40" s="238">
        <f>NFM!G$72</f>
        <v>12.18777</v>
      </c>
      <c r="H40" s="238">
        <f>NFM!H$72</f>
        <v>11.016909999999999</v>
      </c>
      <c r="I40" s="238">
        <f>NFM!I$72</f>
        <v>9.84605</v>
      </c>
      <c r="J40" s="238">
        <f>NFM!J$72</f>
        <v>7.8127599999999999</v>
      </c>
      <c r="K40" s="238">
        <f>NFM!K$72</f>
        <v>7.9099000000000004</v>
      </c>
      <c r="L40" s="238">
        <f>NFM!L$72</f>
        <v>8.4307599999999994</v>
      </c>
      <c r="M40" s="238">
        <f>NFM!M$72</f>
        <v>8.6358800000000002</v>
      </c>
      <c r="N40" s="238">
        <f>NFM!N$72</f>
        <v>7.9821799999999996</v>
      </c>
      <c r="O40" s="238">
        <f>NFM!O$72</f>
        <v>7.9865500000000003</v>
      </c>
      <c r="P40" s="238">
        <f>NFM!P$72</f>
        <v>6.9271099999999999</v>
      </c>
      <c r="Q40" s="238">
        <f>NFM!Q$72</f>
        <v>10.10651</v>
      </c>
      <c r="R40" s="238">
        <f>NFM!R$72</f>
        <v>11.06817</v>
      </c>
      <c r="S40" s="238">
        <f>NFM!S$72</f>
        <v>12.029820000000001</v>
      </c>
      <c r="T40" s="238">
        <f>NFM!T$72</f>
        <v>13.22756</v>
      </c>
      <c r="U40" s="238">
        <f>NFM!U$72</f>
        <v>12.846120000000001</v>
      </c>
      <c r="V40" s="238">
        <f>NFM!V$72</f>
        <v>12.685750000000001</v>
      </c>
      <c r="W40" s="238">
        <f>NFM!W$72</f>
        <v>12.97852</v>
      </c>
      <c r="X40" s="238">
        <f>NFM!X$72</f>
        <v>15.182600000000001</v>
      </c>
      <c r="Y40" s="238">
        <f>NFM!Y$72</f>
        <v>16.76585</v>
      </c>
      <c r="DA40" s="94"/>
    </row>
    <row r="41" spans="1:105" ht="12" customHeight="1" x14ac:dyDescent="0.25">
      <c r="A41" s="44" t="s">
        <v>108</v>
      </c>
      <c r="B41" s="238">
        <f>CHI!B$78</f>
        <v>1582.1221499999999</v>
      </c>
      <c r="C41" s="238">
        <f>CHI!C$78</f>
        <v>1256.9449300000001</v>
      </c>
      <c r="D41" s="238">
        <f>CHI!D$78</f>
        <v>1262.74207</v>
      </c>
      <c r="E41" s="238">
        <f>CHI!E$78</f>
        <v>1545.2023999999999</v>
      </c>
      <c r="F41" s="238">
        <f>CHI!F$78</f>
        <v>1656.4326100000001</v>
      </c>
      <c r="G41" s="238">
        <f>CHI!G$78</f>
        <v>1523.8371999999999</v>
      </c>
      <c r="H41" s="238">
        <f>CHI!H$78</f>
        <v>1177.8433199999999</v>
      </c>
      <c r="I41" s="238">
        <f>CHI!I$78</f>
        <v>1532.81141</v>
      </c>
      <c r="J41" s="238">
        <f>CHI!J$78</f>
        <v>1262.90119</v>
      </c>
      <c r="K41" s="238">
        <f>CHI!K$78</f>
        <v>453.74173000000002</v>
      </c>
      <c r="L41" s="238">
        <f>CHI!L$78</f>
        <v>660.11716999999999</v>
      </c>
      <c r="M41" s="238">
        <f>CHI!M$78</f>
        <v>629.47905000000003</v>
      </c>
      <c r="N41" s="238">
        <f>CHI!N$78</f>
        <v>393.411</v>
      </c>
      <c r="O41" s="238">
        <f>CHI!O$78</f>
        <v>536.17300999999998</v>
      </c>
      <c r="P41" s="238">
        <f>CHI!P$78</f>
        <v>593.11847</v>
      </c>
      <c r="Q41" s="238">
        <f>CHI!Q$78</f>
        <v>627.87536999999998</v>
      </c>
      <c r="R41" s="238">
        <f>CHI!R$78</f>
        <v>634.57177000000001</v>
      </c>
      <c r="S41" s="238">
        <f>CHI!S$78</f>
        <v>643.76044999999999</v>
      </c>
      <c r="T41" s="238">
        <f>CHI!T$78</f>
        <v>388.70488999999998</v>
      </c>
      <c r="U41" s="238">
        <f>CHI!U$78</f>
        <v>639.58951000000002</v>
      </c>
      <c r="V41" s="238">
        <f>CHI!V$78</f>
        <v>622.56078000000002</v>
      </c>
      <c r="W41" s="238">
        <f>CHI!W$78</f>
        <v>637.57536000000005</v>
      </c>
      <c r="X41" s="238">
        <f>CHI!X$78</f>
        <v>479.13155</v>
      </c>
      <c r="Y41" s="238">
        <f>CHI!Y$78</f>
        <v>140.37331</v>
      </c>
      <c r="DA41" s="94"/>
    </row>
    <row r="42" spans="1:105" ht="12" customHeight="1" x14ac:dyDescent="0.25">
      <c r="A42" s="44" t="s">
        <v>109</v>
      </c>
      <c r="B42" s="238">
        <f>NMM!B$58</f>
        <v>4652.4439599999996</v>
      </c>
      <c r="C42" s="238">
        <f>NMM!C$58</f>
        <v>4495.0246100000004</v>
      </c>
      <c r="D42" s="238">
        <f>NMM!D$58</f>
        <v>4761.8456399999995</v>
      </c>
      <c r="E42" s="238">
        <f>NMM!E$58</f>
        <v>4432.4205199999997</v>
      </c>
      <c r="F42" s="238">
        <f>NMM!F$58</f>
        <v>4857.9739600000003</v>
      </c>
      <c r="G42" s="238">
        <f>NMM!G$58</f>
        <v>4920.7458399999996</v>
      </c>
      <c r="H42" s="238">
        <f>NMM!H$58</f>
        <v>4817.1597300000003</v>
      </c>
      <c r="I42" s="238">
        <f>NMM!I$58</f>
        <v>5039.8168699999997</v>
      </c>
      <c r="J42" s="238">
        <f>NMM!J$58</f>
        <v>4925.8839900000003</v>
      </c>
      <c r="K42" s="238">
        <f>NMM!K$58</f>
        <v>4022.2986599999999</v>
      </c>
      <c r="L42" s="238">
        <f>NMM!L$58</f>
        <v>4103.9041900000002</v>
      </c>
      <c r="M42" s="238">
        <f>NMM!M$58</f>
        <v>3613.6965599999999</v>
      </c>
      <c r="N42" s="238">
        <f>NMM!N$58</f>
        <v>3454.5213100000001</v>
      </c>
      <c r="O42" s="238">
        <f>NMM!O$58</f>
        <v>3636.3488899999998</v>
      </c>
      <c r="P42" s="238">
        <f>NMM!P$58</f>
        <v>3919.2588700000001</v>
      </c>
      <c r="Q42" s="238">
        <f>NMM!Q$58</f>
        <v>3764.3497000000002</v>
      </c>
      <c r="R42" s="238">
        <f>NMM!R$58</f>
        <v>3107.3375599999999</v>
      </c>
      <c r="S42" s="238">
        <f>NMM!S$58</f>
        <v>3337.15301</v>
      </c>
      <c r="T42" s="238">
        <f>NMM!T$58</f>
        <v>3125.5817699999998</v>
      </c>
      <c r="U42" s="238">
        <f>NMM!U$58</f>
        <v>3071.6372000000001</v>
      </c>
      <c r="V42" s="238">
        <f>NMM!V$58</f>
        <v>3067.1154199999996</v>
      </c>
      <c r="W42" s="238">
        <f>NMM!W$58</f>
        <v>2909.31549</v>
      </c>
      <c r="X42" s="238">
        <f>NMM!X$58</f>
        <v>3019.46504</v>
      </c>
      <c r="Y42" s="238">
        <f>NMM!Y$58</f>
        <v>2725.5507600000001</v>
      </c>
      <c r="DA42" s="94"/>
    </row>
    <row r="43" spans="1:105" ht="12" customHeight="1" x14ac:dyDescent="0.25">
      <c r="A43" s="45" t="s">
        <v>110</v>
      </c>
      <c r="B43" s="239">
        <v>313.60306000000003</v>
      </c>
      <c r="C43" s="239">
        <v>304.71505000000002</v>
      </c>
      <c r="D43" s="239">
        <v>295.12723999999997</v>
      </c>
      <c r="E43" s="239">
        <v>286.88907</v>
      </c>
      <c r="F43" s="239">
        <v>280.12446999999997</v>
      </c>
      <c r="G43" s="239">
        <v>268.18763999999999</v>
      </c>
      <c r="H43" s="239">
        <v>254.66453999999999</v>
      </c>
      <c r="I43" s="239">
        <v>253.53129000000001</v>
      </c>
      <c r="J43" s="239">
        <v>239.43808000000001</v>
      </c>
      <c r="K43" s="239">
        <v>211.07817</v>
      </c>
      <c r="L43" s="239">
        <v>221.63714999999999</v>
      </c>
      <c r="M43" s="239">
        <v>205.61117999999999</v>
      </c>
      <c r="N43" s="239">
        <v>189.29694000000001</v>
      </c>
      <c r="O43" s="239">
        <v>189.12592000000001</v>
      </c>
      <c r="P43" s="239">
        <v>200.20849999999999</v>
      </c>
      <c r="Q43" s="239">
        <v>214.08697000000001</v>
      </c>
      <c r="R43" s="239">
        <v>195.85906</v>
      </c>
      <c r="S43" s="239">
        <v>198.65692999999999</v>
      </c>
      <c r="T43" s="239">
        <v>212.55884</v>
      </c>
      <c r="U43" s="239">
        <v>213.90051</v>
      </c>
      <c r="V43" s="239">
        <v>212.9545</v>
      </c>
      <c r="W43" s="239">
        <v>203.57220000000001</v>
      </c>
      <c r="X43" s="239">
        <v>208.51749000000001</v>
      </c>
      <c r="Y43" s="239">
        <v>210.53813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0.99999999999999989</v>
      </c>
      <c r="D47" s="232">
        <f t="shared" si="5"/>
        <v>1</v>
      </c>
      <c r="E47" s="232">
        <f t="shared" si="5"/>
        <v>0.99999999999999989</v>
      </c>
      <c r="F47" s="232">
        <f t="shared" si="5"/>
        <v>1</v>
      </c>
      <c r="G47" s="232">
        <f t="shared" si="5"/>
        <v>1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1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1</v>
      </c>
      <c r="Q47" s="232">
        <f t="shared" si="5"/>
        <v>0.99999999999999978</v>
      </c>
      <c r="R47" s="232">
        <f t="shared" si="5"/>
        <v>1</v>
      </c>
      <c r="S47" s="232">
        <f t="shared" si="5"/>
        <v>0.99999999999999989</v>
      </c>
      <c r="T47" s="232">
        <f t="shared" si="5"/>
        <v>1</v>
      </c>
      <c r="U47" s="232">
        <f t="shared" si="5"/>
        <v>1</v>
      </c>
      <c r="V47" s="232">
        <f t="shared" si="5"/>
        <v>0.99999999999999978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9.1474024268481096E-3</v>
      </c>
      <c r="C52" s="233">
        <f t="shared" si="10"/>
        <v>1.2194960434192423E-2</v>
      </c>
      <c r="D52" s="233">
        <f t="shared" si="10"/>
        <v>1.2212909338639156E-2</v>
      </c>
      <c r="E52" s="233">
        <f t="shared" si="10"/>
        <v>1.2671803883142567E-2</v>
      </c>
      <c r="F52" s="233">
        <f t="shared" si="10"/>
        <v>1.1741732833257097E-2</v>
      </c>
      <c r="G52" s="233">
        <f t="shared" si="10"/>
        <v>1.0402432482673609E-2</v>
      </c>
      <c r="H52" s="233">
        <f t="shared" si="10"/>
        <v>1.0649157503877665E-2</v>
      </c>
      <c r="I52" s="233">
        <f t="shared" si="10"/>
        <v>1.162681601277348E-2</v>
      </c>
      <c r="J52" s="233">
        <f t="shared" si="10"/>
        <v>1.1742372821398462E-2</v>
      </c>
      <c r="K52" s="233">
        <f t="shared" si="10"/>
        <v>1.4396564601518742E-2</v>
      </c>
      <c r="L52" s="233">
        <f t="shared" si="10"/>
        <v>1.3787377960408062E-2</v>
      </c>
      <c r="M52" s="233">
        <f t="shared" si="10"/>
        <v>1.5813769755907869E-2</v>
      </c>
      <c r="N52" s="233">
        <f t="shared" si="10"/>
        <v>1.4710720729139015E-2</v>
      </c>
      <c r="O52" s="233">
        <f t="shared" si="10"/>
        <v>1.3966447284007116E-2</v>
      </c>
      <c r="P52" s="233">
        <f t="shared" si="10"/>
        <v>1.1953394501178518E-2</v>
      </c>
      <c r="Q52" s="233">
        <f t="shared" si="10"/>
        <v>1.2720836668682747E-2</v>
      </c>
      <c r="R52" s="233">
        <f t="shared" si="10"/>
        <v>1.4117300599009921E-2</v>
      </c>
      <c r="S52" s="233">
        <f t="shared" si="10"/>
        <v>1.4271416406423997E-2</v>
      </c>
      <c r="T52" s="233">
        <f t="shared" si="10"/>
        <v>1.5988626508425377E-2</v>
      </c>
      <c r="U52" s="233">
        <f t="shared" si="10"/>
        <v>1.5775334648988639E-2</v>
      </c>
      <c r="V52" s="233">
        <f t="shared" si="10"/>
        <v>1.4926286117717078E-2</v>
      </c>
      <c r="W52" s="233">
        <f t="shared" si="10"/>
        <v>1.6849981015477505E-2</v>
      </c>
      <c r="X52" s="233">
        <f t="shared" si="10"/>
        <v>1.3844977883269645E-2</v>
      </c>
      <c r="Y52" s="233">
        <f t="shared" si="10"/>
        <v>1.3505262929543469E-2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0.1858819630225664</v>
      </c>
      <c r="C53" s="234">
        <f t="shared" si="11"/>
        <v>0.18422545216576006</v>
      </c>
      <c r="D53" s="234">
        <f t="shared" si="11"/>
        <v>0.1558776936823843</v>
      </c>
      <c r="E53" s="234">
        <f t="shared" si="11"/>
        <v>0.16226970084414993</v>
      </c>
      <c r="F53" s="234">
        <f t="shared" si="11"/>
        <v>0.12799790699653399</v>
      </c>
      <c r="G53" s="234">
        <f t="shared" si="11"/>
        <v>0.10664171819115144</v>
      </c>
      <c r="H53" s="234">
        <f t="shared" si="11"/>
        <v>0.11435394379574659</v>
      </c>
      <c r="I53" s="234">
        <f t="shared" si="11"/>
        <v>0.11797960955665653</v>
      </c>
      <c r="J53" s="234">
        <f t="shared" si="11"/>
        <v>0.11113722292228884</v>
      </c>
      <c r="K53" s="234">
        <f t="shared" si="11"/>
        <v>0.14442561057873227</v>
      </c>
      <c r="L53" s="234">
        <f t="shared" si="11"/>
        <v>0.13326853778379147</v>
      </c>
      <c r="M53" s="234">
        <f t="shared" si="11"/>
        <v>0.14613048884535332</v>
      </c>
      <c r="N53" s="234">
        <f t="shared" si="11"/>
        <v>0.15985287437931195</v>
      </c>
      <c r="O53" s="234">
        <f t="shared" si="11"/>
        <v>0.14294020581398412</v>
      </c>
      <c r="P53" s="234">
        <f t="shared" si="11"/>
        <v>0.13350932642078481</v>
      </c>
      <c r="Q53" s="234">
        <f t="shared" si="11"/>
        <v>0.15138944470592067</v>
      </c>
      <c r="R53" s="234">
        <f t="shared" si="11"/>
        <v>0.16956866098295015</v>
      </c>
      <c r="S53" s="234">
        <f t="shared" si="11"/>
        <v>0.16933244883698675</v>
      </c>
      <c r="T53" s="234">
        <f t="shared" si="11"/>
        <v>0.17900086265895299</v>
      </c>
      <c r="U53" s="234">
        <f t="shared" si="11"/>
        <v>0.16913037395569835</v>
      </c>
      <c r="V53" s="234">
        <f t="shared" si="11"/>
        <v>0.15920207808838138</v>
      </c>
      <c r="W53" s="234">
        <f t="shared" si="11"/>
        <v>0.17887134354036185</v>
      </c>
      <c r="X53" s="234">
        <f t="shared" si="11"/>
        <v>0.17385469809334689</v>
      </c>
      <c r="Y53" s="234">
        <f t="shared" si="11"/>
        <v>0.18482982226200165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0.43075564206160172</v>
      </c>
      <c r="C54" s="235">
        <f t="shared" si="12"/>
        <v>0.43937712289103376</v>
      </c>
      <c r="D54" s="235">
        <f t="shared" si="12"/>
        <v>0.45979208984908682</v>
      </c>
      <c r="E54" s="235">
        <f t="shared" si="12"/>
        <v>0.41782410579746593</v>
      </c>
      <c r="F54" s="235">
        <f t="shared" si="12"/>
        <v>0.41764313829417354</v>
      </c>
      <c r="G54" s="235">
        <f t="shared" si="12"/>
        <v>0.43712072938344143</v>
      </c>
      <c r="H54" s="235">
        <f t="shared" si="12"/>
        <v>0.43722858425204808</v>
      </c>
      <c r="I54" s="235">
        <f t="shared" si="12"/>
        <v>0.40471239386124785</v>
      </c>
      <c r="J54" s="235">
        <f t="shared" si="12"/>
        <v>0.39755198691255261</v>
      </c>
      <c r="K54" s="235">
        <f t="shared" si="12"/>
        <v>0.41756759232721685</v>
      </c>
      <c r="L54" s="235">
        <f t="shared" si="12"/>
        <v>0.42034341719882912</v>
      </c>
      <c r="M54" s="235">
        <f t="shared" si="12"/>
        <v>0.42225451427406735</v>
      </c>
      <c r="N54" s="235">
        <f t="shared" si="12"/>
        <v>0.40248316103336929</v>
      </c>
      <c r="O54" s="235">
        <f t="shared" si="12"/>
        <v>0.39190995480492902</v>
      </c>
      <c r="P54" s="235">
        <f t="shared" si="12"/>
        <v>0.3930382556242083</v>
      </c>
      <c r="Q54" s="235">
        <f t="shared" si="12"/>
        <v>0.37693599694622737</v>
      </c>
      <c r="R54" s="235">
        <f t="shared" si="12"/>
        <v>0.38683393081687573</v>
      </c>
      <c r="S54" s="235">
        <f t="shared" si="12"/>
        <v>0.38781484318536608</v>
      </c>
      <c r="T54" s="235">
        <f t="shared" si="12"/>
        <v>0.39813781567492085</v>
      </c>
      <c r="U54" s="235">
        <f t="shared" si="12"/>
        <v>0.39114672065394623</v>
      </c>
      <c r="V54" s="235">
        <f t="shared" si="12"/>
        <v>0.39745288708001192</v>
      </c>
      <c r="W54" s="235">
        <f t="shared" si="12"/>
        <v>0.39236921570003419</v>
      </c>
      <c r="X54" s="235">
        <f t="shared" si="12"/>
        <v>0.39859648007872606</v>
      </c>
      <c r="Y54" s="235">
        <f t="shared" si="12"/>
        <v>0.41958294479706071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0.37421499248898366</v>
      </c>
      <c r="C55" s="240">
        <f t="shared" si="13"/>
        <v>0.36420246450901372</v>
      </c>
      <c r="D55" s="240">
        <f t="shared" si="13"/>
        <v>0.37211730712988972</v>
      </c>
      <c r="E55" s="240">
        <f t="shared" si="13"/>
        <v>0.40723438947524149</v>
      </c>
      <c r="F55" s="240">
        <f t="shared" si="13"/>
        <v>0.4426172218760353</v>
      </c>
      <c r="G55" s="240">
        <f t="shared" si="13"/>
        <v>0.4458351199427335</v>
      </c>
      <c r="H55" s="240">
        <f t="shared" si="13"/>
        <v>0.43776831444832759</v>
      </c>
      <c r="I55" s="240">
        <f t="shared" si="13"/>
        <v>0.46568118056932217</v>
      </c>
      <c r="J55" s="240">
        <f t="shared" si="13"/>
        <v>0.4795684173437601</v>
      </c>
      <c r="K55" s="240">
        <f t="shared" si="13"/>
        <v>0.42361023249253216</v>
      </c>
      <c r="L55" s="240">
        <f t="shared" si="13"/>
        <v>0.43260066705697137</v>
      </c>
      <c r="M55" s="240">
        <f t="shared" si="13"/>
        <v>0.41580122712467144</v>
      </c>
      <c r="N55" s="240">
        <f t="shared" si="13"/>
        <v>0.42295324385817984</v>
      </c>
      <c r="O55" s="240">
        <f t="shared" si="13"/>
        <v>0.45118339209707981</v>
      </c>
      <c r="P55" s="240">
        <f t="shared" si="13"/>
        <v>0.46149902345382832</v>
      </c>
      <c r="Q55" s="240">
        <f t="shared" si="13"/>
        <v>0.45895372167916909</v>
      </c>
      <c r="R55" s="240">
        <f t="shared" si="13"/>
        <v>0.42948010760116428</v>
      </c>
      <c r="S55" s="240">
        <f t="shared" si="13"/>
        <v>0.42858129157122304</v>
      </c>
      <c r="T55" s="240">
        <f t="shared" si="13"/>
        <v>0.40687269515770086</v>
      </c>
      <c r="U55" s="240">
        <f t="shared" si="13"/>
        <v>0.4239475707413668</v>
      </c>
      <c r="V55" s="240">
        <f t="shared" si="13"/>
        <v>0.42841874871388946</v>
      </c>
      <c r="W55" s="240">
        <f t="shared" si="13"/>
        <v>0.41190945974412652</v>
      </c>
      <c r="X55" s="240">
        <f t="shared" si="13"/>
        <v>0.41370384394465737</v>
      </c>
      <c r="Y55" s="240">
        <f t="shared" si="13"/>
        <v>0.38208197001139416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PT: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369.50910313118527</v>
      </c>
      <c r="C3" s="203">
        <f t="shared" si="0"/>
        <v>359.83116629520202</v>
      </c>
      <c r="D3" s="203">
        <f t="shared" si="0"/>
        <v>366.30239508768437</v>
      </c>
      <c r="E3" s="203">
        <f t="shared" si="0"/>
        <v>324.65706070277128</v>
      </c>
      <c r="F3" s="203">
        <f t="shared" si="0"/>
        <v>326.50759336780561</v>
      </c>
      <c r="G3" s="203">
        <f t="shared" si="0"/>
        <v>310.26756315263492</v>
      </c>
      <c r="H3" s="203">
        <f t="shared" si="0"/>
        <v>330.04228934062928</v>
      </c>
      <c r="I3" s="203">
        <f t="shared" si="0"/>
        <v>324.92043132118431</v>
      </c>
      <c r="J3" s="203">
        <f t="shared" si="0"/>
        <v>349.53891714176717</v>
      </c>
      <c r="K3" s="203">
        <f t="shared" si="0"/>
        <v>245.67776956401431</v>
      </c>
      <c r="L3" s="203">
        <f t="shared" si="0"/>
        <v>319.61926180536273</v>
      </c>
      <c r="M3" s="203">
        <f t="shared" si="0"/>
        <v>356.04793760166069</v>
      </c>
      <c r="N3" s="203">
        <f t="shared" si="0"/>
        <v>298.52010053571559</v>
      </c>
      <c r="O3" s="203">
        <f t="shared" si="0"/>
        <v>313.8231759086421</v>
      </c>
      <c r="P3" s="203">
        <f t="shared" si="0"/>
        <v>332.27516709290632</v>
      </c>
      <c r="Q3" s="203">
        <f t="shared" si="0"/>
        <v>270.43517263524609</v>
      </c>
      <c r="R3" s="203">
        <f t="shared" si="0"/>
        <v>345.6395190114315</v>
      </c>
      <c r="S3" s="203">
        <f t="shared" si="0"/>
        <v>422.18456353816549</v>
      </c>
      <c r="T3" s="203">
        <f t="shared" si="0"/>
        <v>419.00828836810348</v>
      </c>
      <c r="U3" s="203">
        <f t="shared" si="0"/>
        <v>352.28720285518767</v>
      </c>
      <c r="V3" s="203">
        <f t="shared" si="0"/>
        <v>321.67146842630638</v>
      </c>
      <c r="W3" s="203">
        <f t="shared" si="0"/>
        <v>663.5911116513189</v>
      </c>
      <c r="X3" s="203">
        <f t="shared" si="0"/>
        <v>590.32574909584707</v>
      </c>
      <c r="Y3" s="203">
        <f t="shared" si="0"/>
        <v>429.72462439986413</v>
      </c>
      <c r="DA3" s="112"/>
    </row>
    <row r="4" spans="1:105" ht="12" customHeight="1" x14ac:dyDescent="0.25">
      <c r="A4" s="50" t="s">
        <v>43</v>
      </c>
      <c r="B4" s="241">
        <v>152.77629380291239</v>
      </c>
      <c r="C4" s="241">
        <v>34.797181821304619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216.73280932827291</v>
      </c>
      <c r="C5" s="242">
        <v>325.03398447389742</v>
      </c>
      <c r="D5" s="242">
        <v>366.30239508768437</v>
      </c>
      <c r="E5" s="242">
        <v>324.65706070277128</v>
      </c>
      <c r="F5" s="242">
        <v>326.50759336780561</v>
      </c>
      <c r="G5" s="242">
        <v>310.26756315263492</v>
      </c>
      <c r="H5" s="242">
        <v>330.04228934062928</v>
      </c>
      <c r="I5" s="242">
        <v>324.92043132118431</v>
      </c>
      <c r="J5" s="242">
        <v>349.53891714176717</v>
      </c>
      <c r="K5" s="242">
        <v>245.67776956401431</v>
      </c>
      <c r="L5" s="242">
        <v>319.61926180536273</v>
      </c>
      <c r="M5" s="242">
        <v>356.04793760166069</v>
      </c>
      <c r="N5" s="242">
        <v>298.52010053571559</v>
      </c>
      <c r="O5" s="242">
        <v>313.8231759086421</v>
      </c>
      <c r="P5" s="242">
        <v>332.27516709290632</v>
      </c>
      <c r="Q5" s="242">
        <v>270.43517263524609</v>
      </c>
      <c r="R5" s="242">
        <v>345.6395190114315</v>
      </c>
      <c r="S5" s="242">
        <v>422.18456353816549</v>
      </c>
      <c r="T5" s="242">
        <v>419.00828836810348</v>
      </c>
      <c r="U5" s="242">
        <v>352.28720285518767</v>
      </c>
      <c r="V5" s="242">
        <v>321.67146842630638</v>
      </c>
      <c r="W5" s="242">
        <v>663.5911116513189</v>
      </c>
      <c r="X5" s="242">
        <v>590.32574909584707</v>
      </c>
      <c r="Y5" s="242">
        <v>429.72462439986413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1088</v>
      </c>
      <c r="C7" s="203">
        <f t="shared" si="1"/>
        <v>728</v>
      </c>
      <c r="D7" s="203">
        <f t="shared" si="1"/>
        <v>920</v>
      </c>
      <c r="E7" s="203">
        <f t="shared" si="1"/>
        <v>1000</v>
      </c>
      <c r="F7" s="203">
        <f t="shared" si="1"/>
        <v>1445.325</v>
      </c>
      <c r="G7" s="203">
        <f t="shared" si="1"/>
        <v>1408.3610000000001</v>
      </c>
      <c r="H7" s="203">
        <f t="shared" si="1"/>
        <v>1718.9169999999999</v>
      </c>
      <c r="I7" s="203">
        <f t="shared" si="1"/>
        <v>1853.327</v>
      </c>
      <c r="J7" s="203">
        <f t="shared" si="1"/>
        <v>2016.8979999999999</v>
      </c>
      <c r="K7" s="203">
        <f t="shared" si="1"/>
        <v>1614.212</v>
      </c>
      <c r="L7" s="203">
        <f t="shared" si="1"/>
        <v>1542.8910000000001</v>
      </c>
      <c r="M7" s="203">
        <f t="shared" si="1"/>
        <v>1942.354</v>
      </c>
      <c r="N7" s="203">
        <f t="shared" si="1"/>
        <v>1960.088</v>
      </c>
      <c r="O7" s="203">
        <f t="shared" si="1"/>
        <v>2050</v>
      </c>
      <c r="P7" s="203">
        <f t="shared" si="1"/>
        <v>2070</v>
      </c>
      <c r="Q7" s="203">
        <f t="shared" si="1"/>
        <v>2030</v>
      </c>
      <c r="R7" s="203">
        <f t="shared" si="1"/>
        <v>2010</v>
      </c>
      <c r="S7" s="203">
        <f t="shared" si="1"/>
        <v>2055.855</v>
      </c>
      <c r="T7" s="203">
        <f t="shared" si="1"/>
        <v>2215.2649999999999</v>
      </c>
      <c r="U7" s="203">
        <f t="shared" si="1"/>
        <v>2032.846</v>
      </c>
      <c r="V7" s="203">
        <f t="shared" si="1"/>
        <v>2202.77</v>
      </c>
      <c r="W7" s="203">
        <f t="shared" si="1"/>
        <v>1952.971</v>
      </c>
      <c r="X7" s="203">
        <f t="shared" si="1"/>
        <v>1900</v>
      </c>
      <c r="Y7" s="203">
        <f t="shared" si="1"/>
        <v>2000</v>
      </c>
      <c r="DA7" s="112"/>
    </row>
    <row r="8" spans="1:105" ht="12" customHeight="1" x14ac:dyDescent="0.25">
      <c r="A8" s="50" t="s">
        <v>43</v>
      </c>
      <c r="B8" s="241">
        <v>409.83199999999999</v>
      </c>
      <c r="C8" s="241">
        <v>62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678.16800000000001</v>
      </c>
      <c r="C9" s="242">
        <v>666</v>
      </c>
      <c r="D9" s="242">
        <v>920</v>
      </c>
      <c r="E9" s="242">
        <v>1000</v>
      </c>
      <c r="F9" s="242">
        <v>1445.325</v>
      </c>
      <c r="G9" s="242">
        <v>1408.3610000000001</v>
      </c>
      <c r="H9" s="242">
        <v>1718.9169999999999</v>
      </c>
      <c r="I9" s="242">
        <v>1853.327</v>
      </c>
      <c r="J9" s="242">
        <v>2016.8979999999999</v>
      </c>
      <c r="K9" s="242">
        <v>1614.212</v>
      </c>
      <c r="L9" s="242">
        <v>1542.8910000000001</v>
      </c>
      <c r="M9" s="242">
        <v>1942.354</v>
      </c>
      <c r="N9" s="242">
        <v>1960.088</v>
      </c>
      <c r="O9" s="242">
        <v>2050</v>
      </c>
      <c r="P9" s="242">
        <v>2070</v>
      </c>
      <c r="Q9" s="242">
        <v>2030</v>
      </c>
      <c r="R9" s="242">
        <v>2010</v>
      </c>
      <c r="S9" s="242">
        <v>2055.855</v>
      </c>
      <c r="T9" s="242">
        <v>2215.2649999999999</v>
      </c>
      <c r="U9" s="242">
        <v>2032.846</v>
      </c>
      <c r="V9" s="242">
        <v>2202.77</v>
      </c>
      <c r="W9" s="242">
        <v>1952.971</v>
      </c>
      <c r="X9" s="242">
        <v>1900</v>
      </c>
      <c r="Y9" s="242">
        <v>2000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1145.2631578947369</v>
      </c>
      <c r="C11" s="203">
        <f t="shared" si="2"/>
        <v>1145.2631578947369</v>
      </c>
      <c r="D11" s="203">
        <f t="shared" si="2"/>
        <v>1392.6442921519613</v>
      </c>
      <c r="E11" s="203">
        <f t="shared" si="2"/>
        <v>1462.8078338903767</v>
      </c>
      <c r="F11" s="203">
        <f t="shared" si="2"/>
        <v>1953.9526260592879</v>
      </c>
      <c r="G11" s="203">
        <f t="shared" si="2"/>
        <v>1920.6795933628491</v>
      </c>
      <c r="H11" s="203">
        <f t="shared" si="2"/>
        <v>2201.3337603165128</v>
      </c>
      <c r="I11" s="203">
        <f t="shared" si="2"/>
        <v>2341.6608437933437</v>
      </c>
      <c r="J11" s="203">
        <f t="shared" si="2"/>
        <v>2518.8784363121531</v>
      </c>
      <c r="K11" s="203">
        <f t="shared" si="2"/>
        <v>2518.8784363121531</v>
      </c>
      <c r="L11" s="203">
        <f t="shared" si="2"/>
        <v>2448.7148945737372</v>
      </c>
      <c r="M11" s="203">
        <f t="shared" si="2"/>
        <v>2415.4418618772979</v>
      </c>
      <c r="N11" s="203">
        <f t="shared" si="2"/>
        <v>2415.4418618772979</v>
      </c>
      <c r="O11" s="203">
        <f t="shared" si="2"/>
        <v>2485.6054036157138</v>
      </c>
      <c r="P11" s="203">
        <f t="shared" si="2"/>
        <v>2452.332370919275</v>
      </c>
      <c r="Q11" s="203">
        <f t="shared" si="2"/>
        <v>2452.332370919275</v>
      </c>
      <c r="R11" s="203">
        <f t="shared" si="2"/>
        <v>2382.1688291808591</v>
      </c>
      <c r="S11" s="203">
        <f t="shared" si="2"/>
        <v>2419.0593382228358</v>
      </c>
      <c r="T11" s="203">
        <f t="shared" si="2"/>
        <v>2629.5499634380835</v>
      </c>
      <c r="U11" s="203">
        <f t="shared" si="2"/>
        <v>2629.5499634380835</v>
      </c>
      <c r="V11" s="203">
        <f t="shared" si="2"/>
        <v>2526.1133890032288</v>
      </c>
      <c r="W11" s="203">
        <f t="shared" si="2"/>
        <v>2526.1133890032288</v>
      </c>
      <c r="X11" s="203">
        <f t="shared" si="2"/>
        <v>2526.1133890032288</v>
      </c>
      <c r="Y11" s="203">
        <f t="shared" si="2"/>
        <v>2422.6768145683736</v>
      </c>
      <c r="DA11" s="112"/>
    </row>
    <row r="12" spans="1:105" ht="12" customHeight="1" x14ac:dyDescent="0.25">
      <c r="A12" s="50" t="s">
        <v>43</v>
      </c>
      <c r="B12" s="241">
        <v>431.40210526315792</v>
      </c>
      <c r="C12" s="241">
        <v>431.40210526315792</v>
      </c>
      <c r="D12" s="241">
        <v>398.12907256671889</v>
      </c>
      <c r="E12" s="241">
        <v>398.12907256671889</v>
      </c>
      <c r="F12" s="241">
        <v>398.12907256671889</v>
      </c>
      <c r="G12" s="241">
        <v>364.85603987027991</v>
      </c>
      <c r="H12" s="241">
        <v>364.85603987027991</v>
      </c>
      <c r="I12" s="241">
        <v>364.85603987027991</v>
      </c>
      <c r="J12" s="241">
        <v>331.58300717384083</v>
      </c>
      <c r="K12" s="241">
        <v>331.58300717384083</v>
      </c>
      <c r="L12" s="241">
        <v>331.58300717384083</v>
      </c>
      <c r="M12" s="241">
        <v>298.30997447740179</v>
      </c>
      <c r="N12" s="241">
        <v>298.30997447740179</v>
      </c>
      <c r="O12" s="241">
        <v>298.30997447740179</v>
      </c>
      <c r="P12" s="241">
        <v>265.03694178096282</v>
      </c>
      <c r="Q12" s="241">
        <v>265.03694178096282</v>
      </c>
      <c r="R12" s="241">
        <v>265.03694178096282</v>
      </c>
      <c r="S12" s="241">
        <v>231.7639090845237</v>
      </c>
      <c r="T12" s="241">
        <v>231.7639090845237</v>
      </c>
      <c r="U12" s="241">
        <v>231.7639090845237</v>
      </c>
      <c r="V12" s="241">
        <v>198.4908763880847</v>
      </c>
      <c r="W12" s="241">
        <v>198.4908763880847</v>
      </c>
      <c r="X12" s="241">
        <v>198.4908763880847</v>
      </c>
      <c r="Y12" s="241">
        <v>165.2178436916457</v>
      </c>
      <c r="DA12" s="83" t="s">
        <v>119</v>
      </c>
    </row>
    <row r="13" spans="1:105" ht="12" customHeight="1" x14ac:dyDescent="0.25">
      <c r="A13" s="49" t="s">
        <v>44</v>
      </c>
      <c r="B13" s="242">
        <v>713.86105263157901</v>
      </c>
      <c r="C13" s="242">
        <v>713.86105263157901</v>
      </c>
      <c r="D13" s="242">
        <v>994.51521958524245</v>
      </c>
      <c r="E13" s="242">
        <v>1064.6787613236579</v>
      </c>
      <c r="F13" s="242">
        <v>1555.8235534925691</v>
      </c>
      <c r="G13" s="242">
        <v>1555.8235534925691</v>
      </c>
      <c r="H13" s="242">
        <v>1836.477720446233</v>
      </c>
      <c r="I13" s="242">
        <v>1976.8048039230639</v>
      </c>
      <c r="J13" s="242">
        <v>2187.2954291383121</v>
      </c>
      <c r="K13" s="242">
        <v>2187.2954291383121</v>
      </c>
      <c r="L13" s="242">
        <v>2117.1318873998962</v>
      </c>
      <c r="M13" s="242">
        <v>2117.1318873998962</v>
      </c>
      <c r="N13" s="242">
        <v>2117.1318873998962</v>
      </c>
      <c r="O13" s="242">
        <v>2187.2954291383121</v>
      </c>
      <c r="P13" s="242">
        <v>2187.2954291383121</v>
      </c>
      <c r="Q13" s="242">
        <v>2187.2954291383121</v>
      </c>
      <c r="R13" s="242">
        <v>2117.1318873998962</v>
      </c>
      <c r="S13" s="242">
        <v>2187.2954291383121</v>
      </c>
      <c r="T13" s="242">
        <v>2397.7860543535598</v>
      </c>
      <c r="U13" s="242">
        <v>2397.7860543535598</v>
      </c>
      <c r="V13" s="242">
        <v>2327.6225126151439</v>
      </c>
      <c r="W13" s="242">
        <v>2327.6225126151439</v>
      </c>
      <c r="X13" s="242">
        <v>2327.6225126151439</v>
      </c>
      <c r="Y13" s="242">
        <v>2257.458970876728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280.65416695366338</v>
      </c>
      <c r="E14" s="210">
        <f t="shared" si="3"/>
        <v>140.32708347683169</v>
      </c>
      <c r="F14" s="210">
        <f t="shared" si="3"/>
        <v>491.1447921689109</v>
      </c>
      <c r="G14" s="210">
        <f t="shared" si="3"/>
        <v>0</v>
      </c>
      <c r="H14" s="210">
        <f t="shared" si="3"/>
        <v>350.81770869207918</v>
      </c>
      <c r="I14" s="210">
        <f t="shared" si="3"/>
        <v>140.32708347683169</v>
      </c>
      <c r="J14" s="210">
        <f t="shared" si="3"/>
        <v>210.49062521524749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140.32708347683169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70.163541738415844</v>
      </c>
      <c r="T14" s="210">
        <f t="shared" si="3"/>
        <v>210.49062521524749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280.65416695366338</v>
      </c>
      <c r="E16" s="242">
        <v>140.32708347683169</v>
      </c>
      <c r="F16" s="242">
        <v>491.1447921689109</v>
      </c>
      <c r="G16" s="242">
        <v>0</v>
      </c>
      <c r="H16" s="242">
        <v>350.81770869207918</v>
      </c>
      <c r="I16" s="242">
        <v>140.32708347683169</v>
      </c>
      <c r="J16" s="242">
        <v>210.49062521524749</v>
      </c>
      <c r="K16" s="242">
        <v>0</v>
      </c>
      <c r="L16" s="242">
        <v>0</v>
      </c>
      <c r="M16" s="242">
        <v>0</v>
      </c>
      <c r="N16" s="242">
        <v>0</v>
      </c>
      <c r="O16" s="242">
        <v>140.32708347683169</v>
      </c>
      <c r="P16" s="242">
        <v>0</v>
      </c>
      <c r="Q16" s="242">
        <v>0</v>
      </c>
      <c r="R16" s="242">
        <v>0</v>
      </c>
      <c r="S16" s="242">
        <v>70.163541738415844</v>
      </c>
      <c r="T16" s="242">
        <v>210.49062521524749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33.273032696439031</v>
      </c>
      <c r="E17" s="210">
        <f t="shared" si="4"/>
        <v>70.163541738416143</v>
      </c>
      <c r="F17" s="210">
        <f t="shared" si="4"/>
        <v>0</v>
      </c>
      <c r="G17" s="210">
        <f t="shared" si="4"/>
        <v>33.273032696438975</v>
      </c>
      <c r="H17" s="210">
        <f t="shared" si="4"/>
        <v>70.163541738415233</v>
      </c>
      <c r="I17" s="210">
        <f t="shared" si="4"/>
        <v>0</v>
      </c>
      <c r="J17" s="210">
        <f t="shared" si="4"/>
        <v>33.273032696439088</v>
      </c>
      <c r="K17" s="210">
        <f t="shared" si="4"/>
        <v>0</v>
      </c>
      <c r="L17" s="210">
        <f t="shared" si="4"/>
        <v>70.163541738415915</v>
      </c>
      <c r="M17" s="210">
        <f t="shared" si="4"/>
        <v>33.273032696439031</v>
      </c>
      <c r="N17" s="210">
        <f t="shared" si="4"/>
        <v>0</v>
      </c>
      <c r="O17" s="210">
        <f t="shared" si="4"/>
        <v>70.163541738415915</v>
      </c>
      <c r="P17" s="210">
        <f t="shared" si="4"/>
        <v>33.273032696438975</v>
      </c>
      <c r="Q17" s="210">
        <f t="shared" si="4"/>
        <v>0</v>
      </c>
      <c r="R17" s="210">
        <f t="shared" si="4"/>
        <v>70.163541738415915</v>
      </c>
      <c r="S17" s="210">
        <f t="shared" si="4"/>
        <v>33.273032696439117</v>
      </c>
      <c r="T17" s="210">
        <f t="shared" si="4"/>
        <v>0</v>
      </c>
      <c r="U17" s="210">
        <f t="shared" si="4"/>
        <v>0</v>
      </c>
      <c r="V17" s="210">
        <f t="shared" si="4"/>
        <v>103.43657443485492</v>
      </c>
      <c r="W17" s="210">
        <f t="shared" si="4"/>
        <v>0</v>
      </c>
      <c r="X17" s="210">
        <f t="shared" si="4"/>
        <v>0</v>
      </c>
      <c r="Y17" s="210">
        <f t="shared" si="4"/>
        <v>103.43657443485492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33.273032696439031</v>
      </c>
      <c r="E18" s="241">
        <f t="shared" si="5"/>
        <v>0</v>
      </c>
      <c r="F18" s="241">
        <f t="shared" si="5"/>
        <v>0</v>
      </c>
      <c r="G18" s="241">
        <f t="shared" si="5"/>
        <v>33.273032696438975</v>
      </c>
      <c r="H18" s="241">
        <f t="shared" si="5"/>
        <v>0</v>
      </c>
      <c r="I18" s="241">
        <f t="shared" si="5"/>
        <v>0</v>
      </c>
      <c r="J18" s="241">
        <f t="shared" si="5"/>
        <v>33.273032696439088</v>
      </c>
      <c r="K18" s="241">
        <f t="shared" si="5"/>
        <v>0</v>
      </c>
      <c r="L18" s="241">
        <f t="shared" si="5"/>
        <v>0</v>
      </c>
      <c r="M18" s="241">
        <f t="shared" si="5"/>
        <v>33.273032696439031</v>
      </c>
      <c r="N18" s="241">
        <f t="shared" si="5"/>
        <v>0</v>
      </c>
      <c r="O18" s="241">
        <f t="shared" si="5"/>
        <v>0</v>
      </c>
      <c r="P18" s="241">
        <f t="shared" si="5"/>
        <v>33.273032696438975</v>
      </c>
      <c r="Q18" s="241">
        <f t="shared" si="5"/>
        <v>0</v>
      </c>
      <c r="R18" s="241">
        <f t="shared" si="5"/>
        <v>0</v>
      </c>
      <c r="S18" s="241">
        <f t="shared" si="5"/>
        <v>33.273032696439117</v>
      </c>
      <c r="T18" s="241">
        <f t="shared" si="5"/>
        <v>0</v>
      </c>
      <c r="U18" s="241">
        <f t="shared" si="5"/>
        <v>0</v>
      </c>
      <c r="V18" s="241">
        <f t="shared" si="5"/>
        <v>33.273032696439003</v>
      </c>
      <c r="W18" s="241">
        <f t="shared" si="5"/>
        <v>0</v>
      </c>
      <c r="X18" s="241">
        <f t="shared" si="5"/>
        <v>0</v>
      </c>
      <c r="Y18" s="241">
        <f t="shared" si="5"/>
        <v>33.273032696439003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70.163541738416143</v>
      </c>
      <c r="F19" s="242">
        <f t="shared" si="6"/>
        <v>0</v>
      </c>
      <c r="G19" s="242">
        <f t="shared" si="6"/>
        <v>0</v>
      </c>
      <c r="H19" s="242">
        <f t="shared" si="6"/>
        <v>70.163541738415233</v>
      </c>
      <c r="I19" s="242">
        <f t="shared" si="6"/>
        <v>0</v>
      </c>
      <c r="J19" s="242">
        <f t="shared" si="6"/>
        <v>0</v>
      </c>
      <c r="K19" s="242">
        <f t="shared" si="6"/>
        <v>0</v>
      </c>
      <c r="L19" s="242">
        <f t="shared" si="6"/>
        <v>70.163541738415915</v>
      </c>
      <c r="M19" s="242">
        <f t="shared" si="6"/>
        <v>0</v>
      </c>
      <c r="N19" s="242">
        <f t="shared" si="6"/>
        <v>0</v>
      </c>
      <c r="O19" s="242">
        <f t="shared" si="6"/>
        <v>70.163541738415915</v>
      </c>
      <c r="P19" s="242">
        <f t="shared" si="6"/>
        <v>0</v>
      </c>
      <c r="Q19" s="242">
        <f t="shared" si="6"/>
        <v>0</v>
      </c>
      <c r="R19" s="242">
        <f t="shared" si="6"/>
        <v>70.163541738415915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70.163541738415915</v>
      </c>
      <c r="W19" s="242">
        <f t="shared" si="6"/>
        <v>0</v>
      </c>
      <c r="X19" s="242">
        <f t="shared" si="6"/>
        <v>0</v>
      </c>
      <c r="Y19" s="242">
        <f t="shared" si="6"/>
        <v>70.163541738415915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57.263157894736935</v>
      </c>
      <c r="C20" s="203">
        <f t="shared" si="7"/>
        <v>417.26315789473693</v>
      </c>
      <c r="D20" s="203">
        <f t="shared" si="7"/>
        <v>472.64429215196134</v>
      </c>
      <c r="E20" s="203">
        <f t="shared" si="7"/>
        <v>462.8078338903768</v>
      </c>
      <c r="F20" s="203">
        <f t="shared" si="7"/>
        <v>508.62762605928793</v>
      </c>
      <c r="G20" s="203">
        <f t="shared" si="7"/>
        <v>512.3185933628489</v>
      </c>
      <c r="H20" s="203">
        <f t="shared" si="7"/>
        <v>482.41676031651298</v>
      </c>
      <c r="I20" s="203">
        <f t="shared" si="7"/>
        <v>488.33384379334382</v>
      </c>
      <c r="J20" s="203">
        <f t="shared" si="7"/>
        <v>501.98043631215302</v>
      </c>
      <c r="K20" s="203">
        <f t="shared" si="7"/>
        <v>904.66643631215288</v>
      </c>
      <c r="L20" s="203">
        <f t="shared" si="7"/>
        <v>905.82389457373688</v>
      </c>
      <c r="M20" s="203">
        <f t="shared" si="7"/>
        <v>473.08786187729794</v>
      </c>
      <c r="N20" s="203">
        <f t="shared" si="7"/>
        <v>455.35386187729802</v>
      </c>
      <c r="O20" s="203">
        <f t="shared" si="7"/>
        <v>435.6054036157139</v>
      </c>
      <c r="P20" s="203">
        <f t="shared" si="7"/>
        <v>382.33237091927492</v>
      </c>
      <c r="Q20" s="203">
        <f t="shared" si="7"/>
        <v>422.33237091927492</v>
      </c>
      <c r="R20" s="203">
        <f t="shared" si="7"/>
        <v>372.16882918085901</v>
      </c>
      <c r="S20" s="203">
        <f t="shared" si="7"/>
        <v>363.20433822283576</v>
      </c>
      <c r="T20" s="203">
        <f t="shared" si="7"/>
        <v>414.28496343808365</v>
      </c>
      <c r="U20" s="203">
        <f t="shared" si="7"/>
        <v>596.70396343808352</v>
      </c>
      <c r="V20" s="203">
        <f t="shared" si="7"/>
        <v>323.34338900322865</v>
      </c>
      <c r="W20" s="203">
        <f t="shared" si="7"/>
        <v>573.14238900322857</v>
      </c>
      <c r="X20" s="203">
        <f t="shared" si="7"/>
        <v>626.11338900322858</v>
      </c>
      <c r="Y20" s="203">
        <f t="shared" si="7"/>
        <v>422.67681456837374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21.570105263157927</v>
      </c>
      <c r="C21" s="241">
        <f t="shared" si="8"/>
        <v>369.40210526315792</v>
      </c>
      <c r="D21" s="241">
        <f t="shared" si="8"/>
        <v>398.12907256671889</v>
      </c>
      <c r="E21" s="241">
        <f t="shared" si="8"/>
        <v>398.12907256671889</v>
      </c>
      <c r="F21" s="241">
        <f t="shared" si="8"/>
        <v>398.12907256671889</v>
      </c>
      <c r="G21" s="241">
        <f t="shared" si="8"/>
        <v>364.85603987027991</v>
      </c>
      <c r="H21" s="241">
        <f t="shared" si="8"/>
        <v>364.85603987027991</v>
      </c>
      <c r="I21" s="241">
        <f t="shared" si="8"/>
        <v>364.85603987027991</v>
      </c>
      <c r="J21" s="241">
        <f t="shared" si="8"/>
        <v>331.58300717384083</v>
      </c>
      <c r="K21" s="241">
        <f t="shared" si="8"/>
        <v>331.58300717384083</v>
      </c>
      <c r="L21" s="241">
        <f t="shared" si="8"/>
        <v>331.58300717384083</v>
      </c>
      <c r="M21" s="241">
        <f t="shared" si="8"/>
        <v>298.30997447740179</v>
      </c>
      <c r="N21" s="241">
        <f t="shared" si="8"/>
        <v>298.30997447740179</v>
      </c>
      <c r="O21" s="241">
        <f t="shared" si="8"/>
        <v>298.30997447740179</v>
      </c>
      <c r="P21" s="241">
        <f t="shared" si="8"/>
        <v>265.03694178096282</v>
      </c>
      <c r="Q21" s="241">
        <f t="shared" si="8"/>
        <v>265.03694178096282</v>
      </c>
      <c r="R21" s="241">
        <f t="shared" si="8"/>
        <v>265.03694178096282</v>
      </c>
      <c r="S21" s="241">
        <f t="shared" si="8"/>
        <v>231.7639090845237</v>
      </c>
      <c r="T21" s="241">
        <f t="shared" si="8"/>
        <v>231.7639090845237</v>
      </c>
      <c r="U21" s="241">
        <f t="shared" si="8"/>
        <v>231.7639090845237</v>
      </c>
      <c r="V21" s="241">
        <f t="shared" si="8"/>
        <v>198.4908763880847</v>
      </c>
      <c r="W21" s="241">
        <f t="shared" si="8"/>
        <v>198.4908763880847</v>
      </c>
      <c r="X21" s="241">
        <f t="shared" si="8"/>
        <v>198.4908763880847</v>
      </c>
      <c r="Y21" s="241">
        <f t="shared" si="8"/>
        <v>165.2178436916457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35.693052631579008</v>
      </c>
      <c r="C22" s="242">
        <f t="shared" si="9"/>
        <v>47.861052631579014</v>
      </c>
      <c r="D22" s="242">
        <f t="shared" si="9"/>
        <v>74.515219585242448</v>
      </c>
      <c r="E22" s="242">
        <f t="shared" si="9"/>
        <v>64.678761323657909</v>
      </c>
      <c r="F22" s="242">
        <f t="shared" si="9"/>
        <v>110.49855349256904</v>
      </c>
      <c r="G22" s="242">
        <f t="shared" si="9"/>
        <v>147.46255349256899</v>
      </c>
      <c r="H22" s="242">
        <f t="shared" si="9"/>
        <v>117.56072044623306</v>
      </c>
      <c r="I22" s="242">
        <f t="shared" si="9"/>
        <v>123.4778039230639</v>
      </c>
      <c r="J22" s="242">
        <f t="shared" si="9"/>
        <v>170.39742913831219</v>
      </c>
      <c r="K22" s="242">
        <f t="shared" si="9"/>
        <v>573.08342913831211</v>
      </c>
      <c r="L22" s="242">
        <f t="shared" si="9"/>
        <v>574.24088739989611</v>
      </c>
      <c r="M22" s="242">
        <f t="shared" si="9"/>
        <v>174.77788739989614</v>
      </c>
      <c r="N22" s="242">
        <f t="shared" si="9"/>
        <v>157.04388739989622</v>
      </c>
      <c r="O22" s="242">
        <f t="shared" si="9"/>
        <v>137.2954291383121</v>
      </c>
      <c r="P22" s="242">
        <f t="shared" si="9"/>
        <v>117.2954291383121</v>
      </c>
      <c r="Q22" s="242">
        <f t="shared" si="9"/>
        <v>157.2954291383121</v>
      </c>
      <c r="R22" s="242">
        <f t="shared" si="9"/>
        <v>107.13188739989619</v>
      </c>
      <c r="S22" s="242">
        <f t="shared" si="9"/>
        <v>131.44042913831208</v>
      </c>
      <c r="T22" s="242">
        <f t="shared" si="9"/>
        <v>182.52105435355998</v>
      </c>
      <c r="U22" s="242">
        <f t="shared" si="9"/>
        <v>364.94005435355984</v>
      </c>
      <c r="V22" s="242">
        <f t="shared" si="9"/>
        <v>124.85251261514395</v>
      </c>
      <c r="W22" s="242">
        <f t="shared" si="9"/>
        <v>374.65151261514393</v>
      </c>
      <c r="X22" s="242">
        <f t="shared" si="9"/>
        <v>427.62251261514393</v>
      </c>
      <c r="Y22" s="242">
        <f t="shared" si="9"/>
        <v>257.45897087672802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214.26276870163369</v>
      </c>
      <c r="C25" s="210">
        <v>134.9330180567498</v>
      </c>
      <c r="D25" s="210">
        <v>131.51779879621671</v>
      </c>
      <c r="E25" s="210">
        <v>156.86887360275151</v>
      </c>
      <c r="F25" s="210">
        <v>154.8134135855546</v>
      </c>
      <c r="G25" s="210">
        <v>190.17601031814269</v>
      </c>
      <c r="H25" s="210">
        <v>199.68211521926051</v>
      </c>
      <c r="I25" s="210">
        <v>210.7359415305244</v>
      </c>
      <c r="J25" s="210">
        <v>191.08899398108341</v>
      </c>
      <c r="K25" s="210">
        <v>143.69853826311271</v>
      </c>
      <c r="L25" s="210">
        <v>143.9383490971625</v>
      </c>
      <c r="M25" s="210">
        <v>162.08598452278591</v>
      </c>
      <c r="N25" s="210">
        <v>174.3581255374032</v>
      </c>
      <c r="O25" s="210">
        <v>176.24858125537401</v>
      </c>
      <c r="P25" s="210">
        <v>184.2282029234737</v>
      </c>
      <c r="Q25" s="210">
        <v>169.63809114359421</v>
      </c>
      <c r="R25" s="210">
        <v>182.24608770421321</v>
      </c>
      <c r="S25" s="210">
        <v>186.4071367153912</v>
      </c>
      <c r="T25" s="210">
        <v>203.22106620808259</v>
      </c>
      <c r="U25" s="210">
        <v>198.1226139294927</v>
      </c>
      <c r="V25" s="210">
        <v>203.3749785038693</v>
      </c>
      <c r="W25" s="210">
        <v>198.99724849527081</v>
      </c>
      <c r="X25" s="210">
        <v>180.89114359415299</v>
      </c>
      <c r="Y25" s="210">
        <v>183.95829750644879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46.215907136715387</v>
      </c>
      <c r="C26" s="213">
        <f t="shared" si="10"/>
        <v>10.71676698194325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7.2655202063628543</v>
      </c>
      <c r="J26" s="213">
        <f t="shared" si="10"/>
        <v>7.1562338779019772</v>
      </c>
      <c r="K26" s="213">
        <f t="shared" si="10"/>
        <v>3.5914875322441961</v>
      </c>
      <c r="L26" s="213">
        <f t="shared" si="10"/>
        <v>4.297076526225279</v>
      </c>
      <c r="M26" s="213">
        <f t="shared" si="10"/>
        <v>4.3497850386930352</v>
      </c>
      <c r="N26" s="213">
        <f t="shared" si="10"/>
        <v>5.5991401547721402</v>
      </c>
      <c r="O26" s="213">
        <f t="shared" si="10"/>
        <v>5.6839208942390362</v>
      </c>
      <c r="P26" s="213">
        <f t="shared" si="10"/>
        <v>13.255116079105759</v>
      </c>
      <c r="Q26" s="213">
        <f t="shared" si="10"/>
        <v>11.556835769561481</v>
      </c>
      <c r="R26" s="213">
        <f t="shared" si="10"/>
        <v>10.535339638865</v>
      </c>
      <c r="S26" s="213">
        <f t="shared" si="10"/>
        <v>9.5636285468615636</v>
      </c>
      <c r="T26" s="213">
        <f t="shared" si="10"/>
        <v>8.3858125537403261</v>
      </c>
      <c r="U26" s="213">
        <f t="shared" si="10"/>
        <v>8.935253654342219</v>
      </c>
      <c r="V26" s="213">
        <f t="shared" si="10"/>
        <v>7.399398108340498</v>
      </c>
      <c r="W26" s="213">
        <f t="shared" si="10"/>
        <v>7.74316423043852</v>
      </c>
      <c r="X26" s="213">
        <f t="shared" si="10"/>
        <v>3.4821152192605331</v>
      </c>
      <c r="Y26" s="213">
        <f t="shared" si="10"/>
        <v>3.1119518486672391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7.2655202063628543</v>
      </c>
      <c r="J27" s="204">
        <v>7.1562338779019772</v>
      </c>
      <c r="K27" s="204">
        <v>3.5914875322441961</v>
      </c>
      <c r="L27" s="204">
        <v>4.297076526225279</v>
      </c>
      <c r="M27" s="204">
        <v>4.3497850386930352</v>
      </c>
      <c r="N27" s="204">
        <v>5.5991401547721402</v>
      </c>
      <c r="O27" s="204">
        <v>5.6839208942390362</v>
      </c>
      <c r="P27" s="204">
        <v>13.255116079105759</v>
      </c>
      <c r="Q27" s="204">
        <v>11.556835769561481</v>
      </c>
      <c r="R27" s="204">
        <v>10.535339638865</v>
      </c>
      <c r="S27" s="204">
        <v>9.5636285468615636</v>
      </c>
      <c r="T27" s="204">
        <v>8.3858125537403261</v>
      </c>
      <c r="U27" s="204">
        <v>8.935253654342219</v>
      </c>
      <c r="V27" s="204">
        <v>7.399398108340498</v>
      </c>
      <c r="W27" s="204">
        <v>7.74316423043852</v>
      </c>
      <c r="X27" s="204">
        <v>3.4821152192605331</v>
      </c>
      <c r="Y27" s="204">
        <v>3.1119518486672391</v>
      </c>
      <c r="DA27" s="71" t="s">
        <v>127</v>
      </c>
    </row>
    <row r="28" spans="1:105" ht="12" customHeight="1" x14ac:dyDescent="0.25">
      <c r="A28" s="18" t="s">
        <v>42</v>
      </c>
      <c r="B28" s="204">
        <v>46.215907136715387</v>
      </c>
      <c r="C28" s="204">
        <v>10.71676698194325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37.254858125537403</v>
      </c>
      <c r="C29" s="204">
        <f t="shared" si="11"/>
        <v>32.430180567497843</v>
      </c>
      <c r="D29" s="204">
        <f t="shared" si="11"/>
        <v>29.346689595872746</v>
      </c>
      <c r="E29" s="204">
        <f t="shared" si="11"/>
        <v>29.181857265692173</v>
      </c>
      <c r="F29" s="204">
        <f t="shared" si="11"/>
        <v>18.463456577815993</v>
      </c>
      <c r="G29" s="204">
        <f t="shared" si="11"/>
        <v>38.757265692175409</v>
      </c>
      <c r="H29" s="204">
        <f t="shared" si="11"/>
        <v>36.805932932072231</v>
      </c>
      <c r="I29" s="204">
        <f t="shared" si="11"/>
        <v>24.816079105760963</v>
      </c>
      <c r="J29" s="204">
        <f t="shared" si="11"/>
        <v>5.2784178847807386</v>
      </c>
      <c r="K29" s="204">
        <f t="shared" si="11"/>
        <v>4.2515047291487527</v>
      </c>
      <c r="L29" s="204">
        <f t="shared" si="11"/>
        <v>4.1081685296646597</v>
      </c>
      <c r="M29" s="204">
        <f t="shared" si="11"/>
        <v>2.1257093723129827</v>
      </c>
      <c r="N29" s="204">
        <f t="shared" si="11"/>
        <v>3.1527944969905408</v>
      </c>
      <c r="O29" s="204">
        <f t="shared" si="11"/>
        <v>3.1527944969905408</v>
      </c>
      <c r="P29" s="204">
        <f t="shared" si="11"/>
        <v>3.1527944969905408</v>
      </c>
      <c r="Q29" s="204">
        <f t="shared" si="11"/>
        <v>3.1527944969905408</v>
      </c>
      <c r="R29" s="204">
        <f t="shared" si="11"/>
        <v>3.1527944969905408</v>
      </c>
      <c r="S29" s="204">
        <f t="shared" si="11"/>
        <v>2.1453998280309543</v>
      </c>
      <c r="T29" s="204">
        <f t="shared" si="11"/>
        <v>2.0446259673258815</v>
      </c>
      <c r="U29" s="204">
        <f t="shared" si="11"/>
        <v>1.9325021496130692</v>
      </c>
      <c r="V29" s="204">
        <f t="shared" si="11"/>
        <v>1.9527085124677555</v>
      </c>
      <c r="W29" s="204">
        <f t="shared" si="11"/>
        <v>1.9190025795356831</v>
      </c>
      <c r="X29" s="204">
        <f t="shared" si="11"/>
        <v>1.693035253654342</v>
      </c>
      <c r="Y29" s="204">
        <f t="shared" si="11"/>
        <v>1.3544282029234738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15.816337059329321</v>
      </c>
      <c r="C31" s="204">
        <v>15.816337059329321</v>
      </c>
      <c r="D31" s="204">
        <v>7.9081685296646604</v>
      </c>
      <c r="E31" s="204">
        <v>6.7784178847807386</v>
      </c>
      <c r="F31" s="204">
        <v>0</v>
      </c>
      <c r="G31" s="204">
        <v>6.7798796216680994</v>
      </c>
      <c r="H31" s="204">
        <v>6.7798796216680994</v>
      </c>
      <c r="I31" s="204">
        <v>5.4934651762682716</v>
      </c>
      <c r="J31" s="204">
        <v>3.2960447119518479</v>
      </c>
      <c r="K31" s="204">
        <v>2.1974204643164228</v>
      </c>
      <c r="L31" s="204">
        <v>1.098710232158211</v>
      </c>
      <c r="M31" s="204">
        <v>1.098710232158211</v>
      </c>
      <c r="N31" s="204">
        <v>1.098710232158211</v>
      </c>
      <c r="O31" s="204">
        <v>1.098710232158211</v>
      </c>
      <c r="P31" s="204">
        <v>1.098710232158211</v>
      </c>
      <c r="Q31" s="204">
        <v>1.098710232158211</v>
      </c>
      <c r="R31" s="204">
        <v>1.098710232158211</v>
      </c>
      <c r="S31" s="204">
        <v>0.50318142734307825</v>
      </c>
      <c r="T31" s="204">
        <v>0.35821152192605332</v>
      </c>
      <c r="U31" s="204">
        <v>0.32519346517626818</v>
      </c>
      <c r="V31" s="204">
        <v>0.22416165090283749</v>
      </c>
      <c r="W31" s="204">
        <v>0.18125537403267411</v>
      </c>
      <c r="X31" s="204">
        <v>0.18125537403267411</v>
      </c>
      <c r="Y31" s="204">
        <v>0.20103181427343081</v>
      </c>
      <c r="DA31" s="71" t="s">
        <v>130</v>
      </c>
    </row>
    <row r="32" spans="1:105" ht="12" customHeight="1" x14ac:dyDescent="0.25">
      <c r="A32" s="18" t="s">
        <v>71</v>
      </c>
      <c r="B32" s="204">
        <v>3.1047291487532238</v>
      </c>
      <c r="C32" s="204">
        <v>3.1047291487532238</v>
      </c>
      <c r="D32" s="204">
        <v>3.1047291487532238</v>
      </c>
      <c r="E32" s="204">
        <v>3.1047291487532238</v>
      </c>
      <c r="F32" s="204">
        <v>3.1047291487532238</v>
      </c>
      <c r="G32" s="204">
        <v>4.139638865004299</v>
      </c>
      <c r="H32" s="204">
        <v>4.1081685296646597</v>
      </c>
      <c r="I32" s="204">
        <v>3.0810834049871021</v>
      </c>
      <c r="J32" s="204">
        <v>1.026999140154772</v>
      </c>
      <c r="K32" s="204">
        <v>2.0540842648323299</v>
      </c>
      <c r="L32" s="204">
        <v>2.0540842648323299</v>
      </c>
      <c r="M32" s="204">
        <v>1.026999140154772</v>
      </c>
      <c r="N32" s="204">
        <v>2.0540842648323299</v>
      </c>
      <c r="O32" s="204">
        <v>2.0540842648323299</v>
      </c>
      <c r="P32" s="204">
        <v>2.0540842648323299</v>
      </c>
      <c r="Q32" s="204">
        <v>2.0540842648323299</v>
      </c>
      <c r="R32" s="204">
        <v>2.0540842648323299</v>
      </c>
      <c r="S32" s="204">
        <v>1.6422184006878759</v>
      </c>
      <c r="T32" s="204">
        <v>1.686414445399828</v>
      </c>
      <c r="U32" s="204">
        <v>1.607308684436801</v>
      </c>
      <c r="V32" s="204">
        <v>1.728546861564918</v>
      </c>
      <c r="W32" s="204">
        <v>1.737747205503009</v>
      </c>
      <c r="X32" s="204">
        <v>1.5117798796216679</v>
      </c>
      <c r="Y32" s="204">
        <v>1.1533963886500429</v>
      </c>
      <c r="DA32" s="71" t="s">
        <v>131</v>
      </c>
    </row>
    <row r="33" spans="1:105" ht="12" customHeight="1" x14ac:dyDescent="0.25">
      <c r="A33" s="18" t="s">
        <v>32</v>
      </c>
      <c r="B33" s="204">
        <v>18.33379191745486</v>
      </c>
      <c r="C33" s="204">
        <v>13.5091143594153</v>
      </c>
      <c r="D33" s="204">
        <v>18.33379191745486</v>
      </c>
      <c r="E33" s="204">
        <v>19.298710232158211</v>
      </c>
      <c r="F33" s="204">
        <v>15.358727429062769</v>
      </c>
      <c r="G33" s="204">
        <v>27.83774720550301</v>
      </c>
      <c r="H33" s="204">
        <v>25.91788478073947</v>
      </c>
      <c r="I33" s="204">
        <v>16.241530524505588</v>
      </c>
      <c r="J33" s="204">
        <v>0.95537403267411869</v>
      </c>
      <c r="K33" s="204">
        <v>0</v>
      </c>
      <c r="L33" s="204">
        <v>0.95537403267411869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60.456663800515898</v>
      </c>
      <c r="C35" s="204">
        <f t="shared" si="12"/>
        <v>27.383662940670682</v>
      </c>
      <c r="D35" s="204">
        <f t="shared" si="12"/>
        <v>27.966466036113498</v>
      </c>
      <c r="E35" s="204">
        <f t="shared" si="12"/>
        <v>34.135855546001707</v>
      </c>
      <c r="F35" s="204">
        <f t="shared" si="12"/>
        <v>34.372312983662937</v>
      </c>
      <c r="G35" s="204">
        <f t="shared" si="12"/>
        <v>41.444539982803093</v>
      </c>
      <c r="H35" s="204">
        <f t="shared" si="12"/>
        <v>43.701633705932927</v>
      </c>
      <c r="I35" s="204">
        <f t="shared" si="12"/>
        <v>52.171109200343928</v>
      </c>
      <c r="J35" s="204">
        <f t="shared" si="12"/>
        <v>50.365434221840069</v>
      </c>
      <c r="K35" s="204">
        <f t="shared" si="12"/>
        <v>42.476354256233883</v>
      </c>
      <c r="L35" s="204">
        <f t="shared" si="12"/>
        <v>40.692175408426479</v>
      </c>
      <c r="M35" s="204">
        <f t="shared" si="12"/>
        <v>45.034393809114363</v>
      </c>
      <c r="N35" s="204">
        <f t="shared" si="12"/>
        <v>49.269131556319863</v>
      </c>
      <c r="O35" s="204">
        <f t="shared" si="12"/>
        <v>49.011177987962157</v>
      </c>
      <c r="P35" s="204">
        <f t="shared" si="12"/>
        <v>47.35597592433362</v>
      </c>
      <c r="Q35" s="204">
        <f t="shared" si="12"/>
        <v>35.323989681857263</v>
      </c>
      <c r="R35" s="204">
        <f t="shared" si="12"/>
        <v>39.958469475494397</v>
      </c>
      <c r="S35" s="204">
        <f t="shared" si="12"/>
        <v>40.936113499570077</v>
      </c>
      <c r="T35" s="204">
        <f t="shared" si="12"/>
        <v>48.108082545141869</v>
      </c>
      <c r="U35" s="204">
        <f t="shared" si="12"/>
        <v>50.02218400687876</v>
      </c>
      <c r="V35" s="204">
        <f t="shared" si="12"/>
        <v>51.809200343938087</v>
      </c>
      <c r="W35" s="204">
        <f t="shared" si="12"/>
        <v>49.530524505588993</v>
      </c>
      <c r="X35" s="204">
        <f t="shared" si="12"/>
        <v>50.916079105760957</v>
      </c>
      <c r="Y35" s="204">
        <f t="shared" si="12"/>
        <v>49.414445399828033</v>
      </c>
      <c r="DA35" s="71"/>
    </row>
    <row r="36" spans="1:105" ht="12" customHeight="1" x14ac:dyDescent="0.25">
      <c r="A36" s="18" t="s">
        <v>73</v>
      </c>
      <c r="B36" s="204">
        <v>20.980223559759239</v>
      </c>
      <c r="C36" s="204">
        <v>22.57093723129837</v>
      </c>
      <c r="D36" s="204">
        <v>27.966466036113498</v>
      </c>
      <c r="E36" s="204">
        <v>34.135855546001707</v>
      </c>
      <c r="F36" s="204">
        <v>34.372312983662937</v>
      </c>
      <c r="G36" s="204">
        <v>41.444539982803093</v>
      </c>
      <c r="H36" s="204">
        <v>43.701633705932927</v>
      </c>
      <c r="I36" s="204">
        <v>52.171109200343928</v>
      </c>
      <c r="J36" s="204">
        <v>50.365434221840069</v>
      </c>
      <c r="K36" s="204">
        <v>42.476354256233883</v>
      </c>
      <c r="L36" s="204">
        <v>40.692175408426479</v>
      </c>
      <c r="M36" s="204">
        <v>45.034393809114363</v>
      </c>
      <c r="N36" s="204">
        <v>49.269131556319863</v>
      </c>
      <c r="O36" s="204">
        <v>49.011177987962157</v>
      </c>
      <c r="P36" s="204">
        <v>47.35597592433362</v>
      </c>
      <c r="Q36" s="204">
        <v>35.323989681857263</v>
      </c>
      <c r="R36" s="204">
        <v>39.958469475494397</v>
      </c>
      <c r="S36" s="204">
        <v>40.936113499570077</v>
      </c>
      <c r="T36" s="204">
        <v>48.108082545141869</v>
      </c>
      <c r="U36" s="204">
        <v>50.02218400687876</v>
      </c>
      <c r="V36" s="204">
        <v>51.809200343938087</v>
      </c>
      <c r="W36" s="204">
        <v>49.530524505588993</v>
      </c>
      <c r="X36" s="204">
        <v>50.916079105760957</v>
      </c>
      <c r="Y36" s="204">
        <v>49.414445399828033</v>
      </c>
      <c r="DA36" s="71" t="s">
        <v>134</v>
      </c>
    </row>
    <row r="37" spans="1:105" ht="12" customHeight="1" x14ac:dyDescent="0.25">
      <c r="A37" s="18" t="s">
        <v>36</v>
      </c>
      <c r="B37" s="204">
        <v>39.476440240756659</v>
      </c>
      <c r="C37" s="204">
        <v>4.8127257093723124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9.4582975064488387E-2</v>
      </c>
      <c r="T38" s="204">
        <f t="shared" si="13"/>
        <v>0.1007738607050731</v>
      </c>
      <c r="U38" s="204">
        <f t="shared" si="13"/>
        <v>9.8108340498710228E-2</v>
      </c>
      <c r="V38" s="204">
        <f t="shared" si="13"/>
        <v>0.1095442820292347</v>
      </c>
      <c r="W38" s="204">
        <f t="shared" si="13"/>
        <v>0.14436801375752359</v>
      </c>
      <c r="X38" s="204">
        <f t="shared" si="13"/>
        <v>0.1097162510748065</v>
      </c>
      <c r="Y38" s="204">
        <f t="shared" si="13"/>
        <v>0.62949269131556318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0.54101461736887357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9.4582975064488387E-2</v>
      </c>
      <c r="T41" s="204">
        <v>0.1007738607050731</v>
      </c>
      <c r="U41" s="204">
        <v>9.8108340498710228E-2</v>
      </c>
      <c r="V41" s="204">
        <v>0.1095442820292347</v>
      </c>
      <c r="W41" s="204">
        <v>0.14436801375752359</v>
      </c>
      <c r="X41" s="204">
        <v>0.1097162510748065</v>
      </c>
      <c r="Y41" s="204">
        <v>8.8478073946689578E-2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70.335339638864994</v>
      </c>
      <c r="C46" s="207">
        <v>64.402407566638004</v>
      </c>
      <c r="D46" s="207">
        <v>74.204643164230433</v>
      </c>
      <c r="E46" s="207">
        <v>93.551160791057598</v>
      </c>
      <c r="F46" s="207">
        <v>101.9776440240757</v>
      </c>
      <c r="G46" s="207">
        <v>109.9742046431642</v>
      </c>
      <c r="H46" s="207">
        <v>119.17454858125539</v>
      </c>
      <c r="I46" s="207">
        <v>126.48323301805669</v>
      </c>
      <c r="J46" s="207">
        <v>128.2889079965606</v>
      </c>
      <c r="K46" s="207">
        <v>93.379191745485812</v>
      </c>
      <c r="L46" s="207">
        <v>94.840928632846087</v>
      </c>
      <c r="M46" s="207">
        <v>110.5760963026655</v>
      </c>
      <c r="N46" s="207">
        <v>116.3370593293207</v>
      </c>
      <c r="O46" s="207">
        <v>118.4006878761823</v>
      </c>
      <c r="P46" s="207">
        <v>120.4643164230438</v>
      </c>
      <c r="Q46" s="207">
        <v>119.6044711951849</v>
      </c>
      <c r="R46" s="207">
        <v>128.59948409286329</v>
      </c>
      <c r="S46" s="207">
        <v>133.6674118658641</v>
      </c>
      <c r="T46" s="207">
        <v>144.58177128116941</v>
      </c>
      <c r="U46" s="207">
        <v>137.1345657781599</v>
      </c>
      <c r="V46" s="207">
        <v>142.10412725709369</v>
      </c>
      <c r="W46" s="207">
        <v>139.6601891659501</v>
      </c>
      <c r="X46" s="207">
        <v>124.6901977644024</v>
      </c>
      <c r="Y46" s="207">
        <v>129.4479793637145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214.26276870163366</v>
      </c>
      <c r="C47" s="210">
        <f t="shared" si="14"/>
        <v>134.93301805674972</v>
      </c>
      <c r="D47" s="210">
        <f t="shared" si="14"/>
        <v>131.51779879621671</v>
      </c>
      <c r="E47" s="210">
        <f t="shared" si="14"/>
        <v>156.86887360275151</v>
      </c>
      <c r="F47" s="210">
        <f t="shared" si="14"/>
        <v>154.8134135855546</v>
      </c>
      <c r="G47" s="210">
        <f t="shared" si="14"/>
        <v>190.17601031814269</v>
      </c>
      <c r="H47" s="210">
        <f t="shared" si="14"/>
        <v>199.68211521926051</v>
      </c>
      <c r="I47" s="210">
        <f t="shared" si="14"/>
        <v>210.7359415305244</v>
      </c>
      <c r="J47" s="210">
        <f t="shared" si="14"/>
        <v>191.08899398108329</v>
      </c>
      <c r="K47" s="210">
        <f t="shared" si="14"/>
        <v>143.69853826311271</v>
      </c>
      <c r="L47" s="210">
        <f t="shared" si="14"/>
        <v>143.9383490971625</v>
      </c>
      <c r="M47" s="210">
        <f t="shared" si="14"/>
        <v>162.08598452278591</v>
      </c>
      <c r="N47" s="210">
        <f t="shared" si="14"/>
        <v>174.3581255374032</v>
      </c>
      <c r="O47" s="210">
        <f t="shared" si="14"/>
        <v>176.24858125537401</v>
      </c>
      <c r="P47" s="210">
        <f t="shared" si="14"/>
        <v>184.22820292347379</v>
      </c>
      <c r="Q47" s="210">
        <f t="shared" si="14"/>
        <v>169.63809114359421</v>
      </c>
      <c r="R47" s="210">
        <f t="shared" si="14"/>
        <v>182.24608770421321</v>
      </c>
      <c r="S47" s="210">
        <f t="shared" si="14"/>
        <v>186.4071367153912</v>
      </c>
      <c r="T47" s="210">
        <f t="shared" si="14"/>
        <v>203.22106620808259</v>
      </c>
      <c r="U47" s="210">
        <f t="shared" si="14"/>
        <v>198.1226139294927</v>
      </c>
      <c r="V47" s="210">
        <f t="shared" si="14"/>
        <v>203.3749785038693</v>
      </c>
      <c r="W47" s="210">
        <f t="shared" si="14"/>
        <v>198.9972484952707</v>
      </c>
      <c r="X47" s="210">
        <f t="shared" si="14"/>
        <v>180.89114359415299</v>
      </c>
      <c r="Y47" s="210">
        <f t="shared" si="14"/>
        <v>183.95829750644879</v>
      </c>
      <c r="DA47" s="109"/>
    </row>
    <row r="48" spans="1:105" ht="12" customHeight="1" x14ac:dyDescent="0.25">
      <c r="A48" s="51" t="s">
        <v>43</v>
      </c>
      <c r="B48" s="241">
        <f>ISI_fec!B5</f>
        <v>122.44988536591551</v>
      </c>
      <c r="C48" s="241">
        <f>ISI_fec!C5</f>
        <v>24.440487572794918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91.812883335718169</v>
      </c>
      <c r="C49" s="242">
        <f>ISI_fec!C54</f>
        <v>110.49253048395479</v>
      </c>
      <c r="D49" s="242">
        <f>ISI_fec!D54</f>
        <v>131.51779879621671</v>
      </c>
      <c r="E49" s="242">
        <f>ISI_fec!E54</f>
        <v>156.86887360275151</v>
      </c>
      <c r="F49" s="242">
        <f>ISI_fec!F54</f>
        <v>154.8134135855546</v>
      </c>
      <c r="G49" s="242">
        <f>ISI_fec!G54</f>
        <v>190.17601031814269</v>
      </c>
      <c r="H49" s="242">
        <f>ISI_fec!H54</f>
        <v>199.68211521926051</v>
      </c>
      <c r="I49" s="242">
        <f>ISI_fec!I54</f>
        <v>210.7359415305244</v>
      </c>
      <c r="J49" s="242">
        <f>ISI_fec!J54</f>
        <v>191.08899398108329</v>
      </c>
      <c r="K49" s="242">
        <f>ISI_fec!K54</f>
        <v>143.69853826311271</v>
      </c>
      <c r="L49" s="242">
        <f>ISI_fec!L54</f>
        <v>143.9383490971625</v>
      </c>
      <c r="M49" s="242">
        <f>ISI_fec!M54</f>
        <v>162.08598452278591</v>
      </c>
      <c r="N49" s="242">
        <f>ISI_fec!N54</f>
        <v>174.3581255374032</v>
      </c>
      <c r="O49" s="242">
        <f>ISI_fec!O54</f>
        <v>176.24858125537401</v>
      </c>
      <c r="P49" s="242">
        <f>ISI_fec!P54</f>
        <v>184.22820292347379</v>
      </c>
      <c r="Q49" s="242">
        <f>ISI_fec!Q54</f>
        <v>169.63809114359421</v>
      </c>
      <c r="R49" s="242">
        <f>ISI_fec!R54</f>
        <v>182.24608770421321</v>
      </c>
      <c r="S49" s="242">
        <f>ISI_fec!S54</f>
        <v>186.4071367153912</v>
      </c>
      <c r="T49" s="242">
        <f>ISI_fec!T54</f>
        <v>203.22106620808259</v>
      </c>
      <c r="U49" s="242">
        <f>ISI_fec!U54</f>
        <v>198.1226139294927</v>
      </c>
      <c r="V49" s="242">
        <f>ISI_fec!V54</f>
        <v>203.3749785038693</v>
      </c>
      <c r="W49" s="242">
        <f>ISI_fec!W54</f>
        <v>198.9972484952707</v>
      </c>
      <c r="X49" s="242">
        <f>ISI_fec!X54</f>
        <v>180.89114359415299</v>
      </c>
      <c r="Y49" s="242">
        <f>ISI_fec!Y54</f>
        <v>183.95829750644879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785.72311827910255</v>
      </c>
      <c r="C51" s="203">
        <f t="shared" si="15"/>
        <v>285.32480628528145</v>
      </c>
      <c r="D51" s="203">
        <f t="shared" si="15"/>
        <v>195.50684250560866</v>
      </c>
      <c r="E51" s="203">
        <f t="shared" si="15"/>
        <v>213.60777141625954</v>
      </c>
      <c r="F51" s="203">
        <f t="shared" si="15"/>
        <v>202.79276593548053</v>
      </c>
      <c r="G51" s="203">
        <f t="shared" si="15"/>
        <v>279.36315182713872</v>
      </c>
      <c r="H51" s="203">
        <f t="shared" si="15"/>
        <v>291.80831401575102</v>
      </c>
      <c r="I51" s="203">
        <f t="shared" si="15"/>
        <v>309.488273963437</v>
      </c>
      <c r="J51" s="203">
        <f t="shared" si="15"/>
        <v>250.17425745857884</v>
      </c>
      <c r="K51" s="203">
        <f t="shared" si="15"/>
        <v>194.78894431928364</v>
      </c>
      <c r="L51" s="203">
        <f t="shared" si="15"/>
        <v>170.60348215902286</v>
      </c>
      <c r="M51" s="203">
        <f t="shared" si="15"/>
        <v>178.75547335914749</v>
      </c>
      <c r="N51" s="203">
        <f t="shared" si="15"/>
        <v>205.06976795863818</v>
      </c>
      <c r="O51" s="203">
        <f t="shared" si="15"/>
        <v>208.66081363859072</v>
      </c>
      <c r="P51" s="203">
        <f t="shared" si="15"/>
        <v>239.32552563756468</v>
      </c>
      <c r="Q51" s="203">
        <f t="shared" si="15"/>
        <v>229.35154774308131</v>
      </c>
      <c r="R51" s="203">
        <f t="shared" si="15"/>
        <v>222.83696607853136</v>
      </c>
      <c r="S51" s="203">
        <f t="shared" si="15"/>
        <v>210.52606839903501</v>
      </c>
      <c r="T51" s="203">
        <f t="shared" si="15"/>
        <v>217.86905291870315</v>
      </c>
      <c r="U51" s="203">
        <f t="shared" si="15"/>
        <v>243.11064171859599</v>
      </c>
      <c r="V51" s="203">
        <f t="shared" si="15"/>
        <v>243.33620479741728</v>
      </c>
      <c r="W51" s="203">
        <f t="shared" si="15"/>
        <v>221.11224911907928</v>
      </c>
      <c r="X51" s="203">
        <f t="shared" si="15"/>
        <v>194.1276139979945</v>
      </c>
      <c r="Y51" s="203">
        <f t="shared" si="15"/>
        <v>194.97885871778189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608.2698563965248</v>
      </c>
      <c r="C52" s="213">
        <f>(ISI_emi!C5-ISI_emi!C52)+(ISI_emi!C54-ISI_emi!C96)</f>
        <v>234.05537735588479</v>
      </c>
      <c r="D52" s="213">
        <f>(ISI_emi!D5-ISI_emi!D52)+(ISI_emi!D54-ISI_emi!D96)</f>
        <v>155.62419767890776</v>
      </c>
      <c r="E52" s="213">
        <f>(ISI_emi!E5-ISI_emi!E52)+(ISI_emi!E54-ISI_emi!E96)</f>
        <v>170.25707051767159</v>
      </c>
      <c r="F52" s="213">
        <f>(ISI_emi!F5-ISI_emi!F52)+(ISI_emi!F54-ISI_emi!F96)</f>
        <v>140.13691415922892</v>
      </c>
      <c r="G52" s="213">
        <f>(ISI_emi!G5-ISI_emi!G52)+(ISI_emi!G54-ISI_emi!G96)</f>
        <v>218.30971535890251</v>
      </c>
      <c r="H52" s="213">
        <f>(ISI_emi!H5-ISI_emi!H52)+(ISI_emi!H54-ISI_emi!H96)</f>
        <v>217.29205727925296</v>
      </c>
      <c r="I52" s="213">
        <f>(ISI_emi!I5-ISI_emi!I52)+(ISI_emi!I54-ISI_emi!I96)</f>
        <v>229.14524951915971</v>
      </c>
      <c r="J52" s="213">
        <f>(ISI_emi!J5-ISI_emi!J52)+(ISI_emi!J54-ISI_emi!J96)</f>
        <v>162.74031551761863</v>
      </c>
      <c r="K52" s="213">
        <f>(ISI_emi!K5-ISI_emi!K52)+(ISI_emi!K54-ISI_emi!K96)</f>
        <v>126.72738431928364</v>
      </c>
      <c r="L52" s="213">
        <f>(ISI_emi!L5-ISI_emi!L52)+(ISI_emi!L54-ISI_emi!L96)</f>
        <v>125.63397215902286</v>
      </c>
      <c r="M52" s="213">
        <f>(ISI_emi!M5-ISI_emi!M52)+(ISI_emi!M54-ISI_emi!M96)</f>
        <v>129.76746335914748</v>
      </c>
      <c r="N52" s="213">
        <f>(ISI_emi!N5-ISI_emi!N52)+(ISI_emi!N54-ISI_emi!N96)</f>
        <v>148.04231795863819</v>
      </c>
      <c r="O52" s="213">
        <f>(ISI_emi!O5-ISI_emi!O52)+(ISI_emi!O54-ISI_emi!O96)</f>
        <v>147.78536363859072</v>
      </c>
      <c r="P52" s="213">
        <f>(ISI_emi!P5-ISI_emi!P52)+(ISI_emi!P54-ISI_emi!P96)</f>
        <v>177.28383563756466</v>
      </c>
      <c r="Q52" s="213">
        <f>(ISI_emi!Q5-ISI_emi!Q52)+(ISI_emi!Q54-ISI_emi!Q96)</f>
        <v>141.34962491894782</v>
      </c>
      <c r="R52" s="213">
        <f>(ISI_emi!R5-ISI_emi!R52)+(ISI_emi!R54-ISI_emi!R96)</f>
        <v>148.87147607853137</v>
      </c>
      <c r="S52" s="213">
        <f>(ISI_emi!S5-ISI_emi!S52)+(ISI_emi!S54-ISI_emi!S96)</f>
        <v>144.64122839903501</v>
      </c>
      <c r="T52" s="213">
        <f>(ISI_emi!T5-ISI_emi!T52)+(ISI_emi!T54-ISI_emi!T96)</f>
        <v>155.62094291870315</v>
      </c>
      <c r="U52" s="213">
        <f>(ISI_emi!U5-ISI_emi!U52)+(ISI_emi!U54-ISI_emi!U96)</f>
        <v>162.18908171859599</v>
      </c>
      <c r="V52" s="213">
        <f>(ISI_emi!V5-ISI_emi!V52)+(ISI_emi!V54-ISI_emi!V96)</f>
        <v>159.43776479741729</v>
      </c>
      <c r="W52" s="213">
        <f>(ISI_emi!W5-ISI_emi!W52)+(ISI_emi!W54-ISI_emi!W96)</f>
        <v>156.12630911907928</v>
      </c>
      <c r="X52" s="213">
        <f>(ISI_emi!X5-ISI_emi!X52)+(ISI_emi!X54-ISI_emi!X96)</f>
        <v>139.79732399799451</v>
      </c>
      <c r="Y52" s="213">
        <f>(ISI_emi!Y5-ISI_emi!Y52)+(ISI_emi!Y54-ISI_emi!Y96)</f>
        <v>133.67836871778189</v>
      </c>
      <c r="DA52" s="85"/>
    </row>
    <row r="53" spans="1:105" ht="12" customHeight="1" x14ac:dyDescent="0.25">
      <c r="A53" s="14" t="s">
        <v>146</v>
      </c>
      <c r="B53" s="204">
        <f>ISI_emi!B52+ISI_emi!B96</f>
        <v>177.45326188257772</v>
      </c>
      <c r="C53" s="204">
        <f>ISI_emi!C52+ISI_emi!C96</f>
        <v>51.269428929396646</v>
      </c>
      <c r="D53" s="204">
        <f>ISI_emi!D52+ISI_emi!D96</f>
        <v>39.882644826700897</v>
      </c>
      <c r="E53" s="204">
        <f>ISI_emi!E52+ISI_emi!E96</f>
        <v>43.350700898587938</v>
      </c>
      <c r="F53" s="204">
        <f>ISI_emi!F52+ISI_emi!F96</f>
        <v>62.655851776251609</v>
      </c>
      <c r="G53" s="204">
        <f>ISI_emi!G52+ISI_emi!G96</f>
        <v>61.0534364682362</v>
      </c>
      <c r="H53" s="204">
        <f>ISI_emi!H52+ISI_emi!H96</f>
        <v>74.516256736498079</v>
      </c>
      <c r="I53" s="204">
        <f>ISI_emi!I52+ISI_emi!I96</f>
        <v>80.34302444427729</v>
      </c>
      <c r="J53" s="204">
        <f>ISI_emi!J52+ISI_emi!J96</f>
        <v>87.43394194096021</v>
      </c>
      <c r="K53" s="204">
        <f>ISI_emi!K52+ISI_emi!K96</f>
        <v>68.06156</v>
      </c>
      <c r="L53" s="204">
        <f>ISI_emi!L52+ISI_emi!L96</f>
        <v>44.96951</v>
      </c>
      <c r="M53" s="204">
        <f>ISI_emi!M52+ISI_emi!M96</f>
        <v>48.988010000000003</v>
      </c>
      <c r="N53" s="204">
        <f>ISI_emi!N52+ISI_emi!N96</f>
        <v>57.027450000000002</v>
      </c>
      <c r="O53" s="204">
        <f>ISI_emi!O52+ISI_emi!O96</f>
        <v>60.875450000000001</v>
      </c>
      <c r="P53" s="204">
        <f>ISI_emi!P52+ISI_emi!P96</f>
        <v>62.041690000000003</v>
      </c>
      <c r="Q53" s="204">
        <f>ISI_emi!Q52+ISI_emi!Q96</f>
        <v>88.001922824133501</v>
      </c>
      <c r="R53" s="204">
        <f>ISI_emi!R52+ISI_emi!R96</f>
        <v>73.965490000000003</v>
      </c>
      <c r="S53" s="204">
        <f>ISI_emi!S52+ISI_emi!S96</f>
        <v>65.884839999999997</v>
      </c>
      <c r="T53" s="204">
        <f>ISI_emi!T52+ISI_emi!T96</f>
        <v>62.248109999999997</v>
      </c>
      <c r="U53" s="204">
        <f>ISI_emi!U52+ISI_emi!U96</f>
        <v>80.921559999999999</v>
      </c>
      <c r="V53" s="204">
        <f>ISI_emi!V52+ISI_emi!V96</f>
        <v>83.898439999999994</v>
      </c>
      <c r="W53" s="204">
        <f>ISI_emi!W52+ISI_emi!W96</f>
        <v>64.985939999999999</v>
      </c>
      <c r="X53" s="204">
        <f>ISI_emi!X52+ISI_emi!X96</f>
        <v>54.330289999999998</v>
      </c>
      <c r="Y53" s="204">
        <f>ISI_emi!Y52+ISI_emi!Y96</f>
        <v>61.300490000000003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785.72311827910255</v>
      </c>
      <c r="C54" s="210">
        <f t="shared" si="16"/>
        <v>285.3248062852814</v>
      </c>
      <c r="D54" s="210">
        <f t="shared" si="16"/>
        <v>195.50684250560866</v>
      </c>
      <c r="E54" s="210">
        <f t="shared" si="16"/>
        <v>213.60777141625954</v>
      </c>
      <c r="F54" s="210">
        <f t="shared" si="16"/>
        <v>202.79276593548053</v>
      </c>
      <c r="G54" s="210">
        <f t="shared" si="16"/>
        <v>279.36315182713872</v>
      </c>
      <c r="H54" s="210">
        <f t="shared" si="16"/>
        <v>291.80831401575102</v>
      </c>
      <c r="I54" s="210">
        <f t="shared" si="16"/>
        <v>309.488273963437</v>
      </c>
      <c r="J54" s="210">
        <f t="shared" si="16"/>
        <v>250.17425745857884</v>
      </c>
      <c r="K54" s="210">
        <f t="shared" si="16"/>
        <v>194.78894431928364</v>
      </c>
      <c r="L54" s="210">
        <f t="shared" si="16"/>
        <v>170.60348215902286</v>
      </c>
      <c r="M54" s="210">
        <f t="shared" si="16"/>
        <v>178.75547335914749</v>
      </c>
      <c r="N54" s="210">
        <f t="shared" si="16"/>
        <v>205.06976795863818</v>
      </c>
      <c r="O54" s="210">
        <f t="shared" si="16"/>
        <v>208.66081363859072</v>
      </c>
      <c r="P54" s="210">
        <f t="shared" si="16"/>
        <v>239.32552563756468</v>
      </c>
      <c r="Q54" s="210">
        <f t="shared" si="16"/>
        <v>229.35154774308131</v>
      </c>
      <c r="R54" s="210">
        <f t="shared" si="16"/>
        <v>222.83696607853136</v>
      </c>
      <c r="S54" s="210">
        <f t="shared" si="16"/>
        <v>210.52606839903501</v>
      </c>
      <c r="T54" s="210">
        <f t="shared" si="16"/>
        <v>217.86905291870315</v>
      </c>
      <c r="U54" s="210">
        <f t="shared" si="16"/>
        <v>243.11064171859599</v>
      </c>
      <c r="V54" s="210">
        <f t="shared" si="16"/>
        <v>243.33620479741728</v>
      </c>
      <c r="W54" s="210">
        <f t="shared" si="16"/>
        <v>221.11224911907928</v>
      </c>
      <c r="X54" s="210">
        <f t="shared" si="16"/>
        <v>194.1276139979945</v>
      </c>
      <c r="Y54" s="210">
        <f t="shared" si="16"/>
        <v>194.97885871778189</v>
      </c>
      <c r="DA54" s="109"/>
    </row>
    <row r="55" spans="1:105" ht="12" customHeight="1" x14ac:dyDescent="0.25">
      <c r="A55" s="51" t="s">
        <v>43</v>
      </c>
      <c r="B55" s="241">
        <f>ISI_emi!B$5</f>
        <v>611.95072573722985</v>
      </c>
      <c r="C55" s="241">
        <f>ISI_emi!C$5</f>
        <v>110.53211821990837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173.7723925418727</v>
      </c>
      <c r="C56" s="242">
        <f>ISI_emi!C$54</f>
        <v>174.79268806537306</v>
      </c>
      <c r="D56" s="242">
        <f>ISI_emi!D$54</f>
        <v>195.50684250560866</v>
      </c>
      <c r="E56" s="242">
        <f>ISI_emi!E$54</f>
        <v>213.60777141625954</v>
      </c>
      <c r="F56" s="242">
        <f>ISI_emi!F$54</f>
        <v>202.79276593548053</v>
      </c>
      <c r="G56" s="242">
        <f>ISI_emi!G$54</f>
        <v>279.36315182713872</v>
      </c>
      <c r="H56" s="242">
        <f>ISI_emi!H$54</f>
        <v>291.80831401575102</v>
      </c>
      <c r="I56" s="242">
        <f>ISI_emi!I$54</f>
        <v>309.488273963437</v>
      </c>
      <c r="J56" s="242">
        <f>ISI_emi!J$54</f>
        <v>250.17425745857884</v>
      </c>
      <c r="K56" s="242">
        <f>ISI_emi!K$54</f>
        <v>194.78894431928364</v>
      </c>
      <c r="L56" s="242">
        <f>ISI_emi!L$54</f>
        <v>170.60348215902286</v>
      </c>
      <c r="M56" s="242">
        <f>ISI_emi!M$54</f>
        <v>178.75547335914749</v>
      </c>
      <c r="N56" s="242">
        <f>ISI_emi!N$54</f>
        <v>205.06976795863818</v>
      </c>
      <c r="O56" s="242">
        <f>ISI_emi!O$54</f>
        <v>208.66081363859072</v>
      </c>
      <c r="P56" s="242">
        <f>ISI_emi!P$54</f>
        <v>239.32552563756468</v>
      </c>
      <c r="Q56" s="242">
        <f>ISI_emi!Q$54</f>
        <v>229.35154774308131</v>
      </c>
      <c r="R56" s="242">
        <f>ISI_emi!R$54</f>
        <v>222.83696607853136</v>
      </c>
      <c r="S56" s="242">
        <f>ISI_emi!S$54</f>
        <v>210.52606839903501</v>
      </c>
      <c r="T56" s="242">
        <f>ISI_emi!T$54</f>
        <v>217.86905291870315</v>
      </c>
      <c r="U56" s="242">
        <f>ISI_emi!U$54</f>
        <v>243.11064171859599</v>
      </c>
      <c r="V56" s="242">
        <f>ISI_emi!V$54</f>
        <v>243.33620479741728</v>
      </c>
      <c r="W56" s="242">
        <f>ISI_emi!W$54</f>
        <v>221.11224911907928</v>
      </c>
      <c r="X56" s="242">
        <f>ISI_emi!X$54</f>
        <v>194.1276139979945</v>
      </c>
      <c r="Y56" s="242">
        <f>ISI_emi!Y$54</f>
        <v>194.97885871778189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>
        <f t="shared" ref="B58:Y58" si="17">IF(B$7=0,"",B$3/B$7*1000)</f>
        <v>339.6223374367512</v>
      </c>
      <c r="C58" s="250">
        <f t="shared" si="17"/>
        <v>494.27358007582694</v>
      </c>
      <c r="D58" s="250">
        <f t="shared" si="17"/>
        <v>398.15477726922217</v>
      </c>
      <c r="E58" s="250">
        <f t="shared" si="17"/>
        <v>324.65706070277128</v>
      </c>
      <c r="F58" s="250">
        <f t="shared" si="17"/>
        <v>225.9060027106745</v>
      </c>
      <c r="G58" s="250">
        <f t="shared" si="17"/>
        <v>220.30400100019449</v>
      </c>
      <c r="H58" s="250">
        <f t="shared" si="17"/>
        <v>192.00594871109499</v>
      </c>
      <c r="I58" s="250">
        <f t="shared" si="17"/>
        <v>175.31737859599752</v>
      </c>
      <c r="J58" s="250">
        <f t="shared" si="17"/>
        <v>173.30520291148446</v>
      </c>
      <c r="K58" s="250">
        <f t="shared" si="17"/>
        <v>152.19671862432835</v>
      </c>
      <c r="L58" s="250">
        <f t="shared" si="17"/>
        <v>207.15608672638749</v>
      </c>
      <c r="M58" s="250">
        <f t="shared" si="17"/>
        <v>183.30743911854412</v>
      </c>
      <c r="N58" s="250">
        <f t="shared" si="17"/>
        <v>152.29933581334899</v>
      </c>
      <c r="O58" s="250">
        <f t="shared" si="17"/>
        <v>153.08447605299614</v>
      </c>
      <c r="P58" s="250">
        <f t="shared" si="17"/>
        <v>160.51940439270837</v>
      </c>
      <c r="Q58" s="250">
        <f t="shared" si="17"/>
        <v>133.21929686465324</v>
      </c>
      <c r="R58" s="250">
        <f t="shared" si="17"/>
        <v>171.95995970717988</v>
      </c>
      <c r="S58" s="250">
        <f t="shared" si="17"/>
        <v>205.35716942010282</v>
      </c>
      <c r="T58" s="250">
        <f t="shared" si="17"/>
        <v>189.14589828670771</v>
      </c>
      <c r="U58" s="250">
        <f t="shared" si="17"/>
        <v>173.29753599396494</v>
      </c>
      <c r="V58" s="250">
        <f t="shared" si="17"/>
        <v>146.03043823290966</v>
      </c>
      <c r="W58" s="250">
        <f t="shared" si="17"/>
        <v>339.78544056789315</v>
      </c>
      <c r="X58" s="250">
        <f t="shared" si="17"/>
        <v>310.69776268202475</v>
      </c>
      <c r="Y58" s="250">
        <f t="shared" si="17"/>
        <v>214.86231219993206</v>
      </c>
      <c r="DA58" s="109"/>
    </row>
    <row r="59" spans="1:105" ht="12" customHeight="1" x14ac:dyDescent="0.25">
      <c r="A59" s="110" t="s">
        <v>148</v>
      </c>
      <c r="B59" s="251">
        <f t="shared" ref="B59:Y59" si="18">IF(B$47=0,"",B$47/B$7)</f>
        <v>0.19693269182135448</v>
      </c>
      <c r="C59" s="251">
        <f t="shared" si="18"/>
        <v>0.18534755227575511</v>
      </c>
      <c r="D59" s="251">
        <f t="shared" si="18"/>
        <v>0.14295412912632252</v>
      </c>
      <c r="E59" s="251">
        <f t="shared" si="18"/>
        <v>0.15686887360275151</v>
      </c>
      <c r="F59" s="251">
        <f t="shared" si="18"/>
        <v>0.10711321923135253</v>
      </c>
      <c r="G59" s="251">
        <f t="shared" si="18"/>
        <v>0.13503356761380261</v>
      </c>
      <c r="H59" s="251">
        <f t="shared" si="18"/>
        <v>0.11616739797166502</v>
      </c>
      <c r="I59" s="251">
        <f t="shared" si="18"/>
        <v>0.11370683183837736</v>
      </c>
      <c r="J59" s="251">
        <f t="shared" si="18"/>
        <v>9.4744004893199008E-2</v>
      </c>
      <c r="K59" s="251">
        <f t="shared" si="18"/>
        <v>8.9020858637596983E-2</v>
      </c>
      <c r="L59" s="251">
        <f t="shared" si="18"/>
        <v>9.3291327188480905E-2</v>
      </c>
      <c r="M59" s="251">
        <f t="shared" si="18"/>
        <v>8.3448220315547994E-2</v>
      </c>
      <c r="N59" s="251">
        <f t="shared" si="18"/>
        <v>8.8954233451458919E-2</v>
      </c>
      <c r="O59" s="251">
        <f t="shared" si="18"/>
        <v>8.5974917685548297E-2</v>
      </c>
      <c r="P59" s="251">
        <f t="shared" si="18"/>
        <v>8.8999131847088783E-2</v>
      </c>
      <c r="Q59" s="251">
        <f t="shared" si="18"/>
        <v>8.356556213970158E-2</v>
      </c>
      <c r="R59" s="251">
        <f t="shared" si="18"/>
        <v>9.0669695375230452E-2</v>
      </c>
      <c r="S59" s="251">
        <f t="shared" si="18"/>
        <v>9.0671344387318761E-2</v>
      </c>
      <c r="T59" s="251">
        <f t="shared" si="18"/>
        <v>9.173668441838001E-2</v>
      </c>
      <c r="U59" s="251">
        <f t="shared" si="18"/>
        <v>9.7460709728869138E-2</v>
      </c>
      <c r="V59" s="251">
        <f t="shared" si="18"/>
        <v>9.2326924056469487E-2</v>
      </c>
      <c r="W59" s="251">
        <f t="shared" si="18"/>
        <v>0.10189462541700348</v>
      </c>
      <c r="X59" s="251">
        <f t="shared" si="18"/>
        <v>9.5205865049554209E-2</v>
      </c>
      <c r="Y59" s="251">
        <f t="shared" si="18"/>
        <v>9.1979148753224396E-2</v>
      </c>
      <c r="DA59" s="109"/>
    </row>
    <row r="60" spans="1:105" ht="12" customHeight="1" x14ac:dyDescent="0.25">
      <c r="A60" s="50" t="s">
        <v>43</v>
      </c>
      <c r="B60" s="252">
        <f t="shared" ref="B60:Y60" si="19">IF(B$48=0,"",B$48/B$8)</f>
        <v>0.29878068419722109</v>
      </c>
      <c r="C60" s="252">
        <f t="shared" si="19"/>
        <v>0.39420141246443419</v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>
        <f t="shared" ref="B61:Y61" si="20">IF(B$49=0,"",B$49/B$9)</f>
        <v>0.13538368565859518</v>
      </c>
      <c r="C61" s="253">
        <f t="shared" si="20"/>
        <v>0.16590470042635855</v>
      </c>
      <c r="D61" s="253">
        <f t="shared" si="20"/>
        <v>0.14295412912632252</v>
      </c>
      <c r="E61" s="253">
        <f t="shared" si="20"/>
        <v>0.15686887360275151</v>
      </c>
      <c r="F61" s="253">
        <f t="shared" si="20"/>
        <v>0.10711321923135253</v>
      </c>
      <c r="G61" s="253">
        <f t="shared" si="20"/>
        <v>0.13503356761380261</v>
      </c>
      <c r="H61" s="253">
        <f t="shared" si="20"/>
        <v>0.11616739797166502</v>
      </c>
      <c r="I61" s="253">
        <f t="shared" si="20"/>
        <v>0.11370683183837736</v>
      </c>
      <c r="J61" s="253">
        <f t="shared" si="20"/>
        <v>9.4744004893199008E-2</v>
      </c>
      <c r="K61" s="253">
        <f t="shared" si="20"/>
        <v>8.9020858637596983E-2</v>
      </c>
      <c r="L61" s="253">
        <f t="shared" si="20"/>
        <v>9.3291327188480905E-2</v>
      </c>
      <c r="M61" s="253">
        <f t="shared" si="20"/>
        <v>8.3448220315547994E-2</v>
      </c>
      <c r="N61" s="253">
        <f t="shared" si="20"/>
        <v>8.8954233451458919E-2</v>
      </c>
      <c r="O61" s="253">
        <f t="shared" si="20"/>
        <v>8.5974917685548297E-2</v>
      </c>
      <c r="P61" s="253">
        <f t="shared" si="20"/>
        <v>8.8999131847088783E-2</v>
      </c>
      <c r="Q61" s="253">
        <f t="shared" si="20"/>
        <v>8.356556213970158E-2</v>
      </c>
      <c r="R61" s="253">
        <f t="shared" si="20"/>
        <v>9.0669695375230452E-2</v>
      </c>
      <c r="S61" s="253">
        <f t="shared" si="20"/>
        <v>9.0671344387318761E-2</v>
      </c>
      <c r="T61" s="253">
        <f t="shared" si="20"/>
        <v>9.173668441838001E-2</v>
      </c>
      <c r="U61" s="253">
        <f t="shared" si="20"/>
        <v>9.7460709728869138E-2</v>
      </c>
      <c r="V61" s="253">
        <f t="shared" si="20"/>
        <v>9.2326924056469487E-2</v>
      </c>
      <c r="W61" s="253">
        <f t="shared" si="20"/>
        <v>0.10189462541700348</v>
      </c>
      <c r="X61" s="253">
        <f t="shared" si="20"/>
        <v>9.5205865049554209E-2</v>
      </c>
      <c r="Y61" s="253">
        <f t="shared" si="20"/>
        <v>9.1979148753224396E-2</v>
      </c>
      <c r="DA61" s="84"/>
    </row>
    <row r="62" spans="1:105" ht="12" customHeight="1" x14ac:dyDescent="0.25">
      <c r="A62" s="110" t="s">
        <v>149</v>
      </c>
      <c r="B62" s="251">
        <f>IF(SUM(ISI_ued!B$5,ISI_ued!B$54)=0,"",SUM(ISI_ued!B$5,ISI_ued!B$54)/B$7)</f>
        <v>8.2211351474332256E-2</v>
      </c>
      <c r="C62" s="251">
        <f>IF(SUM(ISI_ued!C$5,ISI_ued!C$54)=0,"",SUM(ISI_ued!C$5,ISI_ued!C$54)/C$7)</f>
        <v>9.603228530352971E-2</v>
      </c>
      <c r="D62" s="251">
        <f>IF(SUM(ISI_ued!D$5,ISI_ued!D$54)=0,"",SUM(ISI_ued!D$5,ISI_ued!D$54)/D$7)</f>
        <v>8.1606641083902948E-2</v>
      </c>
      <c r="E62" s="251">
        <f>IF(SUM(ISI_ued!E$5,ISI_ued!E$54)=0,"",SUM(ISI_ued!E$5,ISI_ued!E$54)/E$7)</f>
        <v>9.0924189198805627E-2</v>
      </c>
      <c r="F62" s="251">
        <f>IF(SUM(ISI_ued!F$5,ISI_ued!F$54)=0,"",SUM(ISI_ued!F$5,ISI_ued!F$54)/F$7)</f>
        <v>6.4182982194915403E-2</v>
      </c>
      <c r="G62" s="251">
        <f>IF(SUM(ISI_ued!G$5,ISI_ued!G$54)=0,"",SUM(ISI_ued!G$5,ISI_ued!G$54)/G$7)</f>
        <v>7.8897518962401686E-2</v>
      </c>
      <c r="H62" s="251">
        <f>IF(SUM(ISI_ued!H$5,ISI_ued!H$54)=0,"",SUM(ISI_ued!H$5,ISI_ued!H$54)/H$7)</f>
        <v>6.9147428415991932E-2</v>
      </c>
      <c r="I62" s="251">
        <f>IF(SUM(ISI_ued!I$5,ISI_ued!I$54)=0,"",SUM(ISI_ued!I$5,ISI_ued!I$54)/I$7)</f>
        <v>6.8165938873008383E-2</v>
      </c>
      <c r="J62" s="251">
        <f>IF(SUM(ISI_ued!J$5,ISI_ued!J$54)=0,"",SUM(ISI_ued!J$5,ISI_ued!J$54)/J$7)</f>
        <v>5.8686901736903656E-2</v>
      </c>
      <c r="K62" s="251">
        <f>IF(SUM(ISI_ued!K$5,ISI_ued!K$54)=0,"",SUM(ISI_ued!K$5,ISI_ued!K$54)/K$7)</f>
        <v>5.4990233690081651E-2</v>
      </c>
      <c r="L62" s="251">
        <f>IF(SUM(ISI_ued!L$5,ISI_ued!L$54)=0,"",SUM(ISI_ued!L$5,ISI_ued!L$54)/L$7)</f>
        <v>5.7667729907289703E-2</v>
      </c>
      <c r="M62" s="251">
        <f>IF(SUM(ISI_ued!M$5,ISI_ued!M$54)=0,"",SUM(ISI_ued!M$5,ISI_ued!M$54)/M$7)</f>
        <v>5.1943842172005671E-2</v>
      </c>
      <c r="N62" s="251">
        <f>IF(SUM(ISI_ued!N$5,ISI_ued!N$54)=0,"",SUM(ISI_ued!N$5,ISI_ued!N$54)/N$7)</f>
        <v>5.5123437236731007E-2</v>
      </c>
      <c r="O62" s="251">
        <f>IF(SUM(ISI_ued!O$5,ISI_ued!O$54)=0,"",SUM(ISI_ued!O$5,ISI_ued!O$54)/O$7)</f>
        <v>5.385223435893776E-2</v>
      </c>
      <c r="P62" s="251">
        <f>IF(SUM(ISI_ued!P$5,ISI_ued!P$54)=0,"",SUM(ISI_ued!P$5,ISI_ued!P$54)/P$7)</f>
        <v>5.5180710460684589E-2</v>
      </c>
      <c r="Q62" s="251">
        <f>IF(SUM(ISI_ued!Q$5,ISI_ued!Q$54)=0,"",SUM(ISI_ued!Q$5,ISI_ued!Q$54)/Q$7)</f>
        <v>5.2436355938948229E-2</v>
      </c>
      <c r="R62" s="251">
        <f>IF(SUM(ISI_ued!R$5,ISI_ued!R$54)=0,"",SUM(ISI_ued!R$5,ISI_ued!R$54)/R$7)</f>
        <v>5.6998674509166465E-2</v>
      </c>
      <c r="S62" s="251">
        <f>IF(SUM(ISI_ued!S$5,ISI_ued!S$54)=0,"",SUM(ISI_ued!S$5,ISI_ued!S$54)/S$7)</f>
        <v>5.7606151355884878E-2</v>
      </c>
      <c r="T62" s="251">
        <f>IF(SUM(ISI_ued!T$5,ISI_ued!T$54)=0,"",SUM(ISI_ued!T$5,ISI_ued!T$54)/T$7)</f>
        <v>5.941082461924687E-2</v>
      </c>
      <c r="U62" s="251">
        <f>IF(SUM(ISI_ued!U$5,ISI_ued!U$54)=0,"",SUM(ISI_ued!U$5,ISI_ued!U$54)/U$7)</f>
        <v>6.2830446458376585E-2</v>
      </c>
      <c r="V62" s="251">
        <f>IF(SUM(ISI_ued!V$5,ISI_ued!V$54)=0,"",SUM(ISI_ued!V$5,ISI_ued!V$54)/V$7)</f>
        <v>5.9703567489615118E-2</v>
      </c>
      <c r="W62" s="251">
        <f>IF(SUM(ISI_ued!W$5,ISI_ued!W$54)=0,"",SUM(ISI_ued!W$5,ISI_ued!W$54)/W$7)</f>
        <v>6.5922033525907656E-2</v>
      </c>
      <c r="X62" s="251">
        <f>IF(SUM(ISI_ued!X$5,ISI_ued!X$54)=0,"",SUM(ISI_ued!X$5,ISI_ued!X$54)/X$7)</f>
        <v>6.1616419025922686E-2</v>
      </c>
      <c r="Y62" s="251">
        <f>IF(SUM(ISI_ued!Y$5,ISI_ued!Y$54)=0,"",SUM(ISI_ued!Y$5,ISI_ued!Y$54)/Y$7)</f>
        <v>5.972397491974115E-2</v>
      </c>
      <c r="DA62" s="109"/>
    </row>
    <row r="63" spans="1:105" ht="12" customHeight="1" x14ac:dyDescent="0.25">
      <c r="A63" s="50" t="s">
        <v>43</v>
      </c>
      <c r="B63" s="252">
        <f>IF(ISI_ued!B$5=0,"",ISI_ued!B$5/B$8)</f>
        <v>9.3137810630215215E-2</v>
      </c>
      <c r="C63" s="252">
        <f>IF(ISI_ued!C$5=0,"",ISI_ued!C$5/C$8)</f>
        <v>0.12467487268263998</v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>
        <f>IF(ISI_ued!B$54=0,"",ISI_ued!B$54/B$9)</f>
        <v>7.5608249280224277E-2</v>
      </c>
      <c r="C64" s="253">
        <f>IF(ISI_ued!C$54=0,"",ISI_ued!C$54/C$9)</f>
        <v>9.3365858250219147E-2</v>
      </c>
      <c r="D64" s="253">
        <f>IF(ISI_ued!D$54=0,"",ISI_ued!D$54/D$9)</f>
        <v>8.1606641083902948E-2</v>
      </c>
      <c r="E64" s="253">
        <f>IF(ISI_ued!E$54=0,"",ISI_ued!E$54/E$9)</f>
        <v>9.0924189198805627E-2</v>
      </c>
      <c r="F64" s="253">
        <f>IF(ISI_ued!F$54=0,"",ISI_ued!F$54/F$9)</f>
        <v>6.4182982194915403E-2</v>
      </c>
      <c r="G64" s="253">
        <f>IF(ISI_ued!G$54=0,"",ISI_ued!G$54/G$9)</f>
        <v>7.8897518962401686E-2</v>
      </c>
      <c r="H64" s="253">
        <f>IF(ISI_ued!H$54=0,"",ISI_ued!H$54/H$9)</f>
        <v>6.9147428415991932E-2</v>
      </c>
      <c r="I64" s="253">
        <f>IF(ISI_ued!I$54=0,"",ISI_ued!I$54/I$9)</f>
        <v>6.8165938873008383E-2</v>
      </c>
      <c r="J64" s="253">
        <f>IF(ISI_ued!J$54=0,"",ISI_ued!J$54/J$9)</f>
        <v>5.8686901736903656E-2</v>
      </c>
      <c r="K64" s="253">
        <f>IF(ISI_ued!K$54=0,"",ISI_ued!K$54/K$9)</f>
        <v>5.4990233690081651E-2</v>
      </c>
      <c r="L64" s="253">
        <f>IF(ISI_ued!L$54=0,"",ISI_ued!L$54/L$9)</f>
        <v>5.7667729907289703E-2</v>
      </c>
      <c r="M64" s="253">
        <f>IF(ISI_ued!M$54=0,"",ISI_ued!M$54/M$9)</f>
        <v>5.1943842172005671E-2</v>
      </c>
      <c r="N64" s="253">
        <f>IF(ISI_ued!N$54=0,"",ISI_ued!N$54/N$9)</f>
        <v>5.5123437236731007E-2</v>
      </c>
      <c r="O64" s="253">
        <f>IF(ISI_ued!O$54=0,"",ISI_ued!O$54/O$9)</f>
        <v>5.385223435893776E-2</v>
      </c>
      <c r="P64" s="253">
        <f>IF(ISI_ued!P$54=0,"",ISI_ued!P$54/P$9)</f>
        <v>5.5180710460684589E-2</v>
      </c>
      <c r="Q64" s="253">
        <f>IF(ISI_ued!Q$54=0,"",ISI_ued!Q$54/Q$9)</f>
        <v>5.2436355938948229E-2</v>
      </c>
      <c r="R64" s="253">
        <f>IF(ISI_ued!R$54=0,"",ISI_ued!R$54/R$9)</f>
        <v>5.6998674509166465E-2</v>
      </c>
      <c r="S64" s="253">
        <f>IF(ISI_ued!S$54=0,"",ISI_ued!S$54/S$9)</f>
        <v>5.7606151355884878E-2</v>
      </c>
      <c r="T64" s="253">
        <f>IF(ISI_ued!T$54=0,"",ISI_ued!T$54/T$9)</f>
        <v>5.941082461924687E-2</v>
      </c>
      <c r="U64" s="253">
        <f>IF(ISI_ued!U$54=0,"",ISI_ued!U$54/U$9)</f>
        <v>6.2830446458376585E-2</v>
      </c>
      <c r="V64" s="253">
        <f>IF(ISI_ued!V$54=0,"",ISI_ued!V$54/V$9)</f>
        <v>5.9703567489615118E-2</v>
      </c>
      <c r="W64" s="253">
        <f>IF(ISI_ued!W$54=0,"",ISI_ued!W$54/W$9)</f>
        <v>6.5922033525907656E-2</v>
      </c>
      <c r="X64" s="253">
        <f>IF(ISI_ued!X$54=0,"",ISI_ued!X$54/X$9)</f>
        <v>6.1616419025922686E-2</v>
      </c>
      <c r="Y64" s="253">
        <f>IF(ISI_ued!Y$54=0,"",ISI_ued!Y$54/Y$9)</f>
        <v>5.972397491974115E-2</v>
      </c>
      <c r="DA64" s="84"/>
    </row>
    <row r="65" spans="1:105" ht="12" customHeight="1" x14ac:dyDescent="0.25">
      <c r="A65" s="110" t="s">
        <v>87</v>
      </c>
      <c r="B65" s="254">
        <f t="shared" ref="B65:Y65" si="21">IF(B$47=0,"",B$54/B$47)</f>
        <v>3.6671005562018193</v>
      </c>
      <c r="C65" s="254">
        <f t="shared" si="21"/>
        <v>2.114566252162835</v>
      </c>
      <c r="D65" s="254">
        <f t="shared" si="21"/>
        <v>1.4865428428325602</v>
      </c>
      <c r="E65" s="254">
        <f t="shared" si="21"/>
        <v>1.3616963423680299</v>
      </c>
      <c r="F65" s="254">
        <f t="shared" si="21"/>
        <v>1.3099172819634979</v>
      </c>
      <c r="G65" s="254">
        <f t="shared" si="21"/>
        <v>1.4689715667070529</v>
      </c>
      <c r="H65" s="254">
        <f t="shared" si="21"/>
        <v>1.4613642974250927</v>
      </c>
      <c r="I65" s="254">
        <f t="shared" si="21"/>
        <v>1.4686069766538075</v>
      </c>
      <c r="J65" s="254">
        <f t="shared" si="21"/>
        <v>1.30920286012571</v>
      </c>
      <c r="K65" s="254">
        <f t="shared" si="21"/>
        <v>1.3555388013942367</v>
      </c>
      <c r="L65" s="254">
        <f t="shared" si="21"/>
        <v>1.1852538481170201</v>
      </c>
      <c r="M65" s="254">
        <f t="shared" si="21"/>
        <v>1.1028434931338447</v>
      </c>
      <c r="N65" s="254">
        <f t="shared" si="21"/>
        <v>1.176141159619468</v>
      </c>
      <c r="O65" s="254">
        <f t="shared" si="21"/>
        <v>1.183900671156344</v>
      </c>
      <c r="P65" s="254">
        <f t="shared" si="21"/>
        <v>1.2990710533987984</v>
      </c>
      <c r="Q65" s="254">
        <f t="shared" si="21"/>
        <v>1.3520050019246044</v>
      </c>
      <c r="R65" s="254">
        <f t="shared" si="21"/>
        <v>1.2227256501670283</v>
      </c>
      <c r="S65" s="254">
        <f t="shared" si="21"/>
        <v>1.129388456411242</v>
      </c>
      <c r="T65" s="254">
        <f t="shared" si="21"/>
        <v>1.072079076170293</v>
      </c>
      <c r="U65" s="254">
        <f t="shared" si="21"/>
        <v>1.227071644658966</v>
      </c>
      <c r="V65" s="254">
        <f t="shared" si="21"/>
        <v>1.1964903774669002</v>
      </c>
      <c r="W65" s="254">
        <f t="shared" si="21"/>
        <v>1.1111321929877547</v>
      </c>
      <c r="X65" s="254">
        <f t="shared" si="21"/>
        <v>1.0731736786049562</v>
      </c>
      <c r="Y65" s="254">
        <f t="shared" si="21"/>
        <v>1.0599079321820033</v>
      </c>
      <c r="DA65" s="109"/>
    </row>
    <row r="66" spans="1:105" ht="12" customHeight="1" x14ac:dyDescent="0.25">
      <c r="A66" s="50" t="s">
        <v>150</v>
      </c>
      <c r="B66" s="255">
        <f t="shared" ref="B66:Y66" si="22">IF(B$48=0,"",B$55/B$48)</f>
        <v>4.9975606257902561</v>
      </c>
      <c r="C66" s="255">
        <f t="shared" si="22"/>
        <v>4.5225005389394672</v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>
        <f t="shared" ref="B67:Y67" si="23">IF(B$49=0,"",B$56/B$49)</f>
        <v>1.8926798312875732</v>
      </c>
      <c r="C67" s="256">
        <f t="shared" si="23"/>
        <v>1.581941216295663</v>
      </c>
      <c r="D67" s="256">
        <f t="shared" si="23"/>
        <v>1.4865428428325602</v>
      </c>
      <c r="E67" s="256">
        <f t="shared" si="23"/>
        <v>1.3616963423680299</v>
      </c>
      <c r="F67" s="256">
        <f t="shared" si="23"/>
        <v>1.3099172819634979</v>
      </c>
      <c r="G67" s="256">
        <f t="shared" si="23"/>
        <v>1.4689715667070529</v>
      </c>
      <c r="H67" s="256">
        <f t="shared" si="23"/>
        <v>1.4613642974250927</v>
      </c>
      <c r="I67" s="256">
        <f t="shared" si="23"/>
        <v>1.4686069766538075</v>
      </c>
      <c r="J67" s="256">
        <f t="shared" si="23"/>
        <v>1.30920286012571</v>
      </c>
      <c r="K67" s="256">
        <f t="shared" si="23"/>
        <v>1.3555388013942367</v>
      </c>
      <c r="L67" s="256">
        <f t="shared" si="23"/>
        <v>1.1852538481170201</v>
      </c>
      <c r="M67" s="256">
        <f t="shared" si="23"/>
        <v>1.1028434931338447</v>
      </c>
      <c r="N67" s="256">
        <f t="shared" si="23"/>
        <v>1.176141159619468</v>
      </c>
      <c r="O67" s="256">
        <f t="shared" si="23"/>
        <v>1.183900671156344</v>
      </c>
      <c r="P67" s="256">
        <f t="shared" si="23"/>
        <v>1.2990710533987984</v>
      </c>
      <c r="Q67" s="256">
        <f t="shared" si="23"/>
        <v>1.3520050019246044</v>
      </c>
      <c r="R67" s="256">
        <f t="shared" si="23"/>
        <v>1.2227256501670283</v>
      </c>
      <c r="S67" s="256">
        <f t="shared" si="23"/>
        <v>1.129388456411242</v>
      </c>
      <c r="T67" s="256">
        <f t="shared" si="23"/>
        <v>1.072079076170293</v>
      </c>
      <c r="U67" s="256">
        <f t="shared" si="23"/>
        <v>1.227071644658966</v>
      </c>
      <c r="V67" s="256">
        <f t="shared" si="23"/>
        <v>1.1964903774669002</v>
      </c>
      <c r="W67" s="256">
        <f t="shared" si="23"/>
        <v>1.1111321929877547</v>
      </c>
      <c r="X67" s="256">
        <f t="shared" si="23"/>
        <v>1.0731736786049562</v>
      </c>
      <c r="Y67" s="256">
        <f t="shared" si="23"/>
        <v>1.0599079321820033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PT: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122.44988536591551</v>
      </c>
      <c r="C5" s="223">
        <v>24.440487572794918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0.21360145137647449</v>
      </c>
      <c r="C6" s="259">
        <v>4.3214807385102742E-2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0.113920774067453</v>
      </c>
      <c r="C7" s="224">
        <v>2.304789727205479E-2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2.8480193516863261</v>
      </c>
      <c r="C8" s="224">
        <v>0.57619743180136984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7.1200483792158153E-2</v>
      </c>
      <c r="C9" s="224">
        <v>1.440493579503424E-2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0.15387557639942909</v>
      </c>
      <c r="C10" s="260">
        <v>3.1943654440729823E-2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9.2812849917836074E-3</v>
      </c>
      <c r="C11" s="226">
        <v>2.3047802313270558E-3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4.6427536245995563E-2</v>
      </c>
      <c r="C12" s="226">
        <v>1.10616399543961E-2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9.8166755161649952E-2</v>
      </c>
      <c r="C15" s="226">
        <v>1.857723425500667E-2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19.955945233604542</v>
      </c>
      <c r="C16" s="261">
        <v>3.1545025406484308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2.0163353897166409</v>
      </c>
      <c r="C18" s="230">
        <v>0.55003013849891835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1.914924377960731</v>
      </c>
      <c r="C19" s="230">
        <v>0.8095615053379619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11.975753996285389</v>
      </c>
      <c r="C20" s="230">
        <v>0.43531016938756578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4.0489314696417802</v>
      </c>
      <c r="C21" s="230">
        <v>1.359600727423985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61.976522629463368</v>
      </c>
      <c r="C22" s="261">
        <v>13.007502330638699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46.215907136082009</v>
      </c>
      <c r="C24" s="230">
        <v>10.716766980979051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1.997778291675063</v>
      </c>
      <c r="C25" s="230">
        <v>0.70197348532073367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1.8973006038578419</v>
      </c>
      <c r="C26" s="230">
        <v>1.033199222563522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11.865536597848459</v>
      </c>
      <c r="C27" s="230">
        <v>0.5555626417754006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24.026863885496159</v>
      </c>
      <c r="C28" s="261">
        <v>5.0209243568248079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14.6043836693588</v>
      </c>
      <c r="C29" s="262">
        <v>3.2012744476068531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4.5648845597432146</v>
      </c>
      <c r="C30" s="230">
        <v>1.1558822543739431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0.89085886633826616</v>
      </c>
      <c r="C31" s="230">
        <v>0.2257544412226668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4.6923195566912188</v>
      </c>
      <c r="C32" s="230">
        <v>0.73614427485855727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4.4563206865860971</v>
      </c>
      <c r="C33" s="230">
        <v>1.0834934771516851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9.4224802161373571</v>
      </c>
      <c r="C34" s="262">
        <v>1.819649909217955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13.089935980029551</v>
      </c>
      <c r="C35" s="261">
        <f t="shared" si="0"/>
        <v>2.5687496179886891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4.3436480648758522</v>
      </c>
      <c r="C36" s="262">
        <v>1.0314326318519631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2.000416034332329</v>
      </c>
      <c r="C37" s="230">
        <v>0.48363152945011978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0.39039067411825978</v>
      </c>
      <c r="C38" s="230">
        <v>9.4457688294394146E-2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1.952841356425264</v>
      </c>
      <c r="C39" s="230">
        <v>0.45334341410744883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4.6171844820100114</v>
      </c>
      <c r="C40" s="262">
        <v>0.77595910099858501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0.49623345426990773</v>
      </c>
      <c r="C43" s="229">
        <v>0.2370363620669691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9.6842311503027301E-2</v>
      </c>
      <c r="C44" s="229">
        <v>4.6295382825879507E-2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0.51008648996068151</v>
      </c>
      <c r="C45" s="229">
        <v>0.1509608441591738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0.4844318358323309</v>
      </c>
      <c r="C47" s="229">
        <v>0.2221916213139121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3.029590390444064</v>
      </c>
      <c r="C48" s="229">
        <v>0.1194748906326506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4.1291034331436878</v>
      </c>
      <c r="C51" s="263">
        <v>0.76135788513814073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91.812883335718169</v>
      </c>
      <c r="C54" s="223">
        <v>110.49253048395479</v>
      </c>
      <c r="D54" s="223">
        <v>131.51779879621671</v>
      </c>
      <c r="E54" s="223">
        <v>156.86887360275151</v>
      </c>
      <c r="F54" s="223">
        <v>154.8134135855546</v>
      </c>
      <c r="G54" s="223">
        <v>190.17601031814269</v>
      </c>
      <c r="H54" s="223">
        <v>199.68211521926051</v>
      </c>
      <c r="I54" s="223">
        <v>210.7359415305244</v>
      </c>
      <c r="J54" s="223">
        <v>191.08899398108329</v>
      </c>
      <c r="K54" s="223">
        <v>143.69853826311271</v>
      </c>
      <c r="L54" s="223">
        <v>143.9383490971625</v>
      </c>
      <c r="M54" s="223">
        <v>162.08598452278591</v>
      </c>
      <c r="N54" s="223">
        <v>174.3581255374032</v>
      </c>
      <c r="O54" s="223">
        <v>176.24858125537401</v>
      </c>
      <c r="P54" s="223">
        <v>184.22820292347379</v>
      </c>
      <c r="Q54" s="223">
        <v>169.63809114359421</v>
      </c>
      <c r="R54" s="223">
        <v>182.24608770421321</v>
      </c>
      <c r="S54" s="223">
        <v>186.4071367153912</v>
      </c>
      <c r="T54" s="223">
        <v>203.22106620808259</v>
      </c>
      <c r="U54" s="223">
        <v>198.1226139294927</v>
      </c>
      <c r="V54" s="223">
        <v>203.3749785038693</v>
      </c>
      <c r="W54" s="223">
        <v>198.9972484952707</v>
      </c>
      <c r="X54" s="223">
        <v>180.89114359415299</v>
      </c>
      <c r="Y54" s="223">
        <v>183.95829750644879</v>
      </c>
      <c r="DA54" s="89" t="s">
        <v>209</v>
      </c>
    </row>
    <row r="55" spans="1:105" ht="12" customHeight="1" x14ac:dyDescent="0.25">
      <c r="A55" s="55" t="s">
        <v>91</v>
      </c>
      <c r="B55" s="259">
        <v>0.20286320734962229</v>
      </c>
      <c r="C55" s="259">
        <v>0.25027962845667889</v>
      </c>
      <c r="D55" s="259">
        <v>0.30316629002418588</v>
      </c>
      <c r="E55" s="259">
        <v>0.37019277014062552</v>
      </c>
      <c r="F55" s="259">
        <v>0.37987629465150069</v>
      </c>
      <c r="G55" s="259">
        <v>0.44249363763681049</v>
      </c>
      <c r="H55" s="259">
        <v>0.47109133934953429</v>
      </c>
      <c r="I55" s="259">
        <v>0.4929454770849212</v>
      </c>
      <c r="J55" s="259">
        <v>0.46751088457043383</v>
      </c>
      <c r="K55" s="259">
        <v>0.34929884090329483</v>
      </c>
      <c r="L55" s="259">
        <v>0.35080461360933912</v>
      </c>
      <c r="M55" s="259">
        <v>0.40066870960887668</v>
      </c>
      <c r="N55" s="259">
        <v>0.42662063128230182</v>
      </c>
      <c r="O55" s="259">
        <v>0.43230399397210451</v>
      </c>
      <c r="P55" s="259">
        <v>0.43952126343449771</v>
      </c>
      <c r="Q55" s="259">
        <v>0.41674960190507809</v>
      </c>
      <c r="R55" s="259">
        <v>0.44999122112947548</v>
      </c>
      <c r="S55" s="259">
        <v>0.46420463648856081</v>
      </c>
      <c r="T55" s="259">
        <v>0.50687464915653857</v>
      </c>
      <c r="U55" s="259">
        <v>0.48844029035117548</v>
      </c>
      <c r="V55" s="259">
        <v>0.50502719471842794</v>
      </c>
      <c r="W55" s="259">
        <v>0.49440788205259772</v>
      </c>
      <c r="X55" s="259">
        <v>0.45021999532010198</v>
      </c>
      <c r="Y55" s="259">
        <v>0.46107075159937921</v>
      </c>
      <c r="DA55" s="67" t="s">
        <v>210</v>
      </c>
    </row>
    <row r="56" spans="1:105" ht="12" customHeight="1" x14ac:dyDescent="0.25">
      <c r="A56" s="173" t="s">
        <v>92</v>
      </c>
      <c r="B56" s="224">
        <v>0.1498944142143297</v>
      </c>
      <c r="C56" s="224">
        <v>0.18493012502083869</v>
      </c>
      <c r="D56" s="224">
        <v>0.22400776388391039</v>
      </c>
      <c r="E56" s="224">
        <v>0.2735332303554473</v>
      </c>
      <c r="F56" s="224">
        <v>0.28068832887257827</v>
      </c>
      <c r="G56" s="224">
        <v>0.32695591021010789</v>
      </c>
      <c r="H56" s="224">
        <v>0.34808658147430183</v>
      </c>
      <c r="I56" s="224">
        <v>0.36423447352827809</v>
      </c>
      <c r="J56" s="224">
        <v>0.34544100478868212</v>
      </c>
      <c r="K56" s="224">
        <v>0.2580948306348525</v>
      </c>
      <c r="L56" s="224">
        <v>0.25920743710825528</v>
      </c>
      <c r="M56" s="224">
        <v>0.29605172029705551</v>
      </c>
      <c r="N56" s="224">
        <v>0.315227440467298</v>
      </c>
      <c r="O56" s="224">
        <v>0.31942684326825688</v>
      </c>
      <c r="P56" s="224">
        <v>0.32475964063662321</v>
      </c>
      <c r="Q56" s="224">
        <v>0.30793379572253482</v>
      </c>
      <c r="R56" s="224">
        <v>0.33249582994389748</v>
      </c>
      <c r="S56" s="224">
        <v>0.34299803779651827</v>
      </c>
      <c r="T56" s="224">
        <v>0.3745266557107636</v>
      </c>
      <c r="U56" s="224">
        <v>0.36090561791565268</v>
      </c>
      <c r="V56" s="224">
        <v>0.37316158264302413</v>
      </c>
      <c r="W56" s="224">
        <v>0.36531503583840752</v>
      </c>
      <c r="X56" s="224">
        <v>0.33266486982914523</v>
      </c>
      <c r="Y56" s="224">
        <v>0.34068242893961298</v>
      </c>
      <c r="DA56" s="177" t="s">
        <v>211</v>
      </c>
    </row>
    <row r="57" spans="1:105" ht="12" customHeight="1" x14ac:dyDescent="0.25">
      <c r="A57" s="173" t="s">
        <v>93</v>
      </c>
      <c r="B57" s="224">
        <v>3.7473603553582442</v>
      </c>
      <c r="C57" s="224">
        <v>4.6232531255209688</v>
      </c>
      <c r="D57" s="224">
        <v>5.6001940970977619</v>
      </c>
      <c r="E57" s="224">
        <v>6.8383307588861824</v>
      </c>
      <c r="F57" s="224">
        <v>7.0172082218144576</v>
      </c>
      <c r="G57" s="224">
        <v>8.1738977552526997</v>
      </c>
      <c r="H57" s="224">
        <v>8.7021645368575467</v>
      </c>
      <c r="I57" s="224">
        <v>9.1058618382069554</v>
      </c>
      <c r="J57" s="224">
        <v>8.6360251197170559</v>
      </c>
      <c r="K57" s="224">
        <v>6.4523707658713141</v>
      </c>
      <c r="L57" s="224">
        <v>6.4801859277063842</v>
      </c>
      <c r="M57" s="224">
        <v>7.4012930074263883</v>
      </c>
      <c r="N57" s="224">
        <v>7.8806860116824486</v>
      </c>
      <c r="O57" s="224">
        <v>7.9856710817064274</v>
      </c>
      <c r="P57" s="224">
        <v>8.1189910159155829</v>
      </c>
      <c r="Q57" s="224">
        <v>7.6983448930633678</v>
      </c>
      <c r="R57" s="224">
        <v>8.3123957485974422</v>
      </c>
      <c r="S57" s="224">
        <v>8.5749509449129615</v>
      </c>
      <c r="T57" s="224">
        <v>9.363166392769088</v>
      </c>
      <c r="U57" s="224">
        <v>9.0226404478913178</v>
      </c>
      <c r="V57" s="224">
        <v>9.3290395660756023</v>
      </c>
      <c r="W57" s="224">
        <v>9.1328758959601917</v>
      </c>
      <c r="X57" s="224">
        <v>8.3166217457286287</v>
      </c>
      <c r="Y57" s="224">
        <v>8.5170607234903297</v>
      </c>
      <c r="DA57" s="177" t="s">
        <v>212</v>
      </c>
    </row>
    <row r="58" spans="1:105" ht="12" customHeight="1" x14ac:dyDescent="0.25">
      <c r="A58" s="173" t="s">
        <v>94</v>
      </c>
      <c r="B58" s="224">
        <v>9.368400888395613E-2</v>
      </c>
      <c r="C58" s="224">
        <v>0.1155813281380242</v>
      </c>
      <c r="D58" s="224">
        <v>0.14000485242744409</v>
      </c>
      <c r="E58" s="224">
        <v>0.1709582689721546</v>
      </c>
      <c r="F58" s="224">
        <v>0.17543020554536151</v>
      </c>
      <c r="G58" s="224">
        <v>0.20434744388131759</v>
      </c>
      <c r="H58" s="224">
        <v>0.21755411342143871</v>
      </c>
      <c r="I58" s="224">
        <v>0.22764654595517389</v>
      </c>
      <c r="J58" s="224">
        <v>0.21590062799292639</v>
      </c>
      <c r="K58" s="224">
        <v>0.16130926914678281</v>
      </c>
      <c r="L58" s="224">
        <v>0.16200464819265969</v>
      </c>
      <c r="M58" s="224">
        <v>0.18503232518565979</v>
      </c>
      <c r="N58" s="224">
        <v>0.19701715029206129</v>
      </c>
      <c r="O58" s="224">
        <v>0.1996417770426607</v>
      </c>
      <c r="P58" s="224">
        <v>0.20297477539788969</v>
      </c>
      <c r="Q58" s="224">
        <v>0.19245862232658431</v>
      </c>
      <c r="R58" s="224">
        <v>0.20780989371493611</v>
      </c>
      <c r="S58" s="224">
        <v>0.214373773622824</v>
      </c>
      <c r="T58" s="224">
        <v>0.23407915981922731</v>
      </c>
      <c r="U58" s="224">
        <v>0.22556601119728301</v>
      </c>
      <c r="V58" s="224">
        <v>0.23322598915189011</v>
      </c>
      <c r="W58" s="224">
        <v>0.2283218973990048</v>
      </c>
      <c r="X58" s="224">
        <v>0.20791554364321579</v>
      </c>
      <c r="Y58" s="224">
        <v>0.21292651808725821</v>
      </c>
      <c r="DA58" s="177" t="s">
        <v>213</v>
      </c>
    </row>
    <row r="59" spans="1:105" ht="12" customHeight="1" x14ac:dyDescent="0.25">
      <c r="A59" s="56" t="s">
        <v>95</v>
      </c>
      <c r="B59" s="260">
        <v>0.14613989165336749</v>
      </c>
      <c r="C59" s="260">
        <v>0.18500246671770279</v>
      </c>
      <c r="D59" s="260">
        <v>0.2261238089722708</v>
      </c>
      <c r="E59" s="260">
        <v>0.27060187790170959</v>
      </c>
      <c r="F59" s="260">
        <v>0.26975079181347639</v>
      </c>
      <c r="G59" s="260">
        <v>0.32827939010867663</v>
      </c>
      <c r="H59" s="260">
        <v>0.34505498218957692</v>
      </c>
      <c r="I59" s="260">
        <v>0.36372009052015591</v>
      </c>
      <c r="J59" s="260">
        <v>0.3307661244572328</v>
      </c>
      <c r="K59" s="260">
        <v>0.25163948863764901</v>
      </c>
      <c r="L59" s="260">
        <v>0.25144807733021363</v>
      </c>
      <c r="M59" s="260">
        <v>0.28243838380876618</v>
      </c>
      <c r="N59" s="260">
        <v>0.30424636473275019</v>
      </c>
      <c r="O59" s="260">
        <v>0.30727700776929923</v>
      </c>
      <c r="P59" s="260">
        <v>0.31656224041059983</v>
      </c>
      <c r="Q59" s="260">
        <v>0.2900529748523254</v>
      </c>
      <c r="R59" s="260">
        <v>0.31301558638090221</v>
      </c>
      <c r="S59" s="260">
        <v>0.32091385661345112</v>
      </c>
      <c r="T59" s="260">
        <v>0.35147379726997918</v>
      </c>
      <c r="U59" s="260">
        <v>0.3429128901876542</v>
      </c>
      <c r="V59" s="260">
        <v>0.35298479591356818</v>
      </c>
      <c r="W59" s="260">
        <v>0.34495784965796461</v>
      </c>
      <c r="X59" s="260">
        <v>0.31636046600042522</v>
      </c>
      <c r="Y59" s="260">
        <v>0.3206952548432051</v>
      </c>
      <c r="DA59" s="68" t="s">
        <v>214</v>
      </c>
    </row>
    <row r="60" spans="1:105" ht="12" customHeight="1" x14ac:dyDescent="0.25">
      <c r="A60" s="37" t="s">
        <v>159</v>
      </c>
      <c r="B60" s="226">
        <v>8.8146931101166955E-3</v>
      </c>
      <c r="C60" s="226">
        <v>1.3348191855407549E-2</v>
      </c>
      <c r="D60" s="226">
        <v>1.3594185251562189E-2</v>
      </c>
      <c r="E60" s="226">
        <v>1.2784327544232629E-2</v>
      </c>
      <c r="F60" s="226">
        <v>1.1281738507814739E-2</v>
      </c>
      <c r="G60" s="226">
        <v>1.7462634588372241E-2</v>
      </c>
      <c r="H60" s="226">
        <v>1.679916765974003E-2</v>
      </c>
      <c r="I60" s="226">
        <v>1.185465651927757E-2</v>
      </c>
      <c r="J60" s="226">
        <v>3.4927577513773462E-3</v>
      </c>
      <c r="K60" s="226">
        <v>6.9498236449626986E-3</v>
      </c>
      <c r="L60" s="226">
        <v>6.9117075963801297E-3</v>
      </c>
      <c r="M60" s="226">
        <v>3.3875422636730859E-3</v>
      </c>
      <c r="N60" s="226">
        <v>6.8321846906277007E-3</v>
      </c>
      <c r="O60" s="226">
        <v>6.8184582089035406E-3</v>
      </c>
      <c r="P60" s="226">
        <v>6.9794111651300074E-3</v>
      </c>
      <c r="Q60" s="226">
        <v>6.8247202326794402E-3</v>
      </c>
      <c r="R60" s="226">
        <v>6.7851635842648564E-3</v>
      </c>
      <c r="S60" s="226">
        <v>5.6560790281189556E-3</v>
      </c>
      <c r="T60" s="226">
        <v>5.8024828062631572E-3</v>
      </c>
      <c r="U60" s="226">
        <v>5.6039868033607226E-3</v>
      </c>
      <c r="V60" s="226">
        <v>5.9901375486032396E-3</v>
      </c>
      <c r="W60" s="226">
        <v>6.1291501958466539E-3</v>
      </c>
      <c r="X60" s="226">
        <v>5.2665243267705671E-3</v>
      </c>
      <c r="Y60" s="226">
        <v>4.0245411478195166E-3</v>
      </c>
      <c r="DA60" s="69" t="s">
        <v>215</v>
      </c>
    </row>
    <row r="61" spans="1:105" ht="12" customHeight="1" x14ac:dyDescent="0.25">
      <c r="A61" s="37" t="s">
        <v>35</v>
      </c>
      <c r="B61" s="226">
        <v>4.4093515523934437E-2</v>
      </c>
      <c r="C61" s="226">
        <v>6.4063762062773602E-2</v>
      </c>
      <c r="D61" s="226">
        <v>8.5198262989922321E-2</v>
      </c>
      <c r="E61" s="226">
        <v>9.682292190945202E-2</v>
      </c>
      <c r="F61" s="226">
        <v>8.4604518933913173E-2</v>
      </c>
      <c r="G61" s="226">
        <v>0.1234099605232245</v>
      </c>
      <c r="H61" s="226">
        <v>0.12424783121881119</v>
      </c>
      <c r="I61" s="226">
        <v>0.14521261720437409</v>
      </c>
      <c r="J61" s="226">
        <v>0.11758900705724661</v>
      </c>
      <c r="K61" s="226">
        <v>9.877851064812887E-2</v>
      </c>
      <c r="L61" s="226">
        <v>9.4596352125995709E-2</v>
      </c>
      <c r="M61" s="226">
        <v>0.1007184804634958</v>
      </c>
      <c r="N61" s="226">
        <v>0.11292805906916641</v>
      </c>
      <c r="O61" s="226">
        <v>0.11159954890082981</v>
      </c>
      <c r="P61" s="226">
        <v>0.1172520919338873</v>
      </c>
      <c r="Q61" s="226">
        <v>8.0466241521226306E-2</v>
      </c>
      <c r="R61" s="226">
        <v>8.9515330652864364E-2</v>
      </c>
      <c r="S61" s="226">
        <v>8.904253856646123E-2</v>
      </c>
      <c r="T61" s="226">
        <v>0.10414143157521159</v>
      </c>
      <c r="U61" s="226">
        <v>0.1127870594102576</v>
      </c>
      <c r="V61" s="226">
        <v>0.1138675455929047</v>
      </c>
      <c r="W61" s="226">
        <v>0.1086336847065186</v>
      </c>
      <c r="X61" s="226">
        <v>0.1107457776159647</v>
      </c>
      <c r="Y61" s="226">
        <v>0.10491687586613541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9.3231683019316433E-2</v>
      </c>
      <c r="C64" s="226">
        <v>0.1075905127995217</v>
      </c>
      <c r="D64" s="226">
        <v>0.1273313607307863</v>
      </c>
      <c r="E64" s="226">
        <v>0.16099462844802501</v>
      </c>
      <c r="F64" s="226">
        <v>0.17386453437174851</v>
      </c>
      <c r="G64" s="226">
        <v>0.18740679499707991</v>
      </c>
      <c r="H64" s="226">
        <v>0.20400798331102571</v>
      </c>
      <c r="I64" s="226">
        <v>0.20665281679650421</v>
      </c>
      <c r="J64" s="226">
        <v>0.20968435964860879</v>
      </c>
      <c r="K64" s="226">
        <v>0.14591115434455751</v>
      </c>
      <c r="L64" s="226">
        <v>0.14994001760783771</v>
      </c>
      <c r="M64" s="226">
        <v>0.17833236108159731</v>
      </c>
      <c r="N64" s="226">
        <v>0.18448612097295611</v>
      </c>
      <c r="O64" s="226">
        <v>0.1888590006595659</v>
      </c>
      <c r="P64" s="226">
        <v>0.1923307373115824</v>
      </c>
      <c r="Q64" s="226">
        <v>0.20276201309841971</v>
      </c>
      <c r="R64" s="226">
        <v>0.21671509214377299</v>
      </c>
      <c r="S64" s="226">
        <v>0.22621523901887089</v>
      </c>
      <c r="T64" s="226">
        <v>0.24152988288850441</v>
      </c>
      <c r="U64" s="226">
        <v>0.22452184397403591</v>
      </c>
      <c r="V64" s="226">
        <v>0.23312711277206019</v>
      </c>
      <c r="W64" s="226">
        <v>0.23019501475559931</v>
      </c>
      <c r="X64" s="226">
        <v>0.20034816405768999</v>
      </c>
      <c r="Y64" s="226">
        <v>0.2117538378292502</v>
      </c>
      <c r="DA64" s="69" t="s">
        <v>219</v>
      </c>
    </row>
    <row r="65" spans="1:105" ht="12" customHeight="1" x14ac:dyDescent="0.25">
      <c r="A65" s="57" t="s">
        <v>220</v>
      </c>
      <c r="B65" s="261">
        <v>13.600749700220559</v>
      </c>
      <c r="C65" s="261">
        <v>12.919727699129689</v>
      </c>
      <c r="D65" s="261">
        <v>14.846754574785219</v>
      </c>
      <c r="E65" s="261">
        <v>17.410632574212169</v>
      </c>
      <c r="F65" s="261">
        <v>16.642382577314319</v>
      </c>
      <c r="G65" s="261">
        <v>21.519782270594881</v>
      </c>
      <c r="H65" s="261">
        <v>22.26681915116794</v>
      </c>
      <c r="I65" s="261">
        <v>25.347707503153011</v>
      </c>
      <c r="J65" s="261">
        <v>21.826201267066779</v>
      </c>
      <c r="K65" s="261">
        <v>16.156440792243821</v>
      </c>
      <c r="L65" s="261">
        <v>16.329295804058411</v>
      </c>
      <c r="M65" s="261">
        <v>17.944740483421121</v>
      </c>
      <c r="N65" s="261">
        <v>19.765209223248689</v>
      </c>
      <c r="O65" s="261">
        <v>19.906785230442189</v>
      </c>
      <c r="P65" s="261">
        <v>23.349358568715228</v>
      </c>
      <c r="Q65" s="261">
        <v>20.293764202931332</v>
      </c>
      <c r="R65" s="261">
        <v>21.230963381580139</v>
      </c>
      <c r="S65" s="261">
        <v>21.166786341248809</v>
      </c>
      <c r="T65" s="261">
        <v>22.664512958180971</v>
      </c>
      <c r="U65" s="261">
        <v>22.758427660864829</v>
      </c>
      <c r="V65" s="261">
        <v>22.716957539798749</v>
      </c>
      <c r="W65" s="261">
        <v>22.293152551143692</v>
      </c>
      <c r="X65" s="261">
        <v>19.571027841738019</v>
      </c>
      <c r="Y65" s="261">
        <v>19.524343150082071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5.8320523418943306</v>
      </c>
      <c r="J66" s="230">
        <v>5.7035977829781883</v>
      </c>
      <c r="K66" s="230">
        <v>2.8749833840865069</v>
      </c>
      <c r="L66" s="230">
        <v>3.4217526193797809</v>
      </c>
      <c r="M66" s="230">
        <v>3.4451075077278781</v>
      </c>
      <c r="N66" s="230">
        <v>4.4476992488548488</v>
      </c>
      <c r="O66" s="230">
        <v>4.515359734664548</v>
      </c>
      <c r="P66" s="230">
        <v>10.50140507838659</v>
      </c>
      <c r="Q66" s="230">
        <v>9.1882677229669554</v>
      </c>
      <c r="R66" s="230">
        <v>8.3716242178890159</v>
      </c>
      <c r="S66" s="230">
        <v>7.5727949575135636</v>
      </c>
      <c r="T66" s="230">
        <v>6.6324149369054641</v>
      </c>
      <c r="U66" s="230">
        <v>7.0598382771516759</v>
      </c>
      <c r="V66" s="230">
        <v>5.8483450207764696</v>
      </c>
      <c r="W66" s="230">
        <v>6.1214306166122148</v>
      </c>
      <c r="X66" s="230">
        <v>2.7521708801985652</v>
      </c>
      <c r="Y66" s="230">
        <v>2.4846664630639301</v>
      </c>
      <c r="DA66" s="71" t="s">
        <v>222</v>
      </c>
    </row>
    <row r="67" spans="1:105" ht="12" customHeight="1" x14ac:dyDescent="0.25">
      <c r="A67" s="18" t="s">
        <v>32</v>
      </c>
      <c r="B67" s="230">
        <v>1.723998819273096</v>
      </c>
      <c r="C67" s="230">
        <v>3.959124428625223</v>
      </c>
      <c r="D67" s="230">
        <v>6.3384263847209521</v>
      </c>
      <c r="E67" s="230">
        <v>6.7886417100696601</v>
      </c>
      <c r="F67" s="230">
        <v>5.5531935439062652</v>
      </c>
      <c r="G67" s="230">
        <v>9.3304309208370793</v>
      </c>
      <c r="H67" s="230">
        <v>8.9494902174936648</v>
      </c>
      <c r="I67" s="230">
        <v>5.0860177898896888</v>
      </c>
      <c r="J67" s="230">
        <v>0.33265881444540529</v>
      </c>
      <c r="K67" s="230">
        <v>0</v>
      </c>
      <c r="L67" s="230">
        <v>0.32837396241218753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1.6372907917196799</v>
      </c>
      <c r="C68" s="230">
        <v>5.827234742091207</v>
      </c>
      <c r="D68" s="230">
        <v>8.5083281900642707</v>
      </c>
      <c r="E68" s="230">
        <v>10.621990864142511</v>
      </c>
      <c r="F68" s="230">
        <v>11.089189033408051</v>
      </c>
      <c r="G68" s="230">
        <v>12.189351349757811</v>
      </c>
      <c r="H68" s="230">
        <v>13.31732893367427</v>
      </c>
      <c r="I68" s="230">
        <v>14.42963737136899</v>
      </c>
      <c r="J68" s="230">
        <v>15.789944669643191</v>
      </c>
      <c r="K68" s="230">
        <v>13.281457408157319</v>
      </c>
      <c r="L68" s="230">
        <v>12.57916922226644</v>
      </c>
      <c r="M68" s="230">
        <v>14.49963297569324</v>
      </c>
      <c r="N68" s="230">
        <v>15.31750997439384</v>
      </c>
      <c r="O68" s="230">
        <v>15.391425495777639</v>
      </c>
      <c r="P68" s="230">
        <v>12.84795349032864</v>
      </c>
      <c r="Q68" s="230">
        <v>11.105496479964369</v>
      </c>
      <c r="R68" s="230">
        <v>12.85933916369112</v>
      </c>
      <c r="S68" s="230">
        <v>13.593991383735251</v>
      </c>
      <c r="T68" s="230">
        <v>16.032098021275509</v>
      </c>
      <c r="U68" s="230">
        <v>15.69858938371315</v>
      </c>
      <c r="V68" s="230">
        <v>16.868612519022271</v>
      </c>
      <c r="W68" s="230">
        <v>16.17172193453148</v>
      </c>
      <c r="X68" s="230">
        <v>16.81885696153946</v>
      </c>
      <c r="Y68" s="230">
        <v>17.03967668701814</v>
      </c>
      <c r="DA68" s="71" t="s">
        <v>224</v>
      </c>
    </row>
    <row r="69" spans="1:105" ht="12" customHeight="1" x14ac:dyDescent="0.25">
      <c r="A69" s="18" t="s">
        <v>36</v>
      </c>
      <c r="B69" s="230">
        <v>10.23946008922778</v>
      </c>
      <c r="C69" s="230">
        <v>3.1333685284132571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27.83186163496244</v>
      </c>
      <c r="C71" s="261">
        <v>34.337167790367523</v>
      </c>
      <c r="D71" s="261">
        <v>41.592964769585897</v>
      </c>
      <c r="E71" s="261">
        <v>50.788677214693223</v>
      </c>
      <c r="F71" s="261">
        <v>52.117210455622207</v>
      </c>
      <c r="G71" s="261">
        <v>60.708010377820983</v>
      </c>
      <c r="H71" s="261">
        <v>64.631478253268341</v>
      </c>
      <c r="I71" s="261">
        <v>67.629761409436895</v>
      </c>
      <c r="J71" s="261">
        <v>64.140256984985683</v>
      </c>
      <c r="K71" s="261">
        <v>47.922130071218952</v>
      </c>
      <c r="L71" s="261">
        <v>48.12871488349645</v>
      </c>
      <c r="M71" s="261">
        <v>54.96983032548885</v>
      </c>
      <c r="N71" s="261">
        <v>58.530309835858269</v>
      </c>
      <c r="O71" s="261">
        <v>59.310040010050379</v>
      </c>
      <c r="P71" s="261">
        <v>60.300214855868447</v>
      </c>
      <c r="Q71" s="261">
        <v>57.176051824211733</v>
      </c>
      <c r="R71" s="261">
        <v>61.736642967686329</v>
      </c>
      <c r="S71" s="261">
        <v>63.686655563871597</v>
      </c>
      <c r="T71" s="261">
        <v>69.540777186283506</v>
      </c>
      <c r="U71" s="261">
        <v>67.011671340510915</v>
      </c>
      <c r="V71" s="261">
        <v>69.287315274830164</v>
      </c>
      <c r="W71" s="261">
        <v>67.83039637546355</v>
      </c>
      <c r="X71" s="261">
        <v>61.768029692279477</v>
      </c>
      <c r="Y71" s="261">
        <v>63.256701548280788</v>
      </c>
      <c r="DA71" s="70" t="s">
        <v>227</v>
      </c>
    </row>
    <row r="72" spans="1:105" ht="12" customHeight="1" x14ac:dyDescent="0.25">
      <c r="A72" s="57" t="s">
        <v>179</v>
      </c>
      <c r="B72" s="261">
        <v>35.817137340052888</v>
      </c>
      <c r="C72" s="261">
        <v>45.642696543132217</v>
      </c>
      <c r="D72" s="261">
        <v>54.333006733854283</v>
      </c>
      <c r="E72" s="261">
        <v>63.950236237376892</v>
      </c>
      <c r="F72" s="261">
        <v>61.751874853054467</v>
      </c>
      <c r="G72" s="261">
        <v>78.072801026850954</v>
      </c>
      <c r="H72" s="261">
        <v>81.37240877500426</v>
      </c>
      <c r="I72" s="261">
        <v>84.402070944113788</v>
      </c>
      <c r="J72" s="261">
        <v>74.811485033358665</v>
      </c>
      <c r="K72" s="261">
        <v>56.805012209250172</v>
      </c>
      <c r="L72" s="261">
        <v>56.64982499043667</v>
      </c>
      <c r="M72" s="261">
        <v>63.515573905747097</v>
      </c>
      <c r="N72" s="261">
        <v>68.407705535744682</v>
      </c>
      <c r="O72" s="261">
        <v>69.086642708247155</v>
      </c>
      <c r="P72" s="261">
        <v>71.172184226105074</v>
      </c>
      <c r="Q72" s="261">
        <v>65.220531868276623</v>
      </c>
      <c r="R72" s="261">
        <v>70.368814437419346</v>
      </c>
      <c r="S72" s="261">
        <v>72.040376653230652</v>
      </c>
      <c r="T72" s="261">
        <v>78.869608453885974</v>
      </c>
      <c r="U72" s="261">
        <v>76.9457676097405</v>
      </c>
      <c r="V72" s="261">
        <v>79.187117224325533</v>
      </c>
      <c r="W72" s="261">
        <v>77.380094077094597</v>
      </c>
      <c r="X72" s="261">
        <v>70.967893779978695</v>
      </c>
      <c r="Y72" s="261">
        <v>71.943085251123364</v>
      </c>
      <c r="DA72" s="70" t="s">
        <v>228</v>
      </c>
    </row>
    <row r="73" spans="1:105" ht="12" customHeight="1" x14ac:dyDescent="0.25">
      <c r="A73" s="60" t="s">
        <v>181</v>
      </c>
      <c r="B73" s="262">
        <v>21.770931826355071</v>
      </c>
      <c r="C73" s="262">
        <v>29.101174958908281</v>
      </c>
      <c r="D73" s="262">
        <v>33.004746934829377</v>
      </c>
      <c r="E73" s="262">
        <v>35.391636577408498</v>
      </c>
      <c r="F73" s="262">
        <v>27.35322318684095</v>
      </c>
      <c r="G73" s="262">
        <v>45.664206926101798</v>
      </c>
      <c r="H73" s="262">
        <v>44.998647776366482</v>
      </c>
      <c r="I73" s="262">
        <v>44.408780537864097</v>
      </c>
      <c r="J73" s="262">
        <v>29.2753683283694</v>
      </c>
      <c r="K73" s="262">
        <v>24.815431749843871</v>
      </c>
      <c r="L73" s="262">
        <v>23.679379630981011</v>
      </c>
      <c r="M73" s="262">
        <v>23.921398482295849</v>
      </c>
      <c r="N73" s="262">
        <v>27.421222514075168</v>
      </c>
      <c r="O73" s="262">
        <v>27.124237550347161</v>
      </c>
      <c r="P73" s="262">
        <v>28.436471811890719</v>
      </c>
      <c r="Q73" s="262">
        <v>20.19655175688472</v>
      </c>
      <c r="R73" s="262">
        <v>22.20948980210277</v>
      </c>
      <c r="S73" s="262">
        <v>21.517254108611318</v>
      </c>
      <c r="T73" s="262">
        <v>24.850395731917281</v>
      </c>
      <c r="U73" s="262">
        <v>26.72263050389618</v>
      </c>
      <c r="V73" s="262">
        <v>26.99672960649476</v>
      </c>
      <c r="W73" s="262">
        <v>25.83180925575039</v>
      </c>
      <c r="X73" s="262">
        <v>26.10833145847338</v>
      </c>
      <c r="Y73" s="262">
        <v>24.535963373519621</v>
      </c>
      <c r="DA73" s="72" t="s">
        <v>229</v>
      </c>
    </row>
    <row r="74" spans="1:105" ht="12" customHeight="1" x14ac:dyDescent="0.25">
      <c r="A74" s="59" t="s">
        <v>31</v>
      </c>
      <c r="B74" s="230">
        <v>6.8049287662759506</v>
      </c>
      <c r="C74" s="230">
        <v>10.507543875714729</v>
      </c>
      <c r="D74" s="230">
        <v>5.8254727408592011</v>
      </c>
      <c r="E74" s="230">
        <v>4.9716439179309333</v>
      </c>
      <c r="F74" s="230">
        <v>0</v>
      </c>
      <c r="G74" s="230">
        <v>4.9668386575356074</v>
      </c>
      <c r="H74" s="230">
        <v>4.9634323263975517</v>
      </c>
      <c r="I74" s="230">
        <v>4.1063115899085689</v>
      </c>
      <c r="J74" s="230">
        <v>2.4426483998398338</v>
      </c>
      <c r="K74" s="230">
        <v>1.635537985717687</v>
      </c>
      <c r="L74" s="230">
        <v>0.81568284920976841</v>
      </c>
      <c r="M74" s="230">
        <v>0.80729792591237004</v>
      </c>
      <c r="N74" s="230">
        <v>0.81460749260507626</v>
      </c>
      <c r="O74" s="230">
        <v>0.81305103037324666</v>
      </c>
      <c r="P74" s="230">
        <v>0.83234642124019542</v>
      </c>
      <c r="Q74" s="230">
        <v>0.81330306126030105</v>
      </c>
      <c r="R74" s="230">
        <v>0.80919544036743252</v>
      </c>
      <c r="S74" s="230">
        <v>0.36717649983493278</v>
      </c>
      <c r="T74" s="230">
        <v>0.26095931340003298</v>
      </c>
      <c r="U74" s="230">
        <v>0.23981867210617189</v>
      </c>
      <c r="V74" s="230">
        <v>0.1640765197357478</v>
      </c>
      <c r="W74" s="230">
        <v>0.1326110922587472</v>
      </c>
      <c r="X74" s="230">
        <v>0.13224571025128309</v>
      </c>
      <c r="Y74" s="230">
        <v>0.1463273374353915</v>
      </c>
      <c r="DA74" s="71" t="s">
        <v>230</v>
      </c>
    </row>
    <row r="75" spans="1:105" ht="12" customHeight="1" x14ac:dyDescent="0.25">
      <c r="A75" s="59" t="s">
        <v>159</v>
      </c>
      <c r="B75" s="230">
        <v>1.328014114463886</v>
      </c>
      <c r="C75" s="230">
        <v>2.052220014026811</v>
      </c>
      <c r="D75" s="230">
        <v>2.2770534543678118</v>
      </c>
      <c r="E75" s="230">
        <v>2.2677930051282131</v>
      </c>
      <c r="F75" s="230">
        <v>2.2320629938815499</v>
      </c>
      <c r="G75" s="230">
        <v>3.0198448050567062</v>
      </c>
      <c r="H75" s="230">
        <v>2.9952205767351678</v>
      </c>
      <c r="I75" s="230">
        <v>2.294218526470281</v>
      </c>
      <c r="J75" s="230">
        <v>0.75850494932243218</v>
      </c>
      <c r="K75" s="230">
        <v>1.523680239991956</v>
      </c>
      <c r="L75" s="230">
        <v>1.519821601215243</v>
      </c>
      <c r="M75" s="230">
        <v>0.75211779751436458</v>
      </c>
      <c r="N75" s="230">
        <v>1.5178769023192371</v>
      </c>
      <c r="O75" s="230">
        <v>1.5149868680602241</v>
      </c>
      <c r="P75" s="230">
        <v>1.5508187227002881</v>
      </c>
      <c r="Q75" s="230">
        <v>1.515451850800192</v>
      </c>
      <c r="R75" s="230">
        <v>1.5078271315850691</v>
      </c>
      <c r="S75" s="230">
        <v>1.2632339673449979</v>
      </c>
      <c r="T75" s="230">
        <v>1.2977506107258321</v>
      </c>
      <c r="U75" s="230">
        <v>1.2535519599468239</v>
      </c>
      <c r="V75" s="230">
        <v>1.3410177684969531</v>
      </c>
      <c r="W75" s="230">
        <v>1.3725196453265751</v>
      </c>
      <c r="X75" s="230">
        <v>1.179217076261597</v>
      </c>
      <c r="Y75" s="230">
        <v>0.90100805091409053</v>
      </c>
      <c r="DA75" s="71" t="s">
        <v>231</v>
      </c>
    </row>
    <row r="76" spans="1:105" ht="12" customHeight="1" x14ac:dyDescent="0.25">
      <c r="A76" s="59" t="s">
        <v>32</v>
      </c>
      <c r="B76" s="230">
        <v>6.9948976614829208</v>
      </c>
      <c r="C76" s="230">
        <v>6.6919171374613917</v>
      </c>
      <c r="D76" s="230">
        <v>10.631339810931321</v>
      </c>
      <c r="E76" s="230">
        <v>10.9769243586701</v>
      </c>
      <c r="F76" s="230">
        <v>8.3823733741788331</v>
      </c>
      <c r="G76" s="230">
        <v>16.336017043483569</v>
      </c>
      <c r="H76" s="230">
        <v>14.88713181364451</v>
      </c>
      <c r="I76" s="230">
        <v>9.9054136901334982</v>
      </c>
      <c r="J76" s="230">
        <v>0.53799111608356998</v>
      </c>
      <c r="K76" s="230">
        <v>0</v>
      </c>
      <c r="L76" s="230">
        <v>0.54299821166508233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6.643091284132316</v>
      </c>
      <c r="C77" s="230">
        <v>9.8494939317053483</v>
      </c>
      <c r="D77" s="230">
        <v>14.270880928671049</v>
      </c>
      <c r="E77" s="230">
        <v>17.175275295679249</v>
      </c>
      <c r="F77" s="230">
        <v>16.738786818780572</v>
      </c>
      <c r="G77" s="230">
        <v>21.341506420025919</v>
      </c>
      <c r="H77" s="230">
        <v>22.152863059589251</v>
      </c>
      <c r="I77" s="230">
        <v>28.102836731351751</v>
      </c>
      <c r="J77" s="230">
        <v>25.53622386312356</v>
      </c>
      <c r="K77" s="230">
        <v>21.65621352413423</v>
      </c>
      <c r="L77" s="230">
        <v>20.800876968890918</v>
      </c>
      <c r="M77" s="230">
        <v>22.361982758869122</v>
      </c>
      <c r="N77" s="230">
        <v>25.088738119150861</v>
      </c>
      <c r="O77" s="230">
        <v>24.796199651913689</v>
      </c>
      <c r="P77" s="230">
        <v>26.053306667950231</v>
      </c>
      <c r="Q77" s="230">
        <v>17.86779684482422</v>
      </c>
      <c r="R77" s="230">
        <v>19.89246723015027</v>
      </c>
      <c r="S77" s="230">
        <v>19.88684364143139</v>
      </c>
      <c r="T77" s="230">
        <v>23.291685807791421</v>
      </c>
      <c r="U77" s="230">
        <v>25.22925987184318</v>
      </c>
      <c r="V77" s="230">
        <v>25.491635318262059</v>
      </c>
      <c r="W77" s="230">
        <v>24.32667851816506</v>
      </c>
      <c r="X77" s="230">
        <v>24.7968686719605</v>
      </c>
      <c r="Y77" s="230">
        <v>23.48862798517014</v>
      </c>
      <c r="DA77" s="71" t="s">
        <v>233</v>
      </c>
    </row>
    <row r="78" spans="1:105" ht="12" customHeight="1" x14ac:dyDescent="0.25">
      <c r="A78" s="60" t="s">
        <v>187</v>
      </c>
      <c r="B78" s="262">
        <v>14.04620551369781</v>
      </c>
      <c r="C78" s="262">
        <v>16.541521584223929</v>
      </c>
      <c r="D78" s="262">
        <v>21.328259799024892</v>
      </c>
      <c r="E78" s="262">
        <v>28.55859965996839</v>
      </c>
      <c r="F78" s="262">
        <v>34.398651666213517</v>
      </c>
      <c r="G78" s="262">
        <v>32.408594100749163</v>
      </c>
      <c r="H78" s="262">
        <v>36.373760998637771</v>
      </c>
      <c r="I78" s="262">
        <v>39.993290406249677</v>
      </c>
      <c r="J78" s="262">
        <v>45.536116704989269</v>
      </c>
      <c r="K78" s="262">
        <v>31.989580459406302</v>
      </c>
      <c r="L78" s="262">
        <v>32.97044535945566</v>
      </c>
      <c r="M78" s="262">
        <v>39.594175423451247</v>
      </c>
      <c r="N78" s="262">
        <v>40.986483021669507</v>
      </c>
      <c r="O78" s="262">
        <v>41.962405157899987</v>
      </c>
      <c r="P78" s="262">
        <v>42.735712414214348</v>
      </c>
      <c r="Q78" s="262">
        <v>45.0239801113919</v>
      </c>
      <c r="R78" s="262">
        <v>48.15932463531658</v>
      </c>
      <c r="S78" s="262">
        <v>50.523122544619333</v>
      </c>
      <c r="T78" s="262">
        <v>54.019212721968692</v>
      </c>
      <c r="U78" s="262">
        <v>50.223137105844323</v>
      </c>
      <c r="V78" s="262">
        <v>52.190387617830773</v>
      </c>
      <c r="W78" s="262">
        <v>51.548284821344211</v>
      </c>
      <c r="X78" s="262">
        <v>44.859562321505308</v>
      </c>
      <c r="Y78" s="262">
        <v>47.40712187760375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10.223192783022776</v>
      </c>
      <c r="C79" s="261">
        <f t="shared" si="1"/>
        <v>12.2338917774712</v>
      </c>
      <c r="D79" s="261">
        <f t="shared" si="1"/>
        <v>14.251575905585696</v>
      </c>
      <c r="E79" s="261">
        <f t="shared" si="1"/>
        <v>16.795710670213094</v>
      </c>
      <c r="F79" s="261">
        <f t="shared" si="1"/>
        <v>16.178991856866272</v>
      </c>
      <c r="G79" s="261">
        <f t="shared" si="1"/>
        <v>20.399442505786279</v>
      </c>
      <c r="H79" s="261">
        <f t="shared" si="1"/>
        <v>21.327457486527614</v>
      </c>
      <c r="I79" s="261">
        <f t="shared" si="1"/>
        <v>22.801993248525264</v>
      </c>
      <c r="J79" s="261">
        <f t="shared" si="1"/>
        <v>20.315406934145905</v>
      </c>
      <c r="K79" s="261">
        <f t="shared" si="1"/>
        <v>15.342241995205834</v>
      </c>
      <c r="L79" s="261">
        <f t="shared" si="1"/>
        <v>15.32686271522412</v>
      </c>
      <c r="M79" s="261">
        <f t="shared" si="1"/>
        <v>17.090355661802015</v>
      </c>
      <c r="N79" s="261">
        <f t="shared" si="1"/>
        <v>18.531103344094753</v>
      </c>
      <c r="O79" s="261">
        <f t="shared" si="1"/>
        <v>18.700792602875524</v>
      </c>
      <c r="P79" s="261">
        <f t="shared" si="1"/>
        <v>20.003636336989786</v>
      </c>
      <c r="Q79" s="261">
        <f t="shared" si="1"/>
        <v>18.042203360304583</v>
      </c>
      <c r="R79" s="261">
        <f t="shared" si="1"/>
        <v>19.293958637760745</v>
      </c>
      <c r="S79" s="261">
        <f t="shared" si="1"/>
        <v>19.595876907605792</v>
      </c>
      <c r="T79" s="261">
        <f t="shared" si="1"/>
        <v>21.316046955006584</v>
      </c>
      <c r="U79" s="261">
        <f t="shared" si="1"/>
        <v>20.966282060833336</v>
      </c>
      <c r="V79" s="261">
        <f t="shared" si="1"/>
        <v>21.3901493364123</v>
      </c>
      <c r="W79" s="261">
        <f t="shared" si="1"/>
        <v>20.927726930660707</v>
      </c>
      <c r="X79" s="261">
        <f t="shared" si="1"/>
        <v>18.960409659635324</v>
      </c>
      <c r="Y79" s="261">
        <f t="shared" si="1"/>
        <v>19.381731880002835</v>
      </c>
      <c r="DA79" s="70"/>
    </row>
    <row r="80" spans="1:105" ht="12" customHeight="1" x14ac:dyDescent="0.25">
      <c r="A80" s="60" t="s">
        <v>190</v>
      </c>
      <c r="B80" s="262">
        <v>3.3923734704720379</v>
      </c>
      <c r="C80" s="262">
        <v>4.9122869373735778</v>
      </c>
      <c r="D80" s="262">
        <v>5.1282755767396067</v>
      </c>
      <c r="E80" s="262">
        <v>5.462695756809735</v>
      </c>
      <c r="F80" s="262">
        <v>4.1002435235446546</v>
      </c>
      <c r="G80" s="262">
        <v>6.8074927076971274</v>
      </c>
      <c r="H80" s="262">
        <v>6.8101156411581218</v>
      </c>
      <c r="I80" s="262">
        <v>7.3011365629164633</v>
      </c>
      <c r="J80" s="262">
        <v>5.514444896351927</v>
      </c>
      <c r="K80" s="262">
        <v>4.7323675004331047</v>
      </c>
      <c r="L80" s="262">
        <v>4.4487114965151857</v>
      </c>
      <c r="M80" s="262">
        <v>4.5618730265790717</v>
      </c>
      <c r="N80" s="262">
        <v>5.2292985895186117</v>
      </c>
      <c r="O80" s="262">
        <v>5.1726627830320844</v>
      </c>
      <c r="P80" s="262">
        <v>5.4229092762176219</v>
      </c>
      <c r="Q80" s="262">
        <v>3.8515350495845269</v>
      </c>
      <c r="R80" s="262">
        <v>4.2354075802583147</v>
      </c>
      <c r="S80" s="262">
        <v>4.1033964296346994</v>
      </c>
      <c r="T80" s="262">
        <v>4.7390352229260237</v>
      </c>
      <c r="U80" s="262">
        <v>5.0960752727389549</v>
      </c>
      <c r="V80" s="262">
        <v>5.1483466858705693</v>
      </c>
      <c r="W80" s="262">
        <v>4.9261933393550281</v>
      </c>
      <c r="X80" s="262">
        <v>4.9789268439946444</v>
      </c>
      <c r="Y80" s="262">
        <v>4.6790721528103889</v>
      </c>
      <c r="DA80" s="72" t="s">
        <v>235</v>
      </c>
    </row>
    <row r="81" spans="1:105" ht="12" customHeight="1" x14ac:dyDescent="0.25">
      <c r="A81" s="59" t="s">
        <v>31</v>
      </c>
      <c r="B81" s="230">
        <v>1.5623177070101399</v>
      </c>
      <c r="C81" s="230">
        <v>2.3033369036949458</v>
      </c>
      <c r="D81" s="230">
        <v>1.335274033788092</v>
      </c>
      <c r="E81" s="230">
        <v>1.1123857570602831</v>
      </c>
      <c r="F81" s="230">
        <v>0</v>
      </c>
      <c r="G81" s="230">
        <v>1.1528743532010759</v>
      </c>
      <c r="H81" s="230">
        <v>1.1225455457531961</v>
      </c>
      <c r="I81" s="230">
        <v>0.86892220750859916</v>
      </c>
      <c r="J81" s="230">
        <v>0.46872231597810321</v>
      </c>
      <c r="K81" s="230">
        <v>0.31190135587235568</v>
      </c>
      <c r="L81" s="230">
        <v>0.15684119322826459</v>
      </c>
      <c r="M81" s="230">
        <v>0.1539538181832677</v>
      </c>
      <c r="N81" s="230">
        <v>0.1553477715993323</v>
      </c>
      <c r="O81" s="230">
        <v>0.1550509501957873</v>
      </c>
      <c r="P81" s="230">
        <v>0.15873063151535469</v>
      </c>
      <c r="Q81" s="230">
        <v>0.1550990131427078</v>
      </c>
      <c r="R81" s="230">
        <v>0.15431567913452021</v>
      </c>
      <c r="S81" s="230">
        <v>7.0021515331988915E-2</v>
      </c>
      <c r="T81" s="230">
        <v>4.9765621090893303E-2</v>
      </c>
      <c r="U81" s="230">
        <v>4.5734045706434703E-2</v>
      </c>
      <c r="V81" s="230">
        <v>3.12898198753487E-2</v>
      </c>
      <c r="W81" s="230">
        <v>2.528928086073616E-2</v>
      </c>
      <c r="X81" s="230">
        <v>2.5219601559775501E-2</v>
      </c>
      <c r="Y81" s="230">
        <v>2.7905004558645721E-2</v>
      </c>
      <c r="DA81" s="71" t="s">
        <v>236</v>
      </c>
    </row>
    <row r="82" spans="1:105" ht="12" customHeight="1" x14ac:dyDescent="0.25">
      <c r="A82" s="59" t="s">
        <v>159</v>
      </c>
      <c r="B82" s="230">
        <v>0.3048937082881118</v>
      </c>
      <c r="C82" s="230">
        <v>0.44986289362391818</v>
      </c>
      <c r="D82" s="230">
        <v>0.52193023406309402</v>
      </c>
      <c r="E82" s="230">
        <v>0.50740975832304269</v>
      </c>
      <c r="F82" s="230">
        <v>0.48242445252494731</v>
      </c>
      <c r="G82" s="230">
        <v>0.7009492086309872</v>
      </c>
      <c r="H82" s="230">
        <v>0.6774085543748537</v>
      </c>
      <c r="I82" s="230">
        <v>0.48547154371499363</v>
      </c>
      <c r="J82" s="230">
        <v>0.14555029555239149</v>
      </c>
      <c r="K82" s="230">
        <v>0.29056979227594593</v>
      </c>
      <c r="L82" s="230">
        <v>0.29223445565837669</v>
      </c>
      <c r="M82" s="230">
        <v>0.14343082390564091</v>
      </c>
      <c r="N82" s="230">
        <v>0.28946308065902682</v>
      </c>
      <c r="O82" s="230">
        <v>0.28891194359478528</v>
      </c>
      <c r="P82" s="230">
        <v>0.29574517164772662</v>
      </c>
      <c r="Q82" s="230">
        <v>0.28900061701498109</v>
      </c>
      <c r="R82" s="230">
        <v>0.28754656319164568</v>
      </c>
      <c r="S82" s="230">
        <v>0.24090200939358039</v>
      </c>
      <c r="T82" s="230">
        <v>0.24748442323211969</v>
      </c>
      <c r="U82" s="230">
        <v>0.23905562535271599</v>
      </c>
      <c r="V82" s="230">
        <v>0.25573558296757137</v>
      </c>
      <c r="W82" s="230">
        <v>0.26174307296871108</v>
      </c>
      <c r="X82" s="230">
        <v>0.22487976932705339</v>
      </c>
      <c r="Y82" s="230">
        <v>0.1718245832173057</v>
      </c>
      <c r="DA82" s="71" t="s">
        <v>237</v>
      </c>
    </row>
    <row r="83" spans="1:105" ht="12" customHeight="1" x14ac:dyDescent="0.25">
      <c r="A83" s="59" t="s">
        <v>35</v>
      </c>
      <c r="B83" s="230">
        <v>1.525162055173787</v>
      </c>
      <c r="C83" s="230">
        <v>2.159087140054714</v>
      </c>
      <c r="D83" s="230">
        <v>3.2710713088884211</v>
      </c>
      <c r="E83" s="230">
        <v>3.8429002414264088</v>
      </c>
      <c r="F83" s="230">
        <v>3.6178190710197069</v>
      </c>
      <c r="G83" s="230">
        <v>4.9536691458650637</v>
      </c>
      <c r="H83" s="230">
        <v>5.0101615410300724</v>
      </c>
      <c r="I83" s="230">
        <v>5.9467428116928707</v>
      </c>
      <c r="J83" s="230">
        <v>4.9001722848214326</v>
      </c>
      <c r="K83" s="230">
        <v>4.1298963522848036</v>
      </c>
      <c r="L83" s="230">
        <v>3.9996358476285452</v>
      </c>
      <c r="M83" s="230">
        <v>4.2644883844901633</v>
      </c>
      <c r="N83" s="230">
        <v>4.7844877372602523</v>
      </c>
      <c r="O83" s="230">
        <v>4.7286998892415113</v>
      </c>
      <c r="P83" s="230">
        <v>4.9684334730545414</v>
      </c>
      <c r="Q83" s="230">
        <v>3.407435419426839</v>
      </c>
      <c r="R83" s="230">
        <v>3.793545337932148</v>
      </c>
      <c r="S83" s="230">
        <v>3.7924729049091299</v>
      </c>
      <c r="T83" s="230">
        <v>4.4417851786030109</v>
      </c>
      <c r="U83" s="230">
        <v>4.8112856016798036</v>
      </c>
      <c r="V83" s="230">
        <v>4.8613212830276504</v>
      </c>
      <c r="W83" s="230">
        <v>4.6391609855255806</v>
      </c>
      <c r="X83" s="230">
        <v>4.728827473107815</v>
      </c>
      <c r="Y83" s="230">
        <v>4.4793425650344378</v>
      </c>
      <c r="DA83" s="71" t="s">
        <v>238</v>
      </c>
    </row>
    <row r="84" spans="1:105" ht="12" customHeight="1" x14ac:dyDescent="0.25">
      <c r="A84" s="60" t="s">
        <v>195</v>
      </c>
      <c r="B84" s="262">
        <v>3.606004425566562</v>
      </c>
      <c r="C84" s="262">
        <v>3.6955721954689729</v>
      </c>
      <c r="D84" s="262">
        <v>4.2345860969906388</v>
      </c>
      <c r="E84" s="262">
        <v>4.9431406529481654</v>
      </c>
      <c r="F84" s="262">
        <v>4.6440340160472671</v>
      </c>
      <c r="G84" s="262">
        <v>6.06945117507252</v>
      </c>
      <c r="H84" s="262">
        <v>6.2909370701587539</v>
      </c>
      <c r="I84" s="262">
        <v>7.0380166345193684</v>
      </c>
      <c r="J84" s="262">
        <v>6.0629897270793958</v>
      </c>
      <c r="K84" s="262">
        <v>4.5093781405419877</v>
      </c>
      <c r="L84" s="262">
        <v>4.5385254726801953</v>
      </c>
      <c r="M84" s="262">
        <v>4.9777702047786594</v>
      </c>
      <c r="N84" s="262">
        <v>5.4855756369819062</v>
      </c>
      <c r="O84" s="262">
        <v>5.5257898077458529</v>
      </c>
      <c r="P84" s="262">
        <v>6.4309153397588492</v>
      </c>
      <c r="Q84" s="262">
        <v>5.6044779769315616</v>
      </c>
      <c r="R84" s="262">
        <v>5.8744423527077458</v>
      </c>
      <c r="S84" s="262">
        <v>5.8575893521271913</v>
      </c>
      <c r="T84" s="262">
        <v>6.2754070990668493</v>
      </c>
      <c r="U84" s="262">
        <v>6.2925236671473179</v>
      </c>
      <c r="V84" s="262">
        <v>6.2889597305638194</v>
      </c>
      <c r="W84" s="262">
        <v>6.1711413478528456</v>
      </c>
      <c r="X84" s="262">
        <v>5.4266473828346076</v>
      </c>
      <c r="Y84" s="262">
        <v>5.6619980484346444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1.433467864412205</v>
      </c>
      <c r="J85" s="229">
        <v>1.4526360947116519</v>
      </c>
      <c r="K85" s="229">
        <v>0.71650414811493235</v>
      </c>
      <c r="L85" s="229">
        <v>0.87532390677624705</v>
      </c>
      <c r="M85" s="229">
        <v>0.90467753090732572</v>
      </c>
      <c r="N85" s="229">
        <v>1.151440905811937</v>
      </c>
      <c r="O85" s="229">
        <v>1.1685611594640599</v>
      </c>
      <c r="P85" s="229">
        <v>2.7537110003706049</v>
      </c>
      <c r="Q85" s="229">
        <v>2.3685680464410792</v>
      </c>
      <c r="R85" s="229">
        <v>2.163715420787045</v>
      </c>
      <c r="S85" s="229">
        <v>1.9908335892336011</v>
      </c>
      <c r="T85" s="229">
        <v>1.753397616704629</v>
      </c>
      <c r="U85" s="229">
        <v>1.8754153770435871</v>
      </c>
      <c r="V85" s="229">
        <v>1.5510530873330559</v>
      </c>
      <c r="W85" s="229">
        <v>1.621733613739577</v>
      </c>
      <c r="X85" s="229">
        <v>0.72994433896102484</v>
      </c>
      <c r="Y85" s="229">
        <v>0.62728538549924939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0.38755653779562133</v>
      </c>
      <c r="C87" s="229">
        <v>1.1289061341538471</v>
      </c>
      <c r="D87" s="229">
        <v>0.74742175498422292</v>
      </c>
      <c r="E87" s="229">
        <v>0.69438820973862969</v>
      </c>
      <c r="F87" s="229">
        <v>0</v>
      </c>
      <c r="G87" s="229">
        <v>0.66016661091169793</v>
      </c>
      <c r="H87" s="229">
        <v>0.69390174950452621</v>
      </c>
      <c r="I87" s="229">
        <v>0.51823137884357118</v>
      </c>
      <c r="J87" s="229">
        <v>0.38467399612136971</v>
      </c>
      <c r="K87" s="229">
        <v>0.24998112272191991</v>
      </c>
      <c r="L87" s="229">
        <v>0.12618618971743839</v>
      </c>
      <c r="M87" s="229">
        <v>0.13745848806033581</v>
      </c>
      <c r="N87" s="229">
        <v>0.12875496795077959</v>
      </c>
      <c r="O87" s="229">
        <v>0.13060825158611691</v>
      </c>
      <c r="P87" s="229">
        <v>0.10763317940093001</v>
      </c>
      <c r="Q87" s="229">
        <v>0.13030815775437421</v>
      </c>
      <c r="R87" s="229">
        <v>0.13519911265474319</v>
      </c>
      <c r="S87" s="229">
        <v>6.5983412175609296E-2</v>
      </c>
      <c r="T87" s="229">
        <v>4.7486587434502743E-2</v>
      </c>
      <c r="U87" s="229">
        <v>3.9640747363078377E-2</v>
      </c>
      <c r="V87" s="229">
        <v>2.8795311290859611E-2</v>
      </c>
      <c r="W87" s="229">
        <v>2.3355000912948141E-2</v>
      </c>
      <c r="X87" s="229">
        <v>2.3790062220726209E-2</v>
      </c>
      <c r="Y87" s="229">
        <v>2.679947227826554E-2</v>
      </c>
      <c r="DA87" s="73" t="s">
        <v>242</v>
      </c>
    </row>
    <row r="88" spans="1:105" ht="12" customHeight="1" x14ac:dyDescent="0.25">
      <c r="A88" s="64" t="s">
        <v>159</v>
      </c>
      <c r="B88" s="229">
        <v>7.563349595898923E-2</v>
      </c>
      <c r="C88" s="229">
        <v>0.22048575669740619</v>
      </c>
      <c r="D88" s="229">
        <v>0.29215127505780081</v>
      </c>
      <c r="E88" s="229">
        <v>0.3167420577345223</v>
      </c>
      <c r="F88" s="229">
        <v>0.3789599638309894</v>
      </c>
      <c r="G88" s="229">
        <v>0.40138221671624552</v>
      </c>
      <c r="H88" s="229">
        <v>0.41874023088715701</v>
      </c>
      <c r="I88" s="229">
        <v>0.28953867827834112</v>
      </c>
      <c r="J88" s="229">
        <v>0.1194511375246757</v>
      </c>
      <c r="K88" s="229">
        <v>0.23288440891530579</v>
      </c>
      <c r="L88" s="229">
        <v>0.23511650035722109</v>
      </c>
      <c r="M88" s="229">
        <v>0.1280629764690073</v>
      </c>
      <c r="N88" s="229">
        <v>0.2399120971578014</v>
      </c>
      <c r="O88" s="229">
        <v>0.24336699496271111</v>
      </c>
      <c r="P88" s="229">
        <v>0.2005409593159676</v>
      </c>
      <c r="Q88" s="229">
        <v>0.24280707678293981</v>
      </c>
      <c r="R88" s="229">
        <v>0.25192540646853201</v>
      </c>
      <c r="S88" s="229">
        <v>0.22700931998378709</v>
      </c>
      <c r="T88" s="229">
        <v>0.23615078933758321</v>
      </c>
      <c r="U88" s="229">
        <v>0.2072054528295629</v>
      </c>
      <c r="V88" s="229">
        <v>0.23534765457382209</v>
      </c>
      <c r="W88" s="229">
        <v>0.241723350766889</v>
      </c>
      <c r="X88" s="229">
        <v>0.21213276077311591</v>
      </c>
      <c r="Y88" s="229">
        <v>0.1650172873105667</v>
      </c>
      <c r="DA88" s="73" t="s">
        <v>243</v>
      </c>
    </row>
    <row r="89" spans="1:105" ht="12" customHeight="1" x14ac:dyDescent="0.25">
      <c r="A89" s="64" t="s">
        <v>32</v>
      </c>
      <c r="B89" s="229">
        <v>0.39837570870011929</v>
      </c>
      <c r="C89" s="229">
        <v>0.71896405050371948</v>
      </c>
      <c r="D89" s="229">
        <v>1.364025721652927</v>
      </c>
      <c r="E89" s="229">
        <v>1.5331441631132481</v>
      </c>
      <c r="F89" s="229">
        <v>1.4231605108835159</v>
      </c>
      <c r="G89" s="229">
        <v>2.171299241023307</v>
      </c>
      <c r="H89" s="229">
        <v>2.0812627494994089</v>
      </c>
      <c r="I89" s="229">
        <v>1.2500990444244799</v>
      </c>
      <c r="J89" s="229">
        <v>8.4724102132436391E-2</v>
      </c>
      <c r="K89" s="229">
        <v>0</v>
      </c>
      <c r="L89" s="229">
        <v>8.4001858589745779E-2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0.37833951636609792</v>
      </c>
      <c r="C91" s="229">
        <v>1.058206774992593</v>
      </c>
      <c r="D91" s="229">
        <v>1.830987345295688</v>
      </c>
      <c r="E91" s="229">
        <v>2.3988662223617649</v>
      </c>
      <c r="F91" s="229">
        <v>2.841913541332763</v>
      </c>
      <c r="G91" s="229">
        <v>2.8366031064212698</v>
      </c>
      <c r="H91" s="229">
        <v>3.0970323402676612</v>
      </c>
      <c r="I91" s="229">
        <v>3.5466796685607722</v>
      </c>
      <c r="J91" s="229">
        <v>4.0215043965892621</v>
      </c>
      <c r="K91" s="229">
        <v>3.3100084607898301</v>
      </c>
      <c r="L91" s="229">
        <v>3.2178970172395429</v>
      </c>
      <c r="M91" s="229">
        <v>3.8075712093419911</v>
      </c>
      <c r="N91" s="229">
        <v>3.965467666061389</v>
      </c>
      <c r="O91" s="229">
        <v>3.983253401732965</v>
      </c>
      <c r="P91" s="229">
        <v>3.3690302006713471</v>
      </c>
      <c r="Q91" s="229">
        <v>2.862794695953168</v>
      </c>
      <c r="R91" s="229">
        <v>3.3236024127974249</v>
      </c>
      <c r="S91" s="229">
        <v>3.5737630307341939</v>
      </c>
      <c r="T91" s="229">
        <v>4.238372105590134</v>
      </c>
      <c r="U91" s="229">
        <v>4.1702620899110903</v>
      </c>
      <c r="V91" s="229">
        <v>4.4737636773660796</v>
      </c>
      <c r="W91" s="229">
        <v>4.2843293824334312</v>
      </c>
      <c r="X91" s="229">
        <v>4.4607802208797409</v>
      </c>
      <c r="Y91" s="229">
        <v>4.3018812859968687</v>
      </c>
      <c r="DA91" s="73" t="s">
        <v>246</v>
      </c>
    </row>
    <row r="92" spans="1:105" ht="12" customHeight="1" x14ac:dyDescent="0.25">
      <c r="A92" s="64" t="s">
        <v>36</v>
      </c>
      <c r="B92" s="229">
        <v>2.3660991667457352</v>
      </c>
      <c r="C92" s="229">
        <v>0.56900947912140665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0.5410146173496938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3.2248148869841771</v>
      </c>
      <c r="C95" s="263">
        <v>3.6260326446286499</v>
      </c>
      <c r="D95" s="263">
        <v>4.8887142318554506</v>
      </c>
      <c r="E95" s="263">
        <v>6.3898742604551932</v>
      </c>
      <c r="F95" s="263">
        <v>7.4347143172743513</v>
      </c>
      <c r="G95" s="263">
        <v>7.5224986230166309</v>
      </c>
      <c r="H95" s="263">
        <v>8.226404775210737</v>
      </c>
      <c r="I95" s="263">
        <v>8.462840051089433</v>
      </c>
      <c r="J95" s="263">
        <v>8.7379723107145839</v>
      </c>
      <c r="K95" s="263">
        <v>6.1004963542307404</v>
      </c>
      <c r="L95" s="263">
        <v>6.3396257460287382</v>
      </c>
      <c r="M95" s="263">
        <v>7.5507124304442854</v>
      </c>
      <c r="N95" s="263">
        <v>7.8162291175942329</v>
      </c>
      <c r="O95" s="263">
        <v>8.0023400120975854</v>
      </c>
      <c r="P95" s="263">
        <v>8.1498117210133145</v>
      </c>
      <c r="Q95" s="263">
        <v>8.5861903337884939</v>
      </c>
      <c r="R95" s="263">
        <v>9.184108704794685</v>
      </c>
      <c r="S95" s="263">
        <v>9.6348911258438985</v>
      </c>
      <c r="T95" s="263">
        <v>10.30160463301371</v>
      </c>
      <c r="U95" s="263">
        <v>9.5776831209470625</v>
      </c>
      <c r="V95" s="263">
        <v>9.9528429199779094</v>
      </c>
      <c r="W95" s="263">
        <v>9.8303922434528346</v>
      </c>
      <c r="X95" s="263">
        <v>8.5548354328060707</v>
      </c>
      <c r="Y95" s="263">
        <v>9.040661678757802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0.99999999999999956</v>
      </c>
      <c r="C100" s="232">
        <f t="shared" si="2"/>
        <v>1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1.7443989493185058E-3</v>
      </c>
      <c r="C101" s="266">
        <f t="shared" si="3"/>
        <v>1.7681647003313389E-3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9.3034610630320265E-4</v>
      </c>
      <c r="C102" s="267">
        <f t="shared" si="4"/>
        <v>9.430211735100472E-4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2.3258652657580075E-2</v>
      </c>
      <c r="C103" s="267">
        <f t="shared" si="5"/>
        <v>2.3575529337751186E-2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5.8146631643950187E-4</v>
      </c>
      <c r="C104" s="267">
        <f t="shared" si="6"/>
        <v>5.8938823344377943E-4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1.256641245025298E-3</v>
      </c>
      <c r="C105" s="268">
        <f t="shared" si="7"/>
        <v>1.3069974298011466E-3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0.16297234720939455</v>
      </c>
      <c r="C106" s="269">
        <f t="shared" si="8"/>
        <v>0.12906872382365056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0.50613785749377938</v>
      </c>
      <c r="C107" s="269">
        <f t="shared" si="9"/>
        <v>0.53221124545475718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0.19621793694372985</v>
      </c>
      <c r="C108" s="269">
        <f t="shared" si="10"/>
        <v>0.20543470509212247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0.11926825105402669</v>
      </c>
      <c r="C109" s="270">
        <f t="shared" si="11"/>
        <v>0.13098242979285898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7.6949685889703148E-2</v>
      </c>
      <c r="C110" s="270">
        <f t="shared" si="12"/>
        <v>7.4452275299263473E-2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0.10690035307842922</v>
      </c>
      <c r="C111" s="269">
        <f t="shared" si="13"/>
        <v>0.1051022247546323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3.5472863464884277E-2</v>
      </c>
      <c r="C112" s="270">
        <f t="shared" si="14"/>
        <v>4.2201802594153917E-2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3.7706727680573447E-2</v>
      </c>
      <c r="C113" s="270">
        <f t="shared" si="15"/>
        <v>3.1748920666472995E-2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3.3720761932971501E-2</v>
      </c>
      <c r="C114" s="271">
        <f t="shared" si="16"/>
        <v>3.1151501494005376E-2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1</v>
      </c>
      <c r="C117" s="232">
        <f t="shared" si="17"/>
        <v>1.0000000000000004</v>
      </c>
      <c r="D117" s="232">
        <f t="shared" si="17"/>
        <v>0.99999999999999978</v>
      </c>
      <c r="E117" s="232">
        <f t="shared" si="17"/>
        <v>0.99999999999999989</v>
      </c>
      <c r="F117" s="232">
        <f t="shared" si="17"/>
        <v>1.0000000000000002</v>
      </c>
      <c r="G117" s="232">
        <f t="shared" si="17"/>
        <v>1.0000000000000002</v>
      </c>
      <c r="H117" s="232">
        <f t="shared" si="17"/>
        <v>1.0000000000000002</v>
      </c>
      <c r="I117" s="232">
        <f t="shared" si="17"/>
        <v>1</v>
      </c>
      <c r="J117" s="232">
        <f t="shared" si="17"/>
        <v>1.0000000000000004</v>
      </c>
      <c r="K117" s="232">
        <f t="shared" si="17"/>
        <v>0.99999999999999978</v>
      </c>
      <c r="L117" s="232">
        <f t="shared" si="17"/>
        <v>0.99999999999999989</v>
      </c>
      <c r="M117" s="232">
        <f t="shared" si="17"/>
        <v>0.99999999999999956</v>
      </c>
      <c r="N117" s="232">
        <f t="shared" si="17"/>
        <v>1.0000000000000002</v>
      </c>
      <c r="O117" s="232">
        <f t="shared" si="17"/>
        <v>0.99999999999999978</v>
      </c>
      <c r="P117" s="232">
        <f t="shared" si="17"/>
        <v>0.99999999999999956</v>
      </c>
      <c r="Q117" s="232">
        <f t="shared" si="17"/>
        <v>0.99999999999999956</v>
      </c>
      <c r="R117" s="232">
        <f t="shared" si="17"/>
        <v>1</v>
      </c>
      <c r="S117" s="232">
        <f t="shared" si="17"/>
        <v>0.99999999999999978</v>
      </c>
      <c r="T117" s="232">
        <f t="shared" si="17"/>
        <v>1.0000000000000002</v>
      </c>
      <c r="U117" s="232">
        <f t="shared" si="17"/>
        <v>0.99999999999999989</v>
      </c>
      <c r="V117" s="232">
        <f t="shared" si="17"/>
        <v>0.99999999999999978</v>
      </c>
      <c r="W117" s="232">
        <f t="shared" si="17"/>
        <v>1</v>
      </c>
      <c r="X117" s="232">
        <f t="shared" si="17"/>
        <v>1.0000000000000002</v>
      </c>
      <c r="Y117" s="232">
        <f t="shared" si="17"/>
        <v>1.0000000000000004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2.209528771772076E-3</v>
      </c>
      <c r="C118" s="266">
        <f t="shared" si="18"/>
        <v>2.2651271299558417E-3</v>
      </c>
      <c r="D118" s="266">
        <f t="shared" si="18"/>
        <v>2.3051350676415584E-3</v>
      </c>
      <c r="E118" s="266">
        <f t="shared" si="18"/>
        <v>2.3598867107192147E-3</v>
      </c>
      <c r="F118" s="266">
        <f t="shared" si="18"/>
        <v>2.4537686099245495E-3</v>
      </c>
      <c r="G118" s="266">
        <f t="shared" si="18"/>
        <v>2.3267584428581151E-3</v>
      </c>
      <c r="H118" s="266">
        <f t="shared" si="18"/>
        <v>2.3592064759142472E-3</v>
      </c>
      <c r="I118" s="266">
        <f t="shared" si="18"/>
        <v>2.3391618605956674E-3</v>
      </c>
      <c r="J118" s="266">
        <f t="shared" si="18"/>
        <v>2.4465610228536485E-3</v>
      </c>
      <c r="K118" s="266">
        <f t="shared" si="18"/>
        <v>2.4307751848089572E-3</v>
      </c>
      <c r="L118" s="266">
        <f t="shared" si="18"/>
        <v>2.4371865858523636E-3</v>
      </c>
      <c r="M118" s="266">
        <f t="shared" si="18"/>
        <v>2.4719516051219777E-3</v>
      </c>
      <c r="N118" s="266">
        <f t="shared" si="18"/>
        <v>2.4468067087058897E-3</v>
      </c>
      <c r="O118" s="266">
        <f t="shared" si="18"/>
        <v>2.4528083624441835E-3</v>
      </c>
      <c r="P118" s="266">
        <f t="shared" si="18"/>
        <v>2.3857436400064633E-3</v>
      </c>
      <c r="Q118" s="266">
        <f t="shared" si="18"/>
        <v>2.4566982515283695E-3</v>
      </c>
      <c r="R118" s="266">
        <f t="shared" si="18"/>
        <v>2.4691406372454737E-3</v>
      </c>
      <c r="S118" s="266">
        <f t="shared" si="18"/>
        <v>2.4902728761791687E-3</v>
      </c>
      <c r="T118" s="266">
        <f t="shared" si="18"/>
        <v>2.4942032763352316E-3</v>
      </c>
      <c r="U118" s="266">
        <f t="shared" si="18"/>
        <v>2.465343459101545E-3</v>
      </c>
      <c r="V118" s="266">
        <f t="shared" si="18"/>
        <v>2.4832317054618376E-3</v>
      </c>
      <c r="W118" s="266">
        <f t="shared" si="18"/>
        <v>2.4844960711320973E-3</v>
      </c>
      <c r="X118" s="266">
        <f t="shared" si="18"/>
        <v>2.4889001549474122E-3</v>
      </c>
      <c r="Y118" s="266">
        <f t="shared" si="18"/>
        <v>2.5063873597939556E-3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1.632607633791803E-3</v>
      </c>
      <c r="C119" s="267">
        <f t="shared" si="19"/>
        <v>1.6736889291144742E-3</v>
      </c>
      <c r="D119" s="267">
        <f t="shared" si="19"/>
        <v>1.7032505556985819E-3</v>
      </c>
      <c r="E119" s="267">
        <f t="shared" si="19"/>
        <v>1.7437062182784073E-3</v>
      </c>
      <c r="F119" s="267">
        <f t="shared" si="19"/>
        <v>1.813074993772819E-3</v>
      </c>
      <c r="G119" s="267">
        <f t="shared" si="19"/>
        <v>1.7192279387034575E-3</v>
      </c>
      <c r="H119" s="267">
        <f t="shared" si="19"/>
        <v>1.7432035968373337E-3</v>
      </c>
      <c r="I119" s="267">
        <f t="shared" si="19"/>
        <v>1.7283927501067489E-3</v>
      </c>
      <c r="J119" s="267">
        <f t="shared" si="19"/>
        <v>1.8077493506657887E-3</v>
      </c>
      <c r="K119" s="267">
        <f t="shared" si="19"/>
        <v>1.7960852890673087E-3</v>
      </c>
      <c r="L119" s="267">
        <f t="shared" si="19"/>
        <v>1.8008226350663703E-3</v>
      </c>
      <c r="M119" s="267">
        <f t="shared" si="19"/>
        <v>1.8265103004969367E-3</v>
      </c>
      <c r="N119" s="267">
        <f t="shared" si="19"/>
        <v>1.8079308864769575E-3</v>
      </c>
      <c r="O119" s="267">
        <f t="shared" si="19"/>
        <v>1.8123654726356399E-3</v>
      </c>
      <c r="P119" s="267">
        <f t="shared" si="19"/>
        <v>1.7628117491409528E-3</v>
      </c>
      <c r="Q119" s="267">
        <f t="shared" si="19"/>
        <v>1.8152396884840972E-3</v>
      </c>
      <c r="R119" s="267">
        <f t="shared" si="19"/>
        <v>1.8244332930951075E-3</v>
      </c>
      <c r="S119" s="267">
        <f t="shared" si="19"/>
        <v>1.8400477784292779E-3</v>
      </c>
      <c r="T119" s="267">
        <f t="shared" si="19"/>
        <v>1.842951927667171E-3</v>
      </c>
      <c r="U119" s="267">
        <f t="shared" si="19"/>
        <v>1.8216275808075634E-3</v>
      </c>
      <c r="V119" s="267">
        <f t="shared" si="19"/>
        <v>1.8348450993735425E-3</v>
      </c>
      <c r="W119" s="267">
        <f t="shared" si="19"/>
        <v>1.8357793316277409E-3</v>
      </c>
      <c r="X119" s="267">
        <f t="shared" si="19"/>
        <v>1.839033482896827E-3</v>
      </c>
      <c r="Y119" s="267">
        <f t="shared" si="19"/>
        <v>1.8519546742797514E-3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4.0815190844795096E-2</v>
      </c>
      <c r="C120" s="267">
        <f t="shared" si="20"/>
        <v>4.1842223227861866E-2</v>
      </c>
      <c r="D120" s="267">
        <f t="shared" si="20"/>
        <v>4.2581263892464562E-2</v>
      </c>
      <c r="E120" s="267">
        <f t="shared" si="20"/>
        <v>4.3592655456960179E-2</v>
      </c>
      <c r="F120" s="267">
        <f t="shared" si="20"/>
        <v>4.5326874844320485E-2</v>
      </c>
      <c r="G120" s="267">
        <f t="shared" si="20"/>
        <v>4.2980698467586446E-2</v>
      </c>
      <c r="H120" s="267">
        <f t="shared" si="20"/>
        <v>4.3580089920933346E-2</v>
      </c>
      <c r="I120" s="267">
        <f t="shared" si="20"/>
        <v>4.3209818752668737E-2</v>
      </c>
      <c r="J120" s="267">
        <f t="shared" si="20"/>
        <v>4.5193733766644734E-2</v>
      </c>
      <c r="K120" s="267">
        <f t="shared" si="20"/>
        <v>4.4902132226682726E-2</v>
      </c>
      <c r="L120" s="267">
        <f t="shared" si="20"/>
        <v>4.5020565876659271E-2</v>
      </c>
      <c r="M120" s="267">
        <f t="shared" si="20"/>
        <v>4.5662757512423421E-2</v>
      </c>
      <c r="N120" s="267">
        <f t="shared" si="20"/>
        <v>4.519827216192393E-2</v>
      </c>
      <c r="O120" s="267">
        <f t="shared" si="20"/>
        <v>4.5309136815891028E-2</v>
      </c>
      <c r="P120" s="267">
        <f t="shared" si="20"/>
        <v>4.4070293728523835E-2</v>
      </c>
      <c r="Q120" s="267">
        <f t="shared" si="20"/>
        <v>4.5380992212102414E-2</v>
      </c>
      <c r="R120" s="267">
        <f t="shared" si="20"/>
        <v>4.5610832327377712E-2</v>
      </c>
      <c r="S120" s="267">
        <f t="shared" si="20"/>
        <v>4.6001194460731976E-2</v>
      </c>
      <c r="T120" s="267">
        <f t="shared" si="20"/>
        <v>4.6073798191679269E-2</v>
      </c>
      <c r="U120" s="267">
        <f t="shared" si="20"/>
        <v>4.5540689520189095E-2</v>
      </c>
      <c r="V120" s="267">
        <f t="shared" si="20"/>
        <v>4.587112748433856E-2</v>
      </c>
      <c r="W120" s="267">
        <f t="shared" si="20"/>
        <v>4.5894483290693545E-2</v>
      </c>
      <c r="X120" s="267">
        <f t="shared" si="20"/>
        <v>4.5975837072420665E-2</v>
      </c>
      <c r="Y120" s="267">
        <f t="shared" si="20"/>
        <v>4.6298866856993817E-2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1.0203797711198777E-3</v>
      </c>
      <c r="C121" s="267">
        <f t="shared" si="21"/>
        <v>1.0460555806965466E-3</v>
      </c>
      <c r="D121" s="267">
        <f t="shared" si="21"/>
        <v>1.0645315973116145E-3</v>
      </c>
      <c r="E121" s="267">
        <f t="shared" si="21"/>
        <v>1.0898163864240047E-3</v>
      </c>
      <c r="F121" s="267">
        <f t="shared" si="21"/>
        <v>1.1331718711080124E-3</v>
      </c>
      <c r="G121" s="267">
        <f t="shared" si="21"/>
        <v>1.0745174616896616E-3</v>
      </c>
      <c r="H121" s="267">
        <f t="shared" si="21"/>
        <v>1.0895022480233339E-3</v>
      </c>
      <c r="I121" s="267">
        <f t="shared" si="21"/>
        <v>1.0802454688167184E-3</v>
      </c>
      <c r="J121" s="267">
        <f t="shared" si="21"/>
        <v>1.1298433441661183E-3</v>
      </c>
      <c r="K121" s="267">
        <f t="shared" si="21"/>
        <v>1.1225533056670679E-3</v>
      </c>
      <c r="L121" s="267">
        <f t="shared" si="21"/>
        <v>1.1255141469164824E-3</v>
      </c>
      <c r="M121" s="267">
        <f t="shared" si="21"/>
        <v>1.1415689378105861E-3</v>
      </c>
      <c r="N121" s="267">
        <f t="shared" si="21"/>
        <v>1.1299568040480986E-3</v>
      </c>
      <c r="O121" s="267">
        <f t="shared" si="21"/>
        <v>1.1327284203972757E-3</v>
      </c>
      <c r="P121" s="267">
        <f t="shared" si="21"/>
        <v>1.1017573432130965E-3</v>
      </c>
      <c r="Q121" s="267">
        <f t="shared" si="21"/>
        <v>1.134524805302561E-3</v>
      </c>
      <c r="R121" s="267">
        <f t="shared" si="21"/>
        <v>1.1402708081844431E-3</v>
      </c>
      <c r="S121" s="267">
        <f t="shared" si="21"/>
        <v>1.1500298615182991E-3</v>
      </c>
      <c r="T121" s="267">
        <f t="shared" si="21"/>
        <v>1.1518449547919822E-3</v>
      </c>
      <c r="U121" s="267">
        <f t="shared" si="21"/>
        <v>1.1385172380047276E-3</v>
      </c>
      <c r="V121" s="267">
        <f t="shared" si="21"/>
        <v>1.1467781871084641E-3</v>
      </c>
      <c r="W121" s="267">
        <f t="shared" si="21"/>
        <v>1.1473620822673386E-3</v>
      </c>
      <c r="X121" s="267">
        <f t="shared" si="21"/>
        <v>1.1493959268105169E-3</v>
      </c>
      <c r="Y121" s="267">
        <f t="shared" si="21"/>
        <v>1.1574716714248452E-3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1.5917144342259685E-3</v>
      </c>
      <c r="C122" s="268">
        <f t="shared" si="22"/>
        <v>1.6743436493616007E-3</v>
      </c>
      <c r="D122" s="268">
        <f t="shared" si="22"/>
        <v>1.7193399755925322E-3</v>
      </c>
      <c r="E122" s="268">
        <f t="shared" si="22"/>
        <v>1.7250195764583038E-3</v>
      </c>
      <c r="F122" s="268">
        <f t="shared" si="22"/>
        <v>1.7424251914993393E-3</v>
      </c>
      <c r="G122" s="268">
        <f t="shared" si="22"/>
        <v>1.7261871755512317E-3</v>
      </c>
      <c r="H122" s="268">
        <f t="shared" si="22"/>
        <v>1.7280214695777338E-3</v>
      </c>
      <c r="I122" s="268">
        <f t="shared" si="22"/>
        <v>1.7259518612655462E-3</v>
      </c>
      <c r="J122" s="268">
        <f t="shared" si="22"/>
        <v>1.7309532985974941E-3</v>
      </c>
      <c r="K122" s="268">
        <f t="shared" si="22"/>
        <v>1.7511624800030736E-3</v>
      </c>
      <c r="L122" s="268">
        <f t="shared" si="22"/>
        <v>1.7469151126672919E-3</v>
      </c>
      <c r="M122" s="268">
        <f t="shared" si="22"/>
        <v>1.74252193760196E-3</v>
      </c>
      <c r="N122" s="268">
        <f t="shared" si="22"/>
        <v>1.7449508808092999E-3</v>
      </c>
      <c r="O122" s="268">
        <f t="shared" si="22"/>
        <v>1.7434296808555446E-3</v>
      </c>
      <c r="P122" s="268">
        <f t="shared" si="22"/>
        <v>1.718315846255614E-3</v>
      </c>
      <c r="Q122" s="268">
        <f t="shared" si="22"/>
        <v>1.7098339936329698E-3</v>
      </c>
      <c r="R122" s="268">
        <f t="shared" si="22"/>
        <v>1.7175435167032442E-3</v>
      </c>
      <c r="S122" s="268">
        <f t="shared" si="22"/>
        <v>1.7215749475484219E-3</v>
      </c>
      <c r="T122" s="268">
        <f t="shared" si="22"/>
        <v>1.7295145814760036E-3</v>
      </c>
      <c r="U122" s="268">
        <f t="shared" si="22"/>
        <v>1.7308114575436051E-3</v>
      </c>
      <c r="V122" s="268">
        <f t="shared" si="22"/>
        <v>1.7356353200885647E-3</v>
      </c>
      <c r="W122" s="268">
        <f t="shared" si="22"/>
        <v>1.733480499184705E-3</v>
      </c>
      <c r="X122" s="268">
        <f t="shared" si="22"/>
        <v>1.7488996957762118E-3</v>
      </c>
      <c r="Y122" s="268">
        <f t="shared" si="22"/>
        <v>1.7433041031050143E-3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0.14813552527795878</v>
      </c>
      <c r="C123" s="269">
        <f t="shared" si="23"/>
        <v>0.11692851672906369</v>
      </c>
      <c r="D123" s="269">
        <f t="shared" si="23"/>
        <v>0.11288779701818052</v>
      </c>
      <c r="E123" s="269">
        <f t="shared" si="23"/>
        <v>0.11098844642884453</v>
      </c>
      <c r="F123" s="269">
        <f t="shared" si="23"/>
        <v>0.10749961642126851</v>
      </c>
      <c r="G123" s="269">
        <f t="shared" si="23"/>
        <v>0.11315718651682065</v>
      </c>
      <c r="H123" s="269">
        <f t="shared" si="23"/>
        <v>0.11151133453648519</v>
      </c>
      <c r="I123" s="269">
        <f t="shared" si="23"/>
        <v>0.12028184332989766</v>
      </c>
      <c r="J123" s="269">
        <f t="shared" si="23"/>
        <v>0.11422008569068842</v>
      </c>
      <c r="K123" s="269">
        <f t="shared" si="23"/>
        <v>0.11243288197310192</v>
      </c>
      <c r="L123" s="269">
        <f t="shared" si="23"/>
        <v>0.11344645750407815</v>
      </c>
      <c r="M123" s="269">
        <f t="shared" si="23"/>
        <v>0.11071124092717878</v>
      </c>
      <c r="N123" s="269">
        <f t="shared" si="23"/>
        <v>0.11335984005522398</v>
      </c>
      <c r="O123" s="269">
        <f t="shared" si="23"/>
        <v>0.1129472083613451</v>
      </c>
      <c r="P123" s="269">
        <f t="shared" si="23"/>
        <v>0.12674149884865499</v>
      </c>
      <c r="Q123" s="269">
        <f t="shared" si="23"/>
        <v>0.11962976042776378</v>
      </c>
      <c r="R123" s="269">
        <f t="shared" si="23"/>
        <v>0.11649612701721287</v>
      </c>
      <c r="S123" s="269">
        <f t="shared" si="23"/>
        <v>0.11355137316210445</v>
      </c>
      <c r="T123" s="269">
        <f t="shared" si="23"/>
        <v>0.11152639527525296</v>
      </c>
      <c r="U123" s="269">
        <f t="shared" si="23"/>
        <v>0.11487041892635251</v>
      </c>
      <c r="V123" s="269">
        <f t="shared" si="23"/>
        <v>0.11169986449127786</v>
      </c>
      <c r="W123" s="269">
        <f t="shared" si="23"/>
        <v>0.11202744118179857</v>
      </c>
      <c r="X123" s="269">
        <f t="shared" si="23"/>
        <v>0.10819229428748341</v>
      </c>
      <c r="Y123" s="269">
        <f t="shared" si="23"/>
        <v>0.10613461537062568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0.30313677801833011</v>
      </c>
      <c r="C124" s="269">
        <f t="shared" si="24"/>
        <v>0.31076460680166795</v>
      </c>
      <c r="D124" s="269">
        <f t="shared" si="24"/>
        <v>0.31625350447077566</v>
      </c>
      <c r="E124" s="269">
        <f t="shared" si="24"/>
        <v>0.32376516799188887</v>
      </c>
      <c r="F124" s="269">
        <f t="shared" si="24"/>
        <v>0.33664531547081128</v>
      </c>
      <c r="G124" s="269">
        <f t="shared" si="24"/>
        <v>0.31922012811323275</v>
      </c>
      <c r="H124" s="269">
        <f t="shared" si="24"/>
        <v>0.32367184303060836</v>
      </c>
      <c r="I124" s="269">
        <f t="shared" si="24"/>
        <v>0.32092181769402134</v>
      </c>
      <c r="J124" s="269">
        <f t="shared" si="24"/>
        <v>0.33565646900278934</v>
      </c>
      <c r="K124" s="269">
        <f t="shared" si="24"/>
        <v>0.3334907275359566</v>
      </c>
      <c r="L124" s="269">
        <f t="shared" si="24"/>
        <v>0.33437034108962993</v>
      </c>
      <c r="M124" s="269">
        <f t="shared" si="24"/>
        <v>0.33913993543199439</v>
      </c>
      <c r="N124" s="269">
        <f t="shared" si="24"/>
        <v>0.33569017592645767</v>
      </c>
      <c r="O124" s="269">
        <f t="shared" si="24"/>
        <v>0.33651357410993032</v>
      </c>
      <c r="P124" s="269">
        <f t="shared" si="24"/>
        <v>0.32731261500127884</v>
      </c>
      <c r="Q124" s="269">
        <f t="shared" si="24"/>
        <v>0.33704724828466559</v>
      </c>
      <c r="R124" s="269">
        <f t="shared" si="24"/>
        <v>0.33875428408584207</v>
      </c>
      <c r="S124" s="269">
        <f t="shared" si="24"/>
        <v>0.3416535261796827</v>
      </c>
      <c r="T124" s="269">
        <f t="shared" si="24"/>
        <v>0.34219275827969109</v>
      </c>
      <c r="U124" s="269">
        <f t="shared" si="24"/>
        <v>0.33823332940861983</v>
      </c>
      <c r="V124" s="269">
        <f t="shared" si="24"/>
        <v>0.34068751123930391</v>
      </c>
      <c r="W124" s="269">
        <f t="shared" si="24"/>
        <v>0.34086097616106276</v>
      </c>
      <c r="X124" s="269">
        <f t="shared" si="24"/>
        <v>0.34146519539321452</v>
      </c>
      <c r="Y124" s="269">
        <f t="shared" si="24"/>
        <v>0.34386435624662853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0.39011014618815337</v>
      </c>
      <c r="C125" s="269">
        <f t="shared" si="25"/>
        <v>0.41308400073035012</v>
      </c>
      <c r="D125" s="269">
        <f t="shared" si="25"/>
        <v>0.41312284140370853</v>
      </c>
      <c r="E125" s="269">
        <f t="shared" si="25"/>
        <v>0.40766682878925953</v>
      </c>
      <c r="F125" s="269">
        <f t="shared" si="25"/>
        <v>0.39887935691650195</v>
      </c>
      <c r="G125" s="269">
        <f t="shared" si="25"/>
        <v>0.4105291771356655</v>
      </c>
      <c r="H125" s="269">
        <f t="shared" si="25"/>
        <v>0.40750974961204445</v>
      </c>
      <c r="I125" s="269">
        <f t="shared" si="25"/>
        <v>0.40051103922340853</v>
      </c>
      <c r="J125" s="269">
        <f t="shared" si="25"/>
        <v>0.39150075299870263</v>
      </c>
      <c r="K125" s="269">
        <f t="shared" si="25"/>
        <v>0.39530682006827322</v>
      </c>
      <c r="L125" s="269">
        <f t="shared" si="25"/>
        <v>0.39357006208398582</v>
      </c>
      <c r="M125" s="269">
        <f t="shared" si="25"/>
        <v>0.39186345502203573</v>
      </c>
      <c r="N125" s="269">
        <f t="shared" si="25"/>
        <v>0.39234022116778206</v>
      </c>
      <c r="O125" s="269">
        <f t="shared" si="25"/>
        <v>0.39198410685726087</v>
      </c>
      <c r="P125" s="269">
        <f t="shared" si="25"/>
        <v>0.3863262144269472</v>
      </c>
      <c r="Q125" s="269">
        <f t="shared" si="25"/>
        <v>0.38446867344828317</v>
      </c>
      <c r="R125" s="269">
        <f t="shared" si="25"/>
        <v>0.38611975337231091</v>
      </c>
      <c r="S125" s="269">
        <f t="shared" si="25"/>
        <v>0.38646791063167724</v>
      </c>
      <c r="T125" s="269">
        <f t="shared" si="25"/>
        <v>0.38809760191460474</v>
      </c>
      <c r="U125" s="269">
        <f t="shared" si="25"/>
        <v>0.38837448226442106</v>
      </c>
      <c r="V125" s="269">
        <f t="shared" si="25"/>
        <v>0.38936509204262293</v>
      </c>
      <c r="W125" s="269">
        <f t="shared" si="25"/>
        <v>0.38885007035126712</v>
      </c>
      <c r="X125" s="269">
        <f t="shared" si="25"/>
        <v>0.39232376096423005</v>
      </c>
      <c r="Y125" s="269">
        <f t="shared" si="25"/>
        <v>0.39108366529974736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0.2371228419735891</v>
      </c>
      <c r="C126" s="270">
        <f t="shared" si="26"/>
        <v>0.26337685300034119</v>
      </c>
      <c r="D126" s="270">
        <f t="shared" si="26"/>
        <v>0.25095270174016027</v>
      </c>
      <c r="E126" s="270">
        <f t="shared" si="26"/>
        <v>0.22561286866273336</v>
      </c>
      <c r="F126" s="270">
        <f t="shared" si="26"/>
        <v>0.1766850982310052</v>
      </c>
      <c r="G126" s="270">
        <f t="shared" si="26"/>
        <v>0.24011549537563023</v>
      </c>
      <c r="H126" s="270">
        <f t="shared" si="26"/>
        <v>0.22535141781203497</v>
      </c>
      <c r="I126" s="270">
        <f t="shared" si="26"/>
        <v>0.21073187713179733</v>
      </c>
      <c r="J126" s="270">
        <f t="shared" si="26"/>
        <v>0.15320279686682264</v>
      </c>
      <c r="K126" s="270">
        <f t="shared" si="26"/>
        <v>0.17269091286375299</v>
      </c>
      <c r="L126" s="270">
        <f t="shared" si="26"/>
        <v>0.16451056844480516</v>
      </c>
      <c r="M126" s="270">
        <f t="shared" si="26"/>
        <v>0.14758462030338595</v>
      </c>
      <c r="N126" s="270">
        <f t="shared" si="26"/>
        <v>0.15726954180975514</v>
      </c>
      <c r="O126" s="270">
        <f t="shared" si="26"/>
        <v>0.15389762208097271</v>
      </c>
      <c r="P126" s="270">
        <f t="shared" si="26"/>
        <v>0.15435460673577156</v>
      </c>
      <c r="Q126" s="270">
        <f t="shared" si="26"/>
        <v>0.1190567025408749</v>
      </c>
      <c r="R126" s="270">
        <f t="shared" si="26"/>
        <v>0.12186538587401087</v>
      </c>
      <c r="S126" s="270">
        <f t="shared" si="26"/>
        <v>0.11543149306275831</v>
      </c>
      <c r="T126" s="270">
        <f t="shared" si="26"/>
        <v>0.12228257727214366</v>
      </c>
      <c r="U126" s="270">
        <f t="shared" si="26"/>
        <v>0.13487925468925094</v>
      </c>
      <c r="V126" s="270">
        <f t="shared" si="26"/>
        <v>0.13274361381668756</v>
      </c>
      <c r="W126" s="270">
        <f t="shared" si="26"/>
        <v>0.12980988154901196</v>
      </c>
      <c r="X126" s="270">
        <f t="shared" si="26"/>
        <v>0.14433172868346711</v>
      </c>
      <c r="Y126" s="270">
        <f t="shared" si="26"/>
        <v>0.13337785631909044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0.15298730421456422</v>
      </c>
      <c r="C127" s="270">
        <f t="shared" si="27"/>
        <v>0.14970714773000887</v>
      </c>
      <c r="D127" s="270">
        <f t="shared" si="27"/>
        <v>0.16217013966354818</v>
      </c>
      <c r="E127" s="270">
        <f t="shared" si="27"/>
        <v>0.18205396012652614</v>
      </c>
      <c r="F127" s="270">
        <f t="shared" si="27"/>
        <v>0.22219425868549675</v>
      </c>
      <c r="G127" s="270">
        <f t="shared" si="27"/>
        <v>0.17041368176003532</v>
      </c>
      <c r="H127" s="270">
        <f t="shared" si="27"/>
        <v>0.18215833180000943</v>
      </c>
      <c r="I127" s="270">
        <f t="shared" si="27"/>
        <v>0.18977916209161114</v>
      </c>
      <c r="J127" s="270">
        <f t="shared" si="27"/>
        <v>0.23829795613188001</v>
      </c>
      <c r="K127" s="270">
        <f t="shared" si="27"/>
        <v>0.22261590720452026</v>
      </c>
      <c r="L127" s="270">
        <f t="shared" si="27"/>
        <v>0.22905949363918066</v>
      </c>
      <c r="M127" s="270">
        <f t="shared" si="27"/>
        <v>0.24427883471864981</v>
      </c>
      <c r="N127" s="270">
        <f t="shared" si="27"/>
        <v>0.23507067935802689</v>
      </c>
      <c r="O127" s="270">
        <f t="shared" si="27"/>
        <v>0.23808648477628813</v>
      </c>
      <c r="P127" s="270">
        <f t="shared" si="27"/>
        <v>0.23197160769117559</v>
      </c>
      <c r="Q127" s="270">
        <f t="shared" si="27"/>
        <v>0.26541197090740826</v>
      </c>
      <c r="R127" s="270">
        <f t="shared" si="27"/>
        <v>0.26425436749830006</v>
      </c>
      <c r="S127" s="270">
        <f t="shared" si="27"/>
        <v>0.27103641756891894</v>
      </c>
      <c r="T127" s="270">
        <f t="shared" si="27"/>
        <v>0.2658150246424611</v>
      </c>
      <c r="U127" s="270">
        <f t="shared" si="27"/>
        <v>0.25349522757517012</v>
      </c>
      <c r="V127" s="270">
        <f t="shared" si="27"/>
        <v>0.2566214782259354</v>
      </c>
      <c r="W127" s="270">
        <f t="shared" si="27"/>
        <v>0.25904018880225516</v>
      </c>
      <c r="X127" s="270">
        <f t="shared" si="27"/>
        <v>0.24799203228076291</v>
      </c>
      <c r="Y127" s="270">
        <f t="shared" si="27"/>
        <v>0.25770580898065693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0.11134812905985303</v>
      </c>
      <c r="C128" s="269">
        <f t="shared" si="28"/>
        <v>0.1107214372219283</v>
      </c>
      <c r="D128" s="269">
        <f t="shared" si="28"/>
        <v>0.10836233601862612</v>
      </c>
      <c r="E128" s="269">
        <f t="shared" si="28"/>
        <v>0.10706847244116691</v>
      </c>
      <c r="F128" s="269">
        <f t="shared" si="28"/>
        <v>0.10450639568079331</v>
      </c>
      <c r="G128" s="269">
        <f t="shared" si="28"/>
        <v>0.10726611874789227</v>
      </c>
      <c r="H128" s="269">
        <f t="shared" si="28"/>
        <v>0.10680704910957621</v>
      </c>
      <c r="I128" s="269">
        <f t="shared" si="28"/>
        <v>0.10820172905921922</v>
      </c>
      <c r="J128" s="269">
        <f t="shared" si="28"/>
        <v>0.10631385152489219</v>
      </c>
      <c r="K128" s="269">
        <f t="shared" si="28"/>
        <v>0.10676686193643888</v>
      </c>
      <c r="L128" s="269">
        <f t="shared" si="28"/>
        <v>0.10648213496514435</v>
      </c>
      <c r="M128" s="269">
        <f t="shared" si="28"/>
        <v>0.10544005832533576</v>
      </c>
      <c r="N128" s="269">
        <f t="shared" si="28"/>
        <v>0.10628184540857244</v>
      </c>
      <c r="O128" s="269">
        <f t="shared" si="28"/>
        <v>0.10610464191923993</v>
      </c>
      <c r="P128" s="269">
        <f t="shared" si="28"/>
        <v>0.10858074941597871</v>
      </c>
      <c r="Q128" s="269">
        <f t="shared" si="28"/>
        <v>0.10635702888823673</v>
      </c>
      <c r="R128" s="269">
        <f t="shared" si="28"/>
        <v>0.1058676149420282</v>
      </c>
      <c r="S128" s="269">
        <f t="shared" si="28"/>
        <v>0.10512407010212826</v>
      </c>
      <c r="T128" s="269">
        <f t="shared" si="28"/>
        <v>0.10489093159850174</v>
      </c>
      <c r="U128" s="269">
        <f t="shared" si="28"/>
        <v>0.10582478014495991</v>
      </c>
      <c r="V128" s="269">
        <f t="shared" si="28"/>
        <v>0.10517591443042411</v>
      </c>
      <c r="W128" s="269">
        <f t="shared" si="28"/>
        <v>0.10516591103096619</v>
      </c>
      <c r="X128" s="269">
        <f t="shared" si="28"/>
        <v>0.10481668302222059</v>
      </c>
      <c r="Y128" s="269">
        <f t="shared" si="28"/>
        <v>0.10535937841740134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3.6948773932604456E-2</v>
      </c>
      <c r="C129" s="270">
        <f t="shared" si="29"/>
        <v>4.445809065877912E-2</v>
      </c>
      <c r="D129" s="270">
        <f t="shared" si="29"/>
        <v>3.8993015574156104E-2</v>
      </c>
      <c r="E129" s="270">
        <f t="shared" si="29"/>
        <v>3.4823324929604889E-2</v>
      </c>
      <c r="F129" s="270">
        <f t="shared" si="29"/>
        <v>2.6485066303888038E-2</v>
      </c>
      <c r="G129" s="270">
        <f t="shared" si="29"/>
        <v>3.5795748876574766E-2</v>
      </c>
      <c r="H129" s="270">
        <f t="shared" si="29"/>
        <v>3.4104785166564816E-2</v>
      </c>
      <c r="I129" s="270">
        <f t="shared" si="29"/>
        <v>3.4645900978684828E-2</v>
      </c>
      <c r="J129" s="270">
        <f t="shared" si="29"/>
        <v>2.885799323899222E-2</v>
      </c>
      <c r="K129" s="270">
        <f t="shared" si="29"/>
        <v>3.2932607092830114E-2</v>
      </c>
      <c r="L129" s="270">
        <f t="shared" si="29"/>
        <v>3.0907062116657863E-2</v>
      </c>
      <c r="M129" s="270">
        <f t="shared" si="29"/>
        <v>2.8144771677885372E-2</v>
      </c>
      <c r="N129" s="270">
        <f t="shared" si="29"/>
        <v>2.9991711446776398E-2</v>
      </c>
      <c r="O129" s="270">
        <f t="shared" si="29"/>
        <v>2.9348677567720076E-2</v>
      </c>
      <c r="P129" s="270">
        <f t="shared" si="29"/>
        <v>2.9435825732231857E-2</v>
      </c>
      <c r="Q129" s="270">
        <f t="shared" si="29"/>
        <v>2.2704423420588381E-2</v>
      </c>
      <c r="R129" s="270">
        <f t="shared" si="29"/>
        <v>2.3240046651275246E-2</v>
      </c>
      <c r="S129" s="270">
        <f t="shared" si="29"/>
        <v>2.2013086526294415E-2</v>
      </c>
      <c r="T129" s="270">
        <f t="shared" si="29"/>
        <v>2.331960613804486E-2</v>
      </c>
      <c r="U129" s="270">
        <f t="shared" si="29"/>
        <v>2.5721825346764964E-2</v>
      </c>
      <c r="V129" s="270">
        <f t="shared" si="29"/>
        <v>2.5314553067169076E-2</v>
      </c>
      <c r="W129" s="270">
        <f t="shared" si="29"/>
        <v>2.4755082678804489E-2</v>
      </c>
      <c r="X129" s="270">
        <f t="shared" si="29"/>
        <v>2.7524436769360883E-2</v>
      </c>
      <c r="Y129" s="270">
        <f t="shared" si="29"/>
        <v>2.5435504765129503E-2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3.9275581972314663E-2</v>
      </c>
      <c r="C130" s="270">
        <f t="shared" si="30"/>
        <v>3.344635315421278E-2</v>
      </c>
      <c r="D130" s="270">
        <f t="shared" si="30"/>
        <v>3.2197817601494504E-2</v>
      </c>
      <c r="E130" s="270">
        <f t="shared" si="30"/>
        <v>3.1511290541079415E-2</v>
      </c>
      <c r="F130" s="270">
        <f t="shared" si="30"/>
        <v>2.9997620416016682E-2</v>
      </c>
      <c r="G130" s="270">
        <f t="shared" si="30"/>
        <v>3.1914914846089278E-2</v>
      </c>
      <c r="H130" s="270">
        <f t="shared" si="30"/>
        <v>3.1504759769050948E-2</v>
      </c>
      <c r="I130" s="270">
        <f t="shared" si="30"/>
        <v>3.3397324554150322E-2</v>
      </c>
      <c r="J130" s="270">
        <f t="shared" si="30"/>
        <v>3.1728618172952423E-2</v>
      </c>
      <c r="K130" s="270">
        <f t="shared" si="30"/>
        <v>3.1380821232052443E-2</v>
      </c>
      <c r="L130" s="270">
        <f t="shared" si="30"/>
        <v>3.1531037427812658E-2</v>
      </c>
      <c r="M130" s="270">
        <f t="shared" si="30"/>
        <v>3.0710676308221385E-2</v>
      </c>
      <c r="N130" s="270">
        <f t="shared" si="30"/>
        <v>3.1461542845074596E-2</v>
      </c>
      <c r="O130" s="270">
        <f t="shared" si="30"/>
        <v>3.135225128274538E-2</v>
      </c>
      <c r="P130" s="270">
        <f t="shared" si="30"/>
        <v>3.4907333609665483E-2</v>
      </c>
      <c r="Q130" s="270">
        <f t="shared" si="30"/>
        <v>3.3037850987061142E-2</v>
      </c>
      <c r="R130" s="270">
        <f t="shared" si="30"/>
        <v>3.2233571796844336E-2</v>
      </c>
      <c r="S130" s="270">
        <f t="shared" si="30"/>
        <v>3.1423632460331349E-2</v>
      </c>
      <c r="T130" s="270">
        <f t="shared" si="30"/>
        <v>3.0879707582290312E-2</v>
      </c>
      <c r="U130" s="270">
        <f t="shared" si="30"/>
        <v>3.176075432452493E-2</v>
      </c>
      <c r="V130" s="270">
        <f t="shared" si="30"/>
        <v>3.0922976743887741E-2</v>
      </c>
      <c r="W130" s="270">
        <f t="shared" si="30"/>
        <v>3.1011189323049897E-2</v>
      </c>
      <c r="X130" s="270">
        <f t="shared" si="30"/>
        <v>2.9999519462433288E-2</v>
      </c>
      <c r="Y130" s="270">
        <f t="shared" si="30"/>
        <v>3.077870433235641E-2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3.512377315493391E-2</v>
      </c>
      <c r="C131" s="271">
        <f t="shared" si="31"/>
        <v>3.2816993408936408E-2</v>
      </c>
      <c r="D131" s="271">
        <f t="shared" si="31"/>
        <v>3.7171502842975511E-2</v>
      </c>
      <c r="E131" s="271">
        <f t="shared" si="31"/>
        <v>4.0733856970482596E-2</v>
      </c>
      <c r="F131" s="271">
        <f t="shared" si="31"/>
        <v>4.8023708960888603E-2</v>
      </c>
      <c r="G131" s="271">
        <f t="shared" si="31"/>
        <v>3.9555455025228219E-2</v>
      </c>
      <c r="H131" s="271">
        <f t="shared" si="31"/>
        <v>4.1197504173960453E-2</v>
      </c>
      <c r="I131" s="271">
        <f t="shared" si="31"/>
        <v>4.015850352638408E-2</v>
      </c>
      <c r="J131" s="271">
        <f t="shared" si="31"/>
        <v>4.5727240112947543E-2</v>
      </c>
      <c r="K131" s="271">
        <f t="shared" si="31"/>
        <v>4.2453433611556318E-2</v>
      </c>
      <c r="L131" s="271">
        <f t="shared" si="31"/>
        <v>4.4044035420673817E-2</v>
      </c>
      <c r="M131" s="271">
        <f t="shared" si="31"/>
        <v>4.6584610339229011E-2</v>
      </c>
      <c r="N131" s="271">
        <f t="shared" si="31"/>
        <v>4.4828591116721432E-2</v>
      </c>
      <c r="O131" s="271">
        <f t="shared" si="31"/>
        <v>4.5403713068774477E-2</v>
      </c>
      <c r="P131" s="271">
        <f t="shared" si="31"/>
        <v>4.423759007408138E-2</v>
      </c>
      <c r="Q131" s="271">
        <f t="shared" si="31"/>
        <v>5.0614754480587193E-2</v>
      </c>
      <c r="R131" s="271">
        <f t="shared" si="31"/>
        <v>5.0393996493908626E-2</v>
      </c>
      <c r="S131" s="271">
        <f t="shared" si="31"/>
        <v>5.1687351115502475E-2</v>
      </c>
      <c r="T131" s="271">
        <f t="shared" si="31"/>
        <v>5.0691617878166562E-2</v>
      </c>
      <c r="U131" s="271">
        <f t="shared" si="31"/>
        <v>4.8342200473670008E-2</v>
      </c>
      <c r="V131" s="271">
        <f t="shared" si="31"/>
        <v>4.8938384619367281E-2</v>
      </c>
      <c r="W131" s="271">
        <f t="shared" si="31"/>
        <v>4.9399639029111805E-2</v>
      </c>
      <c r="X131" s="271">
        <f t="shared" si="31"/>
        <v>4.7292726790426412E-2</v>
      </c>
      <c r="Y131" s="271">
        <f t="shared" si="31"/>
        <v>4.914516931991543E-2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298.78068419722092</v>
      </c>
      <c r="C136" s="272">
        <f t="shared" si="32"/>
        <v>394.20141246443416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0.52119271159029679</v>
      </c>
      <c r="C137" s="273">
        <f>IF(C$6=0,0,C$6/ISI!C$8*1000)</f>
        <v>0.69701302234036677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0.2779694461814915</v>
      </c>
      <c r="C138" s="274">
        <f>IF(C$7=0,0,C$7/ISI!C$8*1000)</f>
        <v>0.37174027858152886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6.9492361545372887</v>
      </c>
      <c r="C139" s="274">
        <f>IF(C$8=0,0,C$8/ISI!C$8*1000)</f>
        <v>9.2935069645382242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0.17373090386343221</v>
      </c>
      <c r="C140" s="274">
        <f>IF(C$9=0,0,C$9/ISI!C$8*1000)</f>
        <v>0.23233767411345549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0.3754601309791063</v>
      </c>
      <c r="C141" s="275">
        <f>IF(C$10=0,0,C$10/ISI!C$8*1000)</f>
        <v>0.51522023291499708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48.692989404449975</v>
      </c>
      <c r="C142" s="276">
        <f>IF(C$16=0,0,C$16/ISI!C$8*1000)</f>
        <v>50.879073236265015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151.224215360107</v>
      </c>
      <c r="C143" s="276">
        <f>IF(C$22=0,0,C$22/ISI!C$8*1000)</f>
        <v>209.79842468772094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58.626129451814791</v>
      </c>
      <c r="C144" s="276">
        <f>IF(C$28=0,0,C$28/ISI!C$8*1000)</f>
        <v>80.982650916529167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31.939760633697592</v>
      </c>
      <c r="C145" s="277">
        <f>IF(C$35=0,0,C$35/ISI!C$8*1000)</f>
        <v>41.43144545143047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135.3836856585952</v>
      </c>
      <c r="C147" s="272">
        <f t="shared" si="33"/>
        <v>165.90470042635863</v>
      </c>
      <c r="D147" s="272">
        <f t="shared" si="33"/>
        <v>142.95412912632247</v>
      </c>
      <c r="E147" s="272">
        <f t="shared" si="33"/>
        <v>156.86887360275151</v>
      </c>
      <c r="F147" s="272">
        <f t="shared" si="33"/>
        <v>107.11321923135256</v>
      </c>
      <c r="G147" s="272">
        <f t="shared" si="33"/>
        <v>135.03356761380263</v>
      </c>
      <c r="H147" s="272">
        <f t="shared" si="33"/>
        <v>116.16739797166505</v>
      </c>
      <c r="I147" s="272">
        <f t="shared" si="33"/>
        <v>113.70683183837738</v>
      </c>
      <c r="J147" s="272">
        <f t="shared" si="33"/>
        <v>94.744004893199048</v>
      </c>
      <c r="K147" s="272">
        <f t="shared" si="33"/>
        <v>89.020858637596973</v>
      </c>
      <c r="L147" s="272">
        <f t="shared" si="33"/>
        <v>93.291327188480906</v>
      </c>
      <c r="M147" s="272">
        <f t="shared" si="33"/>
        <v>83.448220315547957</v>
      </c>
      <c r="N147" s="272">
        <f t="shared" si="33"/>
        <v>88.954233451458947</v>
      </c>
      <c r="O147" s="272">
        <f t="shared" si="33"/>
        <v>85.974917685548292</v>
      </c>
      <c r="P147" s="272">
        <f t="shared" si="33"/>
        <v>88.999131847088748</v>
      </c>
      <c r="Q147" s="272">
        <f t="shared" si="33"/>
        <v>83.565562139701555</v>
      </c>
      <c r="R147" s="272">
        <f t="shared" si="33"/>
        <v>90.669695375230461</v>
      </c>
      <c r="S147" s="272">
        <f t="shared" si="33"/>
        <v>90.67134438731874</v>
      </c>
      <c r="T147" s="272">
        <f t="shared" si="33"/>
        <v>91.736684418380023</v>
      </c>
      <c r="U147" s="272">
        <f t="shared" si="33"/>
        <v>97.460709728869119</v>
      </c>
      <c r="V147" s="272">
        <f t="shared" si="33"/>
        <v>92.32692405646948</v>
      </c>
      <c r="W147" s="272">
        <f t="shared" si="33"/>
        <v>101.89462541700348</v>
      </c>
      <c r="X147" s="272">
        <f t="shared" si="33"/>
        <v>95.205865049554234</v>
      </c>
      <c r="Y147" s="272">
        <f t="shared" si="33"/>
        <v>91.979148753224422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0.29913414869121269</v>
      </c>
      <c r="C148" s="273">
        <f>IF(C$55=0,0,C$55/ISI!C$9*1000)</f>
        <v>0.37579523792294128</v>
      </c>
      <c r="D148" s="273">
        <f>IF(D$55=0,0,D$55/ISI!D$9*1000)</f>
        <v>0.32952857611324554</v>
      </c>
      <c r="E148" s="273">
        <f>IF(E$55=0,0,E$55/ISI!E$9*1000)</f>
        <v>0.37019277014062552</v>
      </c>
      <c r="F148" s="273">
        <f>IF(F$55=0,0,F$55/ISI!F$9*1000)</f>
        <v>0.26283105505785942</v>
      </c>
      <c r="G148" s="273">
        <f>IF(G$55=0,0,G$55/ISI!G$9*1000)</f>
        <v>0.31419049351466738</v>
      </c>
      <c r="H148" s="273">
        <f>IF(H$55=0,0,H$55/ISI!H$9*1000)</f>
        <v>0.2740628775848597</v>
      </c>
      <c r="I148" s="273">
        <f>IF(I$55=0,0,I$55/ISI!I$9*1000)</f>
        <v>0.26597868432549748</v>
      </c>
      <c r="J148" s="273">
        <f>IF(J$55=0,0,J$55/ISI!J$9*1000)</f>
        <v>0.23179698952075606</v>
      </c>
      <c r="K148" s="273">
        <f>IF(K$55=0,0,K$55/ISI!K$9*1000)</f>
        <v>0.21638969410665687</v>
      </c>
      <c r="L148" s="273">
        <f>IF(L$55=0,0,L$55/ISI!L$9*1000)</f>
        <v>0.22736837120012957</v>
      </c>
      <c r="M148" s="273">
        <f>IF(M$55=0,0,M$55/ISI!M$9*1000)</f>
        <v>0.20627996215359132</v>
      </c>
      <c r="N148" s="273">
        <f>IF(N$55=0,0,N$55/ISI!N$9*1000)</f>
        <v>0.2176538151768195</v>
      </c>
      <c r="O148" s="273">
        <f>IF(O$55=0,0,O$55/ISI!O$9*1000)</f>
        <v>0.21087999705956317</v>
      </c>
      <c r="P148" s="273">
        <f>IF(P$55=0,0,P$55/ISI!P$9*1000)</f>
        <v>0.21232911277028874</v>
      </c>
      <c r="Q148" s="273">
        <f>IF(Q$55=0,0,Q$55/ISI!Q$9*1000)</f>
        <v>0.20529537039659018</v>
      </c>
      <c r="R148" s="273">
        <f>IF(R$55=0,0,R$55/ISI!R$9*1000)</f>
        <v>0.22387622941764951</v>
      </c>
      <c r="S148" s="273">
        <f>IF(S$55=0,0,S$55/ISI!S$9*1000)</f>
        <v>0.22579638957444023</v>
      </c>
      <c r="T148" s="273">
        <f>IF(T$55=0,0,T$55/ISI!T$9*1000)</f>
        <v>0.22880993883645462</v>
      </c>
      <c r="U148" s="273">
        <f>IF(U$55=0,0,U$55/ISI!U$9*1000)</f>
        <v>0.24027412324946185</v>
      </c>
      <c r="V148" s="273">
        <f>IF(V$55=0,0,V$55/ISI!V$9*1000)</f>
        <v>0.22926914508479232</v>
      </c>
      <c r="W148" s="273">
        <f>IF(W$55=0,0,W$55/ISI!W$9*1000)</f>
        <v>0.25315679651802186</v>
      </c>
      <c r="X148" s="273">
        <f>IF(X$55=0,0,X$55/ISI!X$9*1000)</f>
        <v>0.23695789227373787</v>
      </c>
      <c r="Y148" s="273">
        <f>IF(Y$55=0,0,Y$55/ISI!Y$9*1000)</f>
        <v>0.23053537579968961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0.22102843869709232</v>
      </c>
      <c r="C149" s="274">
        <f>IF(C$56=0,0,C$56/ISI!C$9*1000)</f>
        <v>0.27767286039164973</v>
      </c>
      <c r="D149" s="274">
        <f>IF(D$56=0,0,D$56/ISI!D$9*1000)</f>
        <v>0.24348669987381566</v>
      </c>
      <c r="E149" s="274">
        <f>IF(E$56=0,0,E$56/ISI!E$9*1000)</f>
        <v>0.2735332303554473</v>
      </c>
      <c r="F149" s="274">
        <f>IF(F$56=0,0,F$56/ISI!F$9*1000)</f>
        <v>0.1942042992908711</v>
      </c>
      <c r="G149" s="274">
        <f>IF(G$56=0,0,G$56/ISI!G$9*1000)</f>
        <v>0.23215348210445183</v>
      </c>
      <c r="H149" s="274">
        <f>IF(H$56=0,0,H$56/ISI!H$9*1000)</f>
        <v>0.20250342597944046</v>
      </c>
      <c r="I149" s="274">
        <f>IF(I$56=0,0,I$56/ISI!I$9*1000)</f>
        <v>0.1965300637870587</v>
      </c>
      <c r="J149" s="274">
        <f>IF(J$56=0,0,J$56/ISI!J$9*1000)</f>
        <v>0.1712734133251568</v>
      </c>
      <c r="K149" s="274">
        <f>IF(K$56=0,0,K$56/ISI!K$9*1000)</f>
        <v>0.15988905461912839</v>
      </c>
      <c r="L149" s="274">
        <f>IF(L$56=0,0,L$56/ISI!L$9*1000)</f>
        <v>0.1680011336563991</v>
      </c>
      <c r="M149" s="274">
        <f>IF(M$56=0,0,M$56/ISI!M$9*1000)</f>
        <v>0.15241903396448614</v>
      </c>
      <c r="N149" s="274">
        <f>IF(N$56=0,0,N$56/ISI!N$9*1000)</f>
        <v>0.16082310613977435</v>
      </c>
      <c r="O149" s="274">
        <f>IF(O$56=0,0,O$56/ISI!O$9*1000)</f>
        <v>0.15581797232597897</v>
      </c>
      <c r="P149" s="274">
        <f>IF(P$56=0,0,P$56/ISI!P$9*1000)</f>
        <v>0.15688871528339288</v>
      </c>
      <c r="Q149" s="274">
        <f>IF(Q$56=0,0,Q$56/ISI!Q$9*1000)</f>
        <v>0.15169152498647037</v>
      </c>
      <c r="R149" s="274">
        <f>IF(R$56=0,0,R$56/ISI!R$9*1000)</f>
        <v>0.16542081091736194</v>
      </c>
      <c r="S149" s="274">
        <f>IF(S$56=0,0,S$56/ISI!S$9*1000)</f>
        <v>0.16683960580708185</v>
      </c>
      <c r="T149" s="274">
        <f>IF(T$56=0,0,T$56/ISI!T$9*1000)</f>
        <v>0.16906629938664838</v>
      </c>
      <c r="U149" s="274">
        <f>IF(U$56=0,0,U$56/ISI!U$9*1000)</f>
        <v>0.17753711688718804</v>
      </c>
      <c r="V149" s="274">
        <f>IF(V$56=0,0,V$56/ISI!V$9*1000)</f>
        <v>0.16940560414524627</v>
      </c>
      <c r="W149" s="274">
        <f>IF(W$56=0,0,W$56/ISI!W$9*1000)</f>
        <v>0.18705604734448567</v>
      </c>
      <c r="X149" s="274">
        <f>IF(X$56=0,0,X$56/ISI!X$9*1000)</f>
        <v>0.17508677359428695</v>
      </c>
      <c r="Y149" s="274">
        <f>IF(Y$56=0,0,Y$56/ISI!Y$9*1000)</f>
        <v>0.17034121446980649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5.5257109674273108</v>
      </c>
      <c r="C150" s="274">
        <f>IF(C$57=0,0,C$57/ISI!C$9*1000)</f>
        <v>6.9418215097912448</v>
      </c>
      <c r="D150" s="274">
        <f>IF(D$57=0,0,D$57/ISI!D$9*1000)</f>
        <v>6.0871674968453933</v>
      </c>
      <c r="E150" s="274">
        <f>IF(E$57=0,0,E$57/ISI!E$9*1000)</f>
        <v>6.8383307588861824</v>
      </c>
      <c r="F150" s="274">
        <f>IF(F$57=0,0,F$57/ISI!F$9*1000)</f>
        <v>4.8551074822717784</v>
      </c>
      <c r="G150" s="274">
        <f>IF(G$57=0,0,G$57/ISI!G$9*1000)</f>
        <v>5.8038370526112972</v>
      </c>
      <c r="H150" s="274">
        <f>IF(H$57=0,0,H$57/ISI!H$9*1000)</f>
        <v>5.0625856494860111</v>
      </c>
      <c r="I150" s="274">
        <f>IF(I$57=0,0,I$57/ISI!I$9*1000)</f>
        <v>4.9132515946764679</v>
      </c>
      <c r="J150" s="274">
        <f>IF(J$57=0,0,J$57/ISI!J$9*1000)</f>
        <v>4.2818353331289218</v>
      </c>
      <c r="K150" s="274">
        <f>IF(K$57=0,0,K$57/ISI!K$9*1000)</f>
        <v>3.9972263654782116</v>
      </c>
      <c r="L150" s="274">
        <f>IF(L$57=0,0,L$57/ISI!L$9*1000)</f>
        <v>4.200028341409979</v>
      </c>
      <c r="M150" s="274">
        <f>IF(M$57=0,0,M$57/ISI!M$9*1000)</f>
        <v>3.8104758491121538</v>
      </c>
      <c r="N150" s="274">
        <f>IF(N$57=0,0,N$57/ISI!N$9*1000)</f>
        <v>4.0205776534943576</v>
      </c>
      <c r="O150" s="274">
        <f>IF(O$57=0,0,O$57/ISI!O$9*1000)</f>
        <v>3.8954493081494768</v>
      </c>
      <c r="P150" s="274">
        <f>IF(P$57=0,0,P$57/ISI!P$9*1000)</f>
        <v>3.9222178820848224</v>
      </c>
      <c r="Q150" s="274">
        <f>IF(Q$57=0,0,Q$57/ISI!Q$9*1000)</f>
        <v>3.7922881246617575</v>
      </c>
      <c r="R150" s="274">
        <f>IF(R$57=0,0,R$57/ISI!R$9*1000)</f>
        <v>4.1355202729340501</v>
      </c>
      <c r="S150" s="274">
        <f>IF(S$57=0,0,S$57/ISI!S$9*1000)</f>
        <v>4.1709901451770488</v>
      </c>
      <c r="T150" s="274">
        <f>IF(T$57=0,0,T$57/ISI!T$9*1000)</f>
        <v>4.2266574846662079</v>
      </c>
      <c r="U150" s="274">
        <f>IF(U$57=0,0,U$57/ISI!U$9*1000)</f>
        <v>4.4384279221797014</v>
      </c>
      <c r="V150" s="274">
        <f>IF(V$57=0,0,V$57/ISI!V$9*1000)</f>
        <v>4.2351401036311564</v>
      </c>
      <c r="W150" s="274">
        <f>IF(W$57=0,0,W$57/ISI!W$9*1000)</f>
        <v>4.6764011836121435</v>
      </c>
      <c r="X150" s="274">
        <f>IF(X$57=0,0,X$57/ISI!X$9*1000)</f>
        <v>4.3771693398571729</v>
      </c>
      <c r="Y150" s="274">
        <f>IF(Y$57=0,0,Y$57/ISI!Y$9*1000)</f>
        <v>4.2585303617451649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0.1381427741856828</v>
      </c>
      <c r="C151" s="274">
        <f>IF(C$58=0,0,C$58/ISI!C$9*1000)</f>
        <v>0.17354553774478107</v>
      </c>
      <c r="D151" s="274">
        <f>IF(D$58=0,0,D$58/ISI!D$9*1000)</f>
        <v>0.15217918742113487</v>
      </c>
      <c r="E151" s="274">
        <f>IF(E$58=0,0,E$58/ISI!E$9*1000)</f>
        <v>0.1709582689721546</v>
      </c>
      <c r="F151" s="274">
        <f>IF(F$58=0,0,F$58/ISI!F$9*1000)</f>
        <v>0.1213776870567945</v>
      </c>
      <c r="G151" s="274">
        <f>IF(G$58=0,0,G$58/ISI!G$9*1000)</f>
        <v>0.14509592631528248</v>
      </c>
      <c r="H151" s="274">
        <f>IF(H$58=0,0,H$58/ISI!H$9*1000)</f>
        <v>0.1265646412371503</v>
      </c>
      <c r="I151" s="274">
        <f>IF(I$58=0,0,I$58/ISI!I$9*1000)</f>
        <v>0.12283128986691173</v>
      </c>
      <c r="J151" s="274">
        <f>IF(J$58=0,0,J$58/ISI!J$9*1000)</f>
        <v>0.10704588332822304</v>
      </c>
      <c r="K151" s="274">
        <f>IF(K$58=0,0,K$58/ISI!K$9*1000)</f>
        <v>9.9930659136955244E-2</v>
      </c>
      <c r="L151" s="274">
        <f>IF(L$58=0,0,L$58/ISI!L$9*1000)</f>
        <v>0.10500070853524954</v>
      </c>
      <c r="M151" s="274">
        <f>IF(M$58=0,0,M$58/ISI!M$9*1000)</f>
        <v>9.5261896227803886E-2</v>
      </c>
      <c r="N151" s="274">
        <f>IF(N$58=0,0,N$58/ISI!N$9*1000)</f>
        <v>0.10051444133735898</v>
      </c>
      <c r="O151" s="274">
        <f>IF(O$58=0,0,O$58/ISI!O$9*1000)</f>
        <v>9.7386232703736933E-2</v>
      </c>
      <c r="P151" s="274">
        <f>IF(P$58=0,0,P$58/ISI!P$9*1000)</f>
        <v>9.8055447052120617E-2</v>
      </c>
      <c r="Q151" s="274">
        <f>IF(Q$58=0,0,Q$58/ISI!Q$9*1000)</f>
        <v>9.4807203116544003E-2</v>
      </c>
      <c r="R151" s="274">
        <f>IF(R$58=0,0,R$58/ISI!R$9*1000)</f>
        <v>0.10338800682335129</v>
      </c>
      <c r="S151" s="274">
        <f>IF(S$58=0,0,S$58/ISI!S$9*1000)</f>
        <v>0.1042747536294262</v>
      </c>
      <c r="T151" s="274">
        <f>IF(T$58=0,0,T$58/ISI!T$9*1000)</f>
        <v>0.10566643711665527</v>
      </c>
      <c r="U151" s="274">
        <f>IF(U$58=0,0,U$58/ISI!U$9*1000)</f>
        <v>0.11096069805449257</v>
      </c>
      <c r="V151" s="274">
        <f>IF(V$58=0,0,V$58/ISI!V$9*1000)</f>
        <v>0.10587850259077894</v>
      </c>
      <c r="W151" s="274">
        <f>IF(W$58=0,0,W$58/ISI!W$9*1000)</f>
        <v>0.11691002959030358</v>
      </c>
      <c r="X151" s="274">
        <f>IF(X$58=0,0,X$58/ISI!X$9*1000)</f>
        <v>0.10942923349642937</v>
      </c>
      <c r="Y151" s="274">
        <f>IF(Y$58=0,0,Y$58/ISI!Y$9*1000)</f>
        <v>0.1064632590436291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0.21549216662149717</v>
      </c>
      <c r="C152" s="275">
        <f>IF(C$59=0,0,C$59/ISI!C$9*1000)</f>
        <v>0.27778148155811228</v>
      </c>
      <c r="D152" s="275">
        <f>IF(D$59=0,0,D$59/ISI!D$9*1000)</f>
        <v>0.24578674888290303</v>
      </c>
      <c r="E152" s="275">
        <f>IF(E$59=0,0,E$59/ISI!E$9*1000)</f>
        <v>0.27060187790170959</v>
      </c>
      <c r="F152" s="275">
        <f>IF(F$59=0,0,F$59/ISI!F$9*1000)</f>
        <v>0.18663677153130015</v>
      </c>
      <c r="G152" s="275">
        <f>IF(G$59=0,0,G$59/ISI!G$9*1000)</f>
        <v>0.23309321268387623</v>
      </c>
      <c r="H152" s="275">
        <f>IF(H$59=0,0,H$59/ISI!H$9*1000)</f>
        <v>0.20073975776001807</v>
      </c>
      <c r="I152" s="275">
        <f>IF(I$59=0,0,I$59/ISI!I$9*1000)</f>
        <v>0.19625251805005586</v>
      </c>
      <c r="J152" s="275">
        <f>IF(J$59=0,0,J$59/ISI!J$9*1000)</f>
        <v>0.16399744779221995</v>
      </c>
      <c r="K152" s="275">
        <f>IF(K$59=0,0,K$59/ISI!K$9*1000)</f>
        <v>0.15588998758381739</v>
      </c>
      <c r="L152" s="275">
        <f>IF(L$59=0,0,L$59/ISI!L$9*1000)</f>
        <v>0.1629720293463463</v>
      </c>
      <c r="M152" s="275">
        <f>IF(M$59=0,0,M$59/ISI!M$9*1000)</f>
        <v>0.14541035455368392</v>
      </c>
      <c r="N152" s="275">
        <f>IF(N$59=0,0,N$59/ISI!N$9*1000)</f>
        <v>0.15522076801283932</v>
      </c>
      <c r="O152" s="275">
        <f>IF(O$59=0,0,O$59/ISI!O$9*1000)</f>
        <v>0.1498912233020972</v>
      </c>
      <c r="P152" s="275">
        <f>IF(P$59=0,0,P$59/ISI!P$9*1000)</f>
        <v>0.15292861855584533</v>
      </c>
      <c r="Q152" s="275">
        <f>IF(Q$59=0,0,Q$59/ISI!Q$9*1000)</f>
        <v>0.14288323884351006</v>
      </c>
      <c r="R152" s="275">
        <f>IF(R$59=0,0,R$59/ISI!R$9*1000)</f>
        <v>0.15572914745318517</v>
      </c>
      <c r="S152" s="275">
        <f>IF(S$59=0,0,S$59/ISI!S$9*1000)</f>
        <v>0.15609751495774318</v>
      </c>
      <c r="T152" s="275">
        <f>IF(T$59=0,0,T$59/ISI!T$9*1000)</f>
        <v>0.15865993335785072</v>
      </c>
      <c r="U152" s="275">
        <f>IF(U$59=0,0,U$59/ISI!U$9*1000)</f>
        <v>0.16868611305905817</v>
      </c>
      <c r="V152" s="275">
        <f>IF(V$59=0,0,V$59/ISI!V$9*1000)</f>
        <v>0.16024587038754304</v>
      </c>
      <c r="W152" s="275">
        <f>IF(W$59=0,0,W$59/ISI!W$9*1000)</f>
        <v>0.17663234613210568</v>
      </c>
      <c r="X152" s="275">
        <f>IF(X$59=0,0,X$59/ISI!X$9*1000)</f>
        <v>0.16650550842127643</v>
      </c>
      <c r="Y152" s="275">
        <f>IF(Y$59=0,0,Y$59/ISI!Y$9*1000)</f>
        <v>0.16034762742160255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20.05513338910205</v>
      </c>
      <c r="C153" s="276">
        <f>IF(C$65=0,0,C$65/ISI!C$9*1000)</f>
        <v>19.398990539233768</v>
      </c>
      <c r="D153" s="276">
        <f>IF(D$65=0,0,D$65/ISI!D$9*1000)</f>
        <v>16.137776711723067</v>
      </c>
      <c r="E153" s="276">
        <f>IF(E$65=0,0,E$65/ISI!E$9*1000)</f>
        <v>17.410632574212169</v>
      </c>
      <c r="F153" s="276">
        <f>IF(F$65=0,0,F$65/ISI!F$9*1000)</f>
        <v>11.514629981017638</v>
      </c>
      <c r="G153" s="276">
        <f>IF(G$65=0,0,G$65/ISI!G$9*1000)</f>
        <v>15.280018596506777</v>
      </c>
      <c r="H153" s="276">
        <f>IF(H$65=0,0,H$65/ISI!H$9*1000)</f>
        <v>12.95398157745135</v>
      </c>
      <c r="I153" s="276">
        <f>IF(I$65=0,0,I$65/ISI!I$9*1000)</f>
        <v>13.676867332722725</v>
      </c>
      <c r="J153" s="276">
        <f>IF(J$65=0,0,J$65/ISI!J$9*1000)</f>
        <v>10.821668357580194</v>
      </c>
      <c r="K153" s="276">
        <f>IF(K$65=0,0,K$65/ISI!K$9*1000)</f>
        <v>10.008871692345132</v>
      </c>
      <c r="L153" s="276">
        <f>IF(L$65=0,0,L$65/ISI!L$9*1000)</f>
        <v>10.583570585387051</v>
      </c>
      <c r="M153" s="276">
        <f>IF(M$65=0,0,M$65/ISI!M$9*1000)</f>
        <v>9.238656024298928</v>
      </c>
      <c r="N153" s="276">
        <f>IF(N$65=0,0,N$65/ISI!N$9*1000)</f>
        <v>10.083837676292436</v>
      </c>
      <c r="O153" s="276">
        <f>IF(O$65=0,0,O$65/ISI!O$9*1000)</f>
        <v>9.7106269416791164</v>
      </c>
      <c r="P153" s="276">
        <f>IF(P$65=0,0,P$65/ISI!P$9*1000)</f>
        <v>11.279883366529097</v>
      </c>
      <c r="Q153" s="276">
        <f>IF(Q$65=0,0,Q$65/ISI!Q$9*1000)</f>
        <v>9.9969281787839073</v>
      </c>
      <c r="R153" s="276">
        <f>IF(R$65=0,0,R$65/ISI!R$9*1000)</f>
        <v>10.562668349044845</v>
      </c>
      <c r="S153" s="276">
        <f>IF(S$65=0,0,S$65/ISI!S$9*1000)</f>
        <v>10.295855661634118</v>
      </c>
      <c r="T153" s="276">
        <f>IF(T$65=0,0,T$65/ISI!T$9*1000)</f>
        <v>10.23106172768539</v>
      </c>
      <c r="U153" s="276">
        <f>IF(U$65=0,0,U$65/ISI!U$9*1000)</f>
        <v>11.195352555414836</v>
      </c>
      <c r="V153" s="276">
        <f>IF(V$65=0,0,V$65/ISI!V$9*1000)</f>
        <v>10.312904906004144</v>
      </c>
      <c r="W153" s="276">
        <f>IF(W$65=0,0,W$65/ISI!W$9*1000)</f>
        <v>11.414994155644754</v>
      </c>
      <c r="X153" s="276">
        <f>IF(X$65=0,0,X$65/ISI!X$9*1000)</f>
        <v>10.300540969335799</v>
      </c>
      <c r="Y153" s="276">
        <f>IF(Y$65=0,0,Y$65/ISI!Y$9*1000)</f>
        <v>9.7621715750410356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41.039774266792946</v>
      </c>
      <c r="C154" s="276">
        <f>IF(C$71=0,0,C$71/ISI!C$9*1000)</f>
        <v>51.557308994545828</v>
      </c>
      <c r="D154" s="276">
        <f>IF(D$71=0,0,D$71/ISI!D$9*1000)</f>
        <v>45.209744314767278</v>
      </c>
      <c r="E154" s="276">
        <f>IF(E$71=0,0,E$71/ISI!E$9*1000)</f>
        <v>50.788677214693223</v>
      </c>
      <c r="F154" s="276">
        <f>IF(F$71=0,0,F$71/ISI!F$9*1000)</f>
        <v>36.059163479232836</v>
      </c>
      <c r="G154" s="276">
        <f>IF(G$71=0,0,G$71/ISI!G$9*1000)</f>
        <v>43.105432753264949</v>
      </c>
      <c r="H154" s="276">
        <f>IF(H$71=0,0,H$71/ISI!H$9*1000)</f>
        <v>37.600115801558978</v>
      </c>
      <c r="I154" s="276">
        <f>IF(I$71=0,0,I$71/ISI!I$9*1000)</f>
        <v>36.491003157800485</v>
      </c>
      <c r="J154" s="276">
        <f>IF(J$71=0,0,J$71/ISI!J$9*1000)</f>
        <v>31.801438141634179</v>
      </c>
      <c r="K154" s="276">
        <f>IF(K$71=0,0,K$71/ISI!K$9*1000)</f>
        <v>29.687630912927766</v>
      </c>
      <c r="L154" s="276">
        <f>IF(L$71=0,0,L$71/ISI!L$9*1000)</f>
        <v>31.193852892716627</v>
      </c>
      <c r="M154" s="276">
        <f>IF(M$71=0,0,M$71/ISI!M$9*1000)</f>
        <v>28.300624049729787</v>
      </c>
      <c r="N154" s="276">
        <f>IF(N$71=0,0,N$71/ISI!N$9*1000)</f>
        <v>29.861062276723427</v>
      </c>
      <c r="O154" s="276">
        <f>IF(O$71=0,0,O$71/ISI!O$9*1000)</f>
        <v>28.931726834170917</v>
      </c>
      <c r="P154" s="276">
        <f>IF(P$71=0,0,P$71/ISI!P$9*1000)</f>
        <v>29.130538577714226</v>
      </c>
      <c r="Q154" s="276">
        <f>IF(Q$71=0,0,Q$71/ISI!Q$9*1000)</f>
        <v>28.165542770547653</v>
      </c>
      <c r="R154" s="276">
        <f>IF(R$71=0,0,R$71/ISI!R$9*1000)</f>
        <v>30.714747745117577</v>
      </c>
      <c r="S154" s="276">
        <f>IF(S$71=0,0,S$71/ISI!S$9*1000)</f>
        <v>30.978184533379832</v>
      </c>
      <c r="T154" s="276">
        <f>IF(T$71=0,0,T$71/ISI!T$9*1000)</f>
        <v>31.391629076559013</v>
      </c>
      <c r="U154" s="276">
        <f>IF(U$71=0,0,U$71/ISI!U$9*1000)</f>
        <v>32.964460338122478</v>
      </c>
      <c r="V154" s="276">
        <f>IF(V$71=0,0,V$71/ISI!V$9*1000)</f>
        <v>31.454629977178808</v>
      </c>
      <c r="W154" s="276">
        <f>IF(W$71=0,0,W$71/ISI!W$9*1000)</f>
        <v>34.73190148520564</v>
      </c>
      <c r="X154" s="276">
        <f>IF(X$71=0,0,X$71/ISI!X$9*1000)</f>
        <v>32.509489311726043</v>
      </c>
      <c r="Y154" s="276">
        <f>IF(Y$71=0,0,Y$71/ISI!Y$9*1000)</f>
        <v>31.628350774140397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52.814549403765568</v>
      </c>
      <c r="C155" s="276">
        <f>IF(C$72=0,0,C$72/ISI!C$9*1000)</f>
        <v>68.532577392090417</v>
      </c>
      <c r="D155" s="276">
        <f>IF(D$72=0,0,D$72/ISI!D$9*1000)</f>
        <v>59.057616015059004</v>
      </c>
      <c r="E155" s="276">
        <f>IF(E$72=0,0,E$72/ISI!E$9*1000)</f>
        <v>63.950236237376892</v>
      </c>
      <c r="F155" s="276">
        <f>IF(F$72=0,0,F$72/ISI!F$9*1000)</f>
        <v>42.725252004258188</v>
      </c>
      <c r="G155" s="276">
        <f>IF(G$72=0,0,G$72/ISI!G$9*1000)</f>
        <v>55.435219398187641</v>
      </c>
      <c r="H155" s="276">
        <f>IF(H$72=0,0,H$72/ISI!H$9*1000)</f>
        <v>47.339347260515929</v>
      </c>
      <c r="I155" s="276">
        <f>IF(I$72=0,0,I$72/ISI!I$9*1000)</f>
        <v>45.540841386389879</v>
      </c>
      <c r="J155" s="276">
        <f>IF(J$72=0,0,J$72/ISI!J$9*1000)</f>
        <v>37.09234925780018</v>
      </c>
      <c r="K155" s="276">
        <f>IF(K$72=0,0,K$72/ISI!K$9*1000)</f>
        <v>35.190552547775738</v>
      </c>
      <c r="L155" s="276">
        <f>IF(L$72=0,0,L$72/ISI!L$9*1000)</f>
        <v>36.716673433467861</v>
      </c>
      <c r="M155" s="276">
        <f>IF(M$72=0,0,M$72/ISI!M$9*1000)</f>
        <v>32.70030792829067</v>
      </c>
      <c r="N155" s="276">
        <f>IF(N$72=0,0,N$72/ISI!N$9*1000)</f>
        <v>34.90032362615591</v>
      </c>
      <c r="O155" s="276">
        <f>IF(O$72=0,0,O$72/ISI!O$9*1000)</f>
        <v>33.700801321096172</v>
      </c>
      <c r="P155" s="276">
        <f>IF(P$72=0,0,P$72/ISI!P$9*1000)</f>
        <v>34.382697693770567</v>
      </c>
      <c r="Q155" s="276">
        <f>IF(Q$72=0,0,Q$72/ISI!Q$9*1000)</f>
        <v>32.128340821811143</v>
      </c>
      <c r="R155" s="276">
        <f>IF(R$72=0,0,R$72/ISI!R$9*1000)</f>
        <v>35.009360416626542</v>
      </c>
      <c r="S155" s="276">
        <f>IF(S$72=0,0,S$72/ISI!S$9*1000)</f>
        <v>35.041565019532335</v>
      </c>
      <c r="T155" s="276">
        <f>IF(T$72=0,0,T$72/ISI!T$9*1000)</f>
        <v>35.602787230370168</v>
      </c>
      <c r="U155" s="276">
        <f>IF(U$72=0,0,U$72/ISI!U$9*1000)</f>
        <v>37.851252682072577</v>
      </c>
      <c r="V155" s="276">
        <f>IF(V$72=0,0,V$72/ISI!V$9*1000)</f>
        <v>35.948881283259503</v>
      </c>
      <c r="W155" s="276">
        <f>IF(W$72=0,0,W$72/ISI!W$9*1000)</f>
        <v>39.621732261817812</v>
      </c>
      <c r="X155" s="276">
        <f>IF(X$72=0,0,X$72/ISI!X$9*1000)</f>
        <v>37.351523042094051</v>
      </c>
      <c r="Y155" s="276">
        <f>IF(Y$72=0,0,Y$72/ISI!Y$9*1000)</f>
        <v>35.971542625561682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15.074720103311829</v>
      </c>
      <c r="C156" s="277">
        <f>IF(C$79=0,0,C$79/ISI!C$9*1000)</f>
        <v>18.369206873079882</v>
      </c>
      <c r="D156" s="277">
        <f>IF(D$79=0,0,D$79/ISI!D$9*1000)</f>
        <v>15.490843375636627</v>
      </c>
      <c r="E156" s="277">
        <f>IF(E$79=0,0,E$79/ISI!E$9*1000)</f>
        <v>16.795710670213094</v>
      </c>
      <c r="F156" s="277">
        <f>IF(F$79=0,0,F$79/ISI!F$9*1000)</f>
        <v>11.194016471635287</v>
      </c>
      <c r="G156" s="277">
        <f>IF(G$79=0,0,G$79/ISI!G$9*1000)</f>
        <v>14.484526698613692</v>
      </c>
      <c r="H156" s="277">
        <f>IF(H$79=0,0,H$79/ISI!H$9*1000)</f>
        <v>12.407496980091311</v>
      </c>
      <c r="I156" s="277">
        <f>IF(I$79=0,0,I$79/ISI!I$9*1000)</f>
        <v>12.303275810758308</v>
      </c>
      <c r="J156" s="277">
        <f>IF(J$79=0,0,J$79/ISI!J$9*1000)</f>
        <v>10.072600069089217</v>
      </c>
      <c r="K156" s="277">
        <f>IF(K$79=0,0,K$79/ISI!K$9*1000)</f>
        <v>9.5044777236235589</v>
      </c>
      <c r="L156" s="277">
        <f>IF(L$79=0,0,L$79/ISI!L$9*1000)</f>
        <v>9.9338596927612652</v>
      </c>
      <c r="M156" s="277">
        <f>IF(M$79=0,0,M$79/ISI!M$9*1000)</f>
        <v>8.7987852172168495</v>
      </c>
      <c r="N156" s="277">
        <f>IF(N$79=0,0,N$79/ISI!N$9*1000)</f>
        <v>9.4542200881260197</v>
      </c>
      <c r="O156" s="277">
        <f>IF(O$79=0,0,O$79/ISI!O$9*1000)</f>
        <v>9.1223378550612306</v>
      </c>
      <c r="P156" s="277">
        <f>IF(P$79=0,0,P$79/ISI!P$9*1000)</f>
        <v>9.6635924333284002</v>
      </c>
      <c r="Q156" s="277">
        <f>IF(Q$79=0,0,Q$79/ISI!Q$9*1000)</f>
        <v>8.887784906553982</v>
      </c>
      <c r="R156" s="277">
        <f>IF(R$79=0,0,R$79/ISI!R$9*1000)</f>
        <v>9.5989843968958919</v>
      </c>
      <c r="S156" s="277">
        <f>IF(S$79=0,0,S$79/ISI!S$9*1000)</f>
        <v>9.5317407636267113</v>
      </c>
      <c r="T156" s="277">
        <f>IF(T$79=0,0,T$79/ISI!T$9*1000)</f>
        <v>9.622346290401639</v>
      </c>
      <c r="U156" s="277">
        <f>IF(U$79=0,0,U$79/ISI!U$9*1000)</f>
        <v>10.313758179829332</v>
      </c>
      <c r="V156" s="277">
        <f>IF(V$79=0,0,V$79/ISI!V$9*1000)</f>
        <v>9.7105686641875018</v>
      </c>
      <c r="W156" s="277">
        <f>IF(W$79=0,0,W$79/ISI!W$9*1000)</f>
        <v>10.715841111138214</v>
      </c>
      <c r="X156" s="277">
        <f>IF(X$79=0,0,X$79/ISI!X$9*1000)</f>
        <v>9.9791629787554346</v>
      </c>
      <c r="Y156" s="277">
        <f>IF(Y$79=0,0,Y$79/ISI!Y$9*1000)</f>
        <v>9.6908659400014177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PT: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38.170855206202361</v>
      </c>
      <c r="C5" s="223">
        <v>7.7298421063236784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5.9557951582589731E-2</v>
      </c>
      <c r="C6" s="259">
        <v>1.204947526951289E-2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8.2381974188712424E-3</v>
      </c>
      <c r="C7" s="224">
        <v>1.66671205819429E-3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1.137608412498657</v>
      </c>
      <c r="C8" s="224">
        <v>0.23015540441789581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1.9650545823561152E-2</v>
      </c>
      <c r="C9" s="224">
        <v>3.9756029151722244E-3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7.0061327250413086E-2</v>
      </c>
      <c r="C10" s="260">
        <v>1.435423859129265E-2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3.309384641598793E-3</v>
      </c>
      <c r="C11" s="226">
        <v>8.2180477235280951E-4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1.8365803344040421E-2</v>
      </c>
      <c r="C12" s="226">
        <v>4.375763189082461E-3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4.8386139264773878E-2</v>
      </c>
      <c r="C15" s="226">
        <v>9.1566706298573785E-3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5.4506252543954954</v>
      </c>
      <c r="C16" s="261">
        <v>0.94094109483291133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0.48555813501449918</v>
      </c>
      <c r="C18" s="230">
        <v>0.13245396059275319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0.53566771265137014</v>
      </c>
      <c r="C19" s="230">
        <v>0.22646114113226831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3.023388236072694</v>
      </c>
      <c r="C20" s="230">
        <v>0.10989801941300779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1.406011170656932</v>
      </c>
      <c r="C21" s="230">
        <v>0.47212797369488202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20.014866609219361</v>
      </c>
      <c r="C22" s="261">
        <v>4.2031965261827624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14.9052426277888</v>
      </c>
      <c r="C24" s="230">
        <v>3.456299398530212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0.6216340732306459</v>
      </c>
      <c r="C25" s="230">
        <v>0.21842796009859539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0.63955843694565884</v>
      </c>
      <c r="C26" s="230">
        <v>0.34827969721434138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3.848431471254254</v>
      </c>
      <c r="C27" s="230">
        <v>0.1801894703396128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7.4527940315754524</v>
      </c>
      <c r="C28" s="261">
        <v>1.553922687813676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4.024153489754779</v>
      </c>
      <c r="C29" s="262">
        <v>0.89179071114155462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1.2926820035040429</v>
      </c>
      <c r="C30" s="230">
        <v>0.32732222881950168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0.24115247831112699</v>
      </c>
      <c r="C31" s="230">
        <v>6.1110962743584553E-2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1.1840619348306449</v>
      </c>
      <c r="C32" s="230">
        <v>0.18575896289087379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1.3062570731089651</v>
      </c>
      <c r="C33" s="230">
        <v>0.31759855668759462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3.428640541820672</v>
      </c>
      <c r="C34" s="262">
        <v>0.66213197667212165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3.9574528764379737</v>
      </c>
      <c r="C35" s="261">
        <f t="shared" si="0"/>
        <v>0.76958036424226361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1.1814034875125741</v>
      </c>
      <c r="C36" s="262">
        <v>0.28041459930922169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0.53772175919350307</v>
      </c>
      <c r="C37" s="230">
        <v>0.13000255564546201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0.1003130967398254</v>
      </c>
      <c r="C38" s="230">
        <v>2.4271438463782311E-2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0.54336863157924564</v>
      </c>
      <c r="C39" s="230">
        <v>0.12614060519997741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1.3498249820005519</v>
      </c>
      <c r="C40" s="262">
        <v>0.2261868360274083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0.1470269765118955</v>
      </c>
      <c r="C43" s="229">
        <v>7.0230532299278767E-2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2.7949781449924511E-2</v>
      </c>
      <c r="C44" s="229">
        <v>1.3361368724490549E-2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0.13304498112973101</v>
      </c>
      <c r="C45" s="229">
        <v>3.9374857122825797E-2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0.14821405398886911</v>
      </c>
      <c r="C47" s="229">
        <v>6.7980505246341291E-2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0.89358918892013151</v>
      </c>
      <c r="C48" s="229">
        <v>3.5239572634471882E-2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1.426224406924848</v>
      </c>
      <c r="C51" s="263">
        <v>0.26297892890563362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51.275095197871138</v>
      </c>
      <c r="C54" s="223">
        <v>62.181661594645952</v>
      </c>
      <c r="D54" s="223">
        <v>75.078109797190706</v>
      </c>
      <c r="E54" s="223">
        <v>90.924189198805621</v>
      </c>
      <c r="F54" s="223">
        <v>92.765268740866105</v>
      </c>
      <c r="G54" s="223">
        <v>111.116188703407</v>
      </c>
      <c r="H54" s="223">
        <v>118.85869021053161</v>
      </c>
      <c r="I54" s="223">
        <v>126.333774993696</v>
      </c>
      <c r="J54" s="223">
        <v>118.3654947393575</v>
      </c>
      <c r="K54" s="223">
        <v>88.765895105334081</v>
      </c>
      <c r="L54" s="223">
        <v>88.975021464388121</v>
      </c>
      <c r="M54" s="223">
        <v>100.8933296181639</v>
      </c>
      <c r="N54" s="223">
        <v>108.0467878464696</v>
      </c>
      <c r="O54" s="223">
        <v>110.3970804358224</v>
      </c>
      <c r="P54" s="223">
        <v>114.2240706536171</v>
      </c>
      <c r="Q54" s="223">
        <v>106.4458025560649</v>
      </c>
      <c r="R54" s="223">
        <v>114.56733576342459</v>
      </c>
      <c r="S54" s="223">
        <v>118.4298942957527</v>
      </c>
      <c r="T54" s="223">
        <v>131.61072040015591</v>
      </c>
      <c r="U54" s="223">
        <v>127.72462176112499</v>
      </c>
      <c r="V54" s="223">
        <v>131.51322735909949</v>
      </c>
      <c r="W54" s="223">
        <v>128.74381973712539</v>
      </c>
      <c r="X54" s="223">
        <v>117.0711961492531</v>
      </c>
      <c r="Y54" s="223">
        <v>119.44794983948231</v>
      </c>
      <c r="DA54" s="89" t="s">
        <v>300</v>
      </c>
    </row>
    <row r="55" spans="1:105" ht="12" customHeight="1" x14ac:dyDescent="0.25">
      <c r="A55" s="55" t="s">
        <v>91</v>
      </c>
      <c r="B55" s="259">
        <v>9.54005107068195E-2</v>
      </c>
      <c r="C55" s="259">
        <v>0.1176990381165077</v>
      </c>
      <c r="D55" s="259">
        <v>0.14380477407089259</v>
      </c>
      <c r="E55" s="259">
        <v>0.17646390806167711</v>
      </c>
      <c r="F55" s="259">
        <v>0.18382554024991599</v>
      </c>
      <c r="G55" s="259">
        <v>0.21412663317241279</v>
      </c>
      <c r="H55" s="259">
        <v>0.23075500595531501</v>
      </c>
      <c r="I55" s="259">
        <v>0.24261175607469609</v>
      </c>
      <c r="J55" s="259">
        <v>0.23182772199334981</v>
      </c>
      <c r="K55" s="259">
        <v>0.17320913213803171</v>
      </c>
      <c r="L55" s="259">
        <v>0.17395580963325791</v>
      </c>
      <c r="M55" s="259">
        <v>0.19868224952235719</v>
      </c>
      <c r="N55" s="259">
        <v>0.21155120098736541</v>
      </c>
      <c r="O55" s="259">
        <v>0.216490951210946</v>
      </c>
      <c r="P55" s="259">
        <v>0.2201052447470821</v>
      </c>
      <c r="Q55" s="259">
        <v>0.20870155953043371</v>
      </c>
      <c r="R55" s="259">
        <v>0.2253484327169587</v>
      </c>
      <c r="S55" s="259">
        <v>0.23406338107910349</v>
      </c>
      <c r="T55" s="259">
        <v>0.25789889040770358</v>
      </c>
      <c r="U55" s="259">
        <v>0.25053172076451619</v>
      </c>
      <c r="V55" s="259">
        <v>0.2596601422174995</v>
      </c>
      <c r="W55" s="259">
        <v>0.25420021398809212</v>
      </c>
      <c r="X55" s="259">
        <v>0.2314809761465583</v>
      </c>
      <c r="Y55" s="259">
        <v>0.2370599012977383</v>
      </c>
      <c r="DA55" s="67" t="s">
        <v>301</v>
      </c>
    </row>
    <row r="56" spans="1:105" ht="12" customHeight="1" x14ac:dyDescent="0.25">
      <c r="A56" s="173" t="s">
        <v>92</v>
      </c>
      <c r="B56" s="224">
        <v>1.8292638141955909E-2</v>
      </c>
      <c r="C56" s="224">
        <v>2.256828499103251E-2</v>
      </c>
      <c r="D56" s="224">
        <v>2.757394772496247E-2</v>
      </c>
      <c r="E56" s="224">
        <v>3.383619638271905E-2</v>
      </c>
      <c r="F56" s="224">
        <v>3.524775773344882E-2</v>
      </c>
      <c r="G56" s="224">
        <v>4.1057862145158143E-2</v>
      </c>
      <c r="H56" s="224">
        <v>4.4246281200292573E-2</v>
      </c>
      <c r="I56" s="224">
        <v>4.6519762105861007E-2</v>
      </c>
      <c r="J56" s="224">
        <v>4.4451969892810653E-2</v>
      </c>
      <c r="K56" s="224">
        <v>3.3212107080017428E-2</v>
      </c>
      <c r="L56" s="224">
        <v>3.3355279282427222E-2</v>
      </c>
      <c r="M56" s="224">
        <v>3.809646792050634E-2</v>
      </c>
      <c r="N56" s="224">
        <v>4.0564034086260227E-2</v>
      </c>
      <c r="O56" s="224">
        <v>4.151120997328768E-2</v>
      </c>
      <c r="P56" s="224">
        <v>4.2204235233902168E-2</v>
      </c>
      <c r="Q56" s="224">
        <v>4.0017627577324848E-2</v>
      </c>
      <c r="R56" s="224">
        <v>4.3209594005386737E-2</v>
      </c>
      <c r="S56" s="224">
        <v>4.4880647919390067E-2</v>
      </c>
      <c r="T56" s="224">
        <v>4.9970850449250877E-2</v>
      </c>
      <c r="U56" s="224">
        <v>4.8153476886529809E-2</v>
      </c>
      <c r="V56" s="224">
        <v>4.9788716918619101E-2</v>
      </c>
      <c r="W56" s="224">
        <v>4.8741799133361782E-2</v>
      </c>
      <c r="X56" s="224">
        <v>4.4385482866110389E-2</v>
      </c>
      <c r="Y56" s="224">
        <v>4.5455217799974808E-2</v>
      </c>
      <c r="DA56" s="177" t="s">
        <v>302</v>
      </c>
    </row>
    <row r="57" spans="1:105" ht="12" customHeight="1" x14ac:dyDescent="0.25">
      <c r="A57" s="173" t="s">
        <v>93</v>
      </c>
      <c r="B57" s="224">
        <v>2.530522935990771</v>
      </c>
      <c r="C57" s="224">
        <v>3.1219970762335181</v>
      </c>
      <c r="D57" s="224">
        <v>3.8144583964512488</v>
      </c>
      <c r="E57" s="224">
        <v>4.6807502749848533</v>
      </c>
      <c r="F57" s="224">
        <v>4.8605010958648256</v>
      </c>
      <c r="G57" s="224">
        <v>5.6797636871616852</v>
      </c>
      <c r="H57" s="224">
        <v>6.1088795390750938</v>
      </c>
      <c r="I57" s="224">
        <v>6.435338854471472</v>
      </c>
      <c r="J57" s="224">
        <v>6.1492895934856753</v>
      </c>
      <c r="K57" s="224">
        <v>4.59441651151469</v>
      </c>
      <c r="L57" s="224">
        <v>4.6142223229664197</v>
      </c>
      <c r="M57" s="224">
        <v>5.2700974624303241</v>
      </c>
      <c r="N57" s="224">
        <v>5.6114496900345667</v>
      </c>
      <c r="O57" s="224">
        <v>5.7294141556352791</v>
      </c>
      <c r="P57" s="224">
        <v>5.8383478876338861</v>
      </c>
      <c r="Q57" s="224">
        <v>5.5358622218681068</v>
      </c>
      <c r="R57" s="224">
        <v>5.9774247889752026</v>
      </c>
      <c r="S57" s="224">
        <v>6.2065833256586496</v>
      </c>
      <c r="T57" s="224">
        <v>6.8167554732735116</v>
      </c>
      <c r="U57" s="224">
        <v>6.6032338428273274</v>
      </c>
      <c r="V57" s="224">
        <v>6.8594789880460532</v>
      </c>
      <c r="W57" s="224">
        <v>6.7427256632563033</v>
      </c>
      <c r="X57" s="224">
        <v>6.1400920712526768</v>
      </c>
      <c r="Y57" s="224">
        <v>6.2880744871605181</v>
      </c>
      <c r="DA57" s="177" t="s">
        <v>303</v>
      </c>
    </row>
    <row r="58" spans="1:105" ht="12" customHeight="1" x14ac:dyDescent="0.25">
      <c r="A58" s="173" t="s">
        <v>94</v>
      </c>
      <c r="B58" s="224">
        <v>4.3630769311516222E-2</v>
      </c>
      <c r="C58" s="224">
        <v>5.3828847898207473E-2</v>
      </c>
      <c r="D58" s="224">
        <v>6.5768127202838117E-2</v>
      </c>
      <c r="E58" s="224">
        <v>8.0704558155968803E-2</v>
      </c>
      <c r="F58" s="224">
        <v>8.4071350150912758E-2</v>
      </c>
      <c r="G58" s="224">
        <v>9.7929347192995342E-2</v>
      </c>
      <c r="H58" s="224">
        <v>0.1055342194472572</v>
      </c>
      <c r="I58" s="224">
        <v>0.11095682280032319</v>
      </c>
      <c r="J58" s="224">
        <v>0.1060248187705259</v>
      </c>
      <c r="K58" s="224">
        <v>7.9216008708663771E-2</v>
      </c>
      <c r="L58" s="224">
        <v>7.9557496540363495E-2</v>
      </c>
      <c r="M58" s="224">
        <v>9.0865964248799405E-2</v>
      </c>
      <c r="N58" s="224">
        <v>9.6751490945573559E-2</v>
      </c>
      <c r="O58" s="224">
        <v>9.9010651833337515E-2</v>
      </c>
      <c r="P58" s="224">
        <v>0.10066362419513</v>
      </c>
      <c r="Q58" s="224">
        <v>9.5448226968192856E-2</v>
      </c>
      <c r="R58" s="224">
        <v>0.1030615602551751</v>
      </c>
      <c r="S58" s="224">
        <v>0.1070472821211623</v>
      </c>
      <c r="T58" s="224">
        <v>0.1191882019057105</v>
      </c>
      <c r="U58" s="224">
        <v>0.1148534850621042</v>
      </c>
      <c r="V58" s="224">
        <v>0.1187537852842686</v>
      </c>
      <c r="W58" s="224">
        <v>0.11625672455293989</v>
      </c>
      <c r="X58" s="224">
        <v>0.1058662369354918</v>
      </c>
      <c r="Y58" s="224">
        <v>0.1084177200929079</v>
      </c>
      <c r="DA58" s="177" t="s">
        <v>304</v>
      </c>
    </row>
    <row r="59" spans="1:105" ht="12" customHeight="1" x14ac:dyDescent="0.25">
      <c r="A59" s="56" t="s">
        <v>95</v>
      </c>
      <c r="B59" s="260">
        <v>0.11227986565097479</v>
      </c>
      <c r="C59" s="260">
        <v>0.14028056818779391</v>
      </c>
      <c r="D59" s="260">
        <v>0.17243564550855159</v>
      </c>
      <c r="E59" s="260">
        <v>0.20903746832126571</v>
      </c>
      <c r="F59" s="260">
        <v>0.2138990044608019</v>
      </c>
      <c r="G59" s="260">
        <v>0.25597021658493219</v>
      </c>
      <c r="H59" s="260">
        <v>0.27365134747979508</v>
      </c>
      <c r="I59" s="260">
        <v>0.28879138226315559</v>
      </c>
      <c r="J59" s="260">
        <v>0.26887829102935429</v>
      </c>
      <c r="K59" s="260">
        <v>0.2019015919584479</v>
      </c>
      <c r="L59" s="260">
        <v>0.20246713952893841</v>
      </c>
      <c r="M59" s="260">
        <v>0.2294409013739217</v>
      </c>
      <c r="N59" s="260">
        <v>0.2456170661875815</v>
      </c>
      <c r="O59" s="260">
        <v>0.25096771653414851</v>
      </c>
      <c r="P59" s="260">
        <v>0.25816370156106438</v>
      </c>
      <c r="Q59" s="260">
        <v>0.2411552650329632</v>
      </c>
      <c r="R59" s="260">
        <v>0.2599203947253656</v>
      </c>
      <c r="S59" s="260">
        <v>0.26911136976079858</v>
      </c>
      <c r="T59" s="260">
        <v>0.29945071538127149</v>
      </c>
      <c r="U59" s="260">
        <v>0.29016367935257292</v>
      </c>
      <c r="V59" s="260">
        <v>0.29903130726426458</v>
      </c>
      <c r="W59" s="260">
        <v>0.29263683811219993</v>
      </c>
      <c r="X59" s="260">
        <v>0.26646998723886972</v>
      </c>
      <c r="Y59" s="260">
        <v>0.271770656450742</v>
      </c>
      <c r="DA59" s="68" t="s">
        <v>305</v>
      </c>
    </row>
    <row r="60" spans="1:105" ht="12" customHeight="1" x14ac:dyDescent="0.25">
      <c r="A60" s="37" t="s">
        <v>159</v>
      </c>
      <c r="B60" s="226">
        <v>5.3036001104863626E-3</v>
      </c>
      <c r="C60" s="226">
        <v>8.0313030657734874E-3</v>
      </c>
      <c r="D60" s="226">
        <v>8.2501480326925541E-3</v>
      </c>
      <c r="E60" s="226">
        <v>7.7969008545705487E-3</v>
      </c>
      <c r="F60" s="226">
        <v>6.9848301427544966E-3</v>
      </c>
      <c r="G60" s="226">
        <v>1.0811590461902649E-2</v>
      </c>
      <c r="H60" s="226">
        <v>1.052809846241445E-2</v>
      </c>
      <c r="I60" s="226">
        <v>7.4647985591087098E-3</v>
      </c>
      <c r="J60" s="226">
        <v>2.2159413859181459E-3</v>
      </c>
      <c r="K60" s="226">
        <v>4.4092384688380693E-3</v>
      </c>
      <c r="L60" s="226">
        <v>4.3850561649011674E-3</v>
      </c>
      <c r="M60" s="226">
        <v>2.1491885876310369E-3</v>
      </c>
      <c r="N60" s="226">
        <v>4.3346037400469701E-3</v>
      </c>
      <c r="O60" s="226">
        <v>4.3687062714351261E-3</v>
      </c>
      <c r="P60" s="226">
        <v>4.471831665436134E-3</v>
      </c>
      <c r="Q60" s="226">
        <v>4.3727184603645714E-3</v>
      </c>
      <c r="R60" s="226">
        <v>4.3473738189938726E-3</v>
      </c>
      <c r="S60" s="226">
        <v>3.6488468168491871E-3</v>
      </c>
      <c r="T60" s="226">
        <v>3.8169858549742782E-3</v>
      </c>
      <c r="U60" s="226">
        <v>3.6864113301295479E-3</v>
      </c>
      <c r="V60" s="226">
        <v>3.9404287881196877E-3</v>
      </c>
      <c r="W60" s="226">
        <v>4.0318740066419912E-3</v>
      </c>
      <c r="X60" s="226">
        <v>3.464421960623988E-3</v>
      </c>
      <c r="Y60" s="226">
        <v>2.6474213103066541E-3</v>
      </c>
      <c r="DA60" s="69" t="s">
        <v>306</v>
      </c>
    </row>
    <row r="61" spans="1:105" ht="12" customHeight="1" x14ac:dyDescent="0.25">
      <c r="A61" s="37" t="s">
        <v>35</v>
      </c>
      <c r="B61" s="226">
        <v>2.943292702221717E-2</v>
      </c>
      <c r="C61" s="226">
        <v>4.276329549043973E-2</v>
      </c>
      <c r="D61" s="226">
        <v>5.7363342741286419E-2</v>
      </c>
      <c r="E61" s="226">
        <v>6.5511487490194198E-2</v>
      </c>
      <c r="F61" s="226">
        <v>5.8112362790121219E-2</v>
      </c>
      <c r="G61" s="226">
        <v>8.4766682539051175E-2</v>
      </c>
      <c r="H61" s="226">
        <v>8.6386552675603578E-2</v>
      </c>
      <c r="I61" s="226">
        <v>0.101444527494865</v>
      </c>
      <c r="J61" s="226">
        <v>8.276594534419901E-2</v>
      </c>
      <c r="K61" s="226">
        <v>6.9526029839713552E-2</v>
      </c>
      <c r="L61" s="226">
        <v>6.6582384746298184E-2</v>
      </c>
      <c r="M61" s="226">
        <v>7.089149281730199E-2</v>
      </c>
      <c r="N61" s="226">
        <v>7.9485300528091399E-2</v>
      </c>
      <c r="O61" s="226">
        <v>7.9327589080176911E-2</v>
      </c>
      <c r="P61" s="226">
        <v>8.3345549864076371E-2</v>
      </c>
      <c r="Q61" s="226">
        <v>5.7197300572373981E-2</v>
      </c>
      <c r="R61" s="226">
        <v>6.3629606359043162E-2</v>
      </c>
      <c r="S61" s="226">
        <v>6.3728375635944731E-2</v>
      </c>
      <c r="T61" s="226">
        <v>7.6002063703327752E-2</v>
      </c>
      <c r="U61" s="226">
        <v>8.231161358693849E-2</v>
      </c>
      <c r="V61" s="226">
        <v>8.3100148739970264E-2</v>
      </c>
      <c r="W61" s="226">
        <v>7.928049480891991E-2</v>
      </c>
      <c r="X61" s="226">
        <v>8.0821893053816679E-2</v>
      </c>
      <c r="Y61" s="226">
        <v>7.6567980317932854E-2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7.7543338518271318E-2</v>
      </c>
      <c r="C64" s="226">
        <v>8.9485969631580731E-2</v>
      </c>
      <c r="D64" s="226">
        <v>0.1068221547345726</v>
      </c>
      <c r="E64" s="226">
        <v>0.13572907997650099</v>
      </c>
      <c r="F64" s="226">
        <v>0.14880181152792621</v>
      </c>
      <c r="G64" s="226">
        <v>0.1603919435839784</v>
      </c>
      <c r="H64" s="226">
        <v>0.17673669634177711</v>
      </c>
      <c r="I64" s="226">
        <v>0.17988205620918191</v>
      </c>
      <c r="J64" s="226">
        <v>0.18389640429923709</v>
      </c>
      <c r="K64" s="226">
        <v>0.1279663236498963</v>
      </c>
      <c r="L64" s="226">
        <v>0.131499698617739</v>
      </c>
      <c r="M64" s="226">
        <v>0.1564002199689887</v>
      </c>
      <c r="N64" s="226">
        <v>0.1617971619194431</v>
      </c>
      <c r="O64" s="226">
        <v>0.16727142118253649</v>
      </c>
      <c r="P64" s="226">
        <v>0.1703463200315519</v>
      </c>
      <c r="Q64" s="226">
        <v>0.17958524600022471</v>
      </c>
      <c r="R64" s="226">
        <v>0.19194341454732861</v>
      </c>
      <c r="S64" s="226">
        <v>0.20173414730800471</v>
      </c>
      <c r="T64" s="226">
        <v>0.2196316658229695</v>
      </c>
      <c r="U64" s="226">
        <v>0.2041656544355048</v>
      </c>
      <c r="V64" s="226">
        <v>0.21199072973617469</v>
      </c>
      <c r="W64" s="226">
        <v>0.209324469296638</v>
      </c>
      <c r="X64" s="226">
        <v>0.18218367222442911</v>
      </c>
      <c r="Y64" s="226">
        <v>0.19255525482250249</v>
      </c>
      <c r="DA64" s="69" t="s">
        <v>310</v>
      </c>
    </row>
    <row r="65" spans="1:105" ht="12" customHeight="1" x14ac:dyDescent="0.25">
      <c r="A65" s="57" t="s">
        <v>220</v>
      </c>
      <c r="B65" s="261">
        <v>5.9067314087447729</v>
      </c>
      <c r="C65" s="261">
        <v>5.7637928541691936</v>
      </c>
      <c r="D65" s="261">
        <v>6.7300936977912196</v>
      </c>
      <c r="E65" s="261">
        <v>7.9746346170316986</v>
      </c>
      <c r="F65" s="261">
        <v>7.8023545956466496</v>
      </c>
      <c r="G65" s="261">
        <v>9.9419418468202281</v>
      </c>
      <c r="H65" s="261">
        <v>10.461757540972959</v>
      </c>
      <c r="I65" s="261">
        <v>11.83213116188163</v>
      </c>
      <c r="J65" s="261">
        <v>10.49118433335058</v>
      </c>
      <c r="K65" s="261">
        <v>7.8969358274433779</v>
      </c>
      <c r="L65" s="261">
        <v>7.9148223331177903</v>
      </c>
      <c r="M65" s="261">
        <v>8.7497438071099634</v>
      </c>
      <c r="N65" s="261">
        <v>9.5822318681560894</v>
      </c>
      <c r="O65" s="261">
        <v>9.7433241491728708</v>
      </c>
      <c r="P65" s="261">
        <v>10.984292866727991</v>
      </c>
      <c r="Q65" s="261">
        <v>9.5416291122669161</v>
      </c>
      <c r="R65" s="261">
        <v>10.08812917318266</v>
      </c>
      <c r="S65" s="261">
        <v>10.193166005868671</v>
      </c>
      <c r="T65" s="261">
        <v>11.258559382903011</v>
      </c>
      <c r="U65" s="261">
        <v>11.270186802661931</v>
      </c>
      <c r="V65" s="261">
        <v>11.354619585056231</v>
      </c>
      <c r="W65" s="261">
        <v>11.109318892315111</v>
      </c>
      <c r="X65" s="261">
        <v>9.9824081243565246</v>
      </c>
      <c r="Y65" s="261">
        <v>9.9814477113491531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2.4273624037074271</v>
      </c>
      <c r="J66" s="230">
        <v>2.391788566832612</v>
      </c>
      <c r="K66" s="230">
        <v>1.2056166387492511</v>
      </c>
      <c r="L66" s="230">
        <v>1.434902863940853</v>
      </c>
      <c r="M66" s="230">
        <v>1.444696674278837</v>
      </c>
      <c r="N66" s="230">
        <v>1.865130855452138</v>
      </c>
      <c r="O66" s="230">
        <v>1.912243130462921</v>
      </c>
      <c r="P66" s="230">
        <v>4.447317799994746</v>
      </c>
      <c r="Q66" s="230">
        <v>3.891207537510422</v>
      </c>
      <c r="R66" s="230">
        <v>3.5453611322652669</v>
      </c>
      <c r="S66" s="230">
        <v>3.229092241023678</v>
      </c>
      <c r="T66" s="230">
        <v>2.8837822709587968</v>
      </c>
      <c r="U66" s="230">
        <v>3.0696264713777648</v>
      </c>
      <c r="V66" s="230">
        <v>2.5428676953728622</v>
      </c>
      <c r="W66" s="230">
        <v>2.6616056523941061</v>
      </c>
      <c r="X66" s="230">
        <v>1.1966473247629399</v>
      </c>
      <c r="Y66" s="230">
        <v>1.080336071188694</v>
      </c>
      <c r="DA66" s="71" t="s">
        <v>312</v>
      </c>
    </row>
    <row r="67" spans="1:105" ht="12" customHeight="1" x14ac:dyDescent="0.25">
      <c r="A67" s="18" t="s">
        <v>32</v>
      </c>
      <c r="B67" s="230">
        <v>0.7091063393149829</v>
      </c>
      <c r="C67" s="230">
        <v>1.6284467246089409</v>
      </c>
      <c r="D67" s="230">
        <v>2.6296674915078309</v>
      </c>
      <c r="E67" s="230">
        <v>2.830334989961782</v>
      </c>
      <c r="F67" s="230">
        <v>2.3503549795071939</v>
      </c>
      <c r="G67" s="230">
        <v>3.9490474449250512</v>
      </c>
      <c r="H67" s="230">
        <v>3.834169433835112</v>
      </c>
      <c r="I67" s="230">
        <v>2.189363240150489</v>
      </c>
      <c r="J67" s="230">
        <v>0.14427785216094899</v>
      </c>
      <c r="K67" s="230">
        <v>0</v>
      </c>
      <c r="L67" s="230">
        <v>0.14241946386238311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0.78228608155458212</v>
      </c>
      <c r="C68" s="230">
        <v>2.784211977336843</v>
      </c>
      <c r="D68" s="230">
        <v>4.1004262062833883</v>
      </c>
      <c r="E68" s="230">
        <v>5.1442996270699171</v>
      </c>
      <c r="F68" s="230">
        <v>5.4519996161394548</v>
      </c>
      <c r="G68" s="230">
        <v>5.9928944018951764</v>
      </c>
      <c r="H68" s="230">
        <v>6.6275881071378491</v>
      </c>
      <c r="I68" s="230">
        <v>7.2154055180237107</v>
      </c>
      <c r="J68" s="230">
        <v>7.955117914357019</v>
      </c>
      <c r="K68" s="230">
        <v>6.691319188694127</v>
      </c>
      <c r="L68" s="230">
        <v>6.3375000053145536</v>
      </c>
      <c r="M68" s="230">
        <v>7.3050471328311266</v>
      </c>
      <c r="N68" s="230">
        <v>7.7171010127039521</v>
      </c>
      <c r="O68" s="230">
        <v>7.8310810187099502</v>
      </c>
      <c r="P68" s="230">
        <v>6.5369750667332456</v>
      </c>
      <c r="Q68" s="230">
        <v>5.6504215747564954</v>
      </c>
      <c r="R68" s="230">
        <v>6.5427680409173892</v>
      </c>
      <c r="S68" s="230">
        <v>6.9640737648449944</v>
      </c>
      <c r="T68" s="230">
        <v>8.3747771119442103</v>
      </c>
      <c r="U68" s="230">
        <v>8.2005603312841657</v>
      </c>
      <c r="V68" s="230">
        <v>8.8117518896833626</v>
      </c>
      <c r="W68" s="230">
        <v>8.4477132399210006</v>
      </c>
      <c r="X68" s="230">
        <v>8.785760799593584</v>
      </c>
      <c r="Y68" s="230">
        <v>8.9011116401604582</v>
      </c>
      <c r="DA68" s="71" t="s">
        <v>314</v>
      </c>
    </row>
    <row r="69" spans="1:105" ht="12" customHeight="1" x14ac:dyDescent="0.25">
      <c r="A69" s="18" t="s">
        <v>36</v>
      </c>
      <c r="B69" s="230">
        <v>4.4153389878752076</v>
      </c>
      <c r="C69" s="230">
        <v>1.3511341522234099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18.771093969671579</v>
      </c>
      <c r="C71" s="261">
        <v>23.158573138193841</v>
      </c>
      <c r="D71" s="261">
        <v>28.29516223102523</v>
      </c>
      <c r="E71" s="261">
        <v>34.721204068401761</v>
      </c>
      <c r="F71" s="261">
        <v>36.169685722763738</v>
      </c>
      <c r="G71" s="261">
        <v>42.131757187767732</v>
      </c>
      <c r="H71" s="261">
        <v>45.403571413477913</v>
      </c>
      <c r="I71" s="261">
        <v>47.736516688265723</v>
      </c>
      <c r="J71" s="261">
        <v>45.614640027299117</v>
      </c>
      <c r="K71" s="261">
        <v>34.080791304776938</v>
      </c>
      <c r="L71" s="261">
        <v>34.227708269100162</v>
      </c>
      <c r="M71" s="261">
        <v>39.092905774385002</v>
      </c>
      <c r="N71" s="261">
        <v>41.625012735354822</v>
      </c>
      <c r="O71" s="261">
        <v>42.59696262269339</v>
      </c>
      <c r="P71" s="261">
        <v>43.308114408969303</v>
      </c>
      <c r="Q71" s="261">
        <v>41.064314609405344</v>
      </c>
      <c r="R71" s="261">
        <v>44.33976899188518</v>
      </c>
      <c r="S71" s="261">
        <v>46.054530405997433</v>
      </c>
      <c r="T71" s="261">
        <v>51.277870488012567</v>
      </c>
      <c r="U71" s="261">
        <v>49.41296233976739</v>
      </c>
      <c r="V71" s="261">
        <v>51.090973136630772</v>
      </c>
      <c r="W71" s="261">
        <v>50.01667253695333</v>
      </c>
      <c r="X71" s="261">
        <v>45.546413989246567</v>
      </c>
      <c r="Y71" s="261">
        <v>46.644128534867747</v>
      </c>
      <c r="DA71" s="70" t="s">
        <v>316</v>
      </c>
    </row>
    <row r="72" spans="1:105" ht="12" customHeight="1" x14ac:dyDescent="0.25">
      <c r="A72" s="57" t="s">
        <v>179</v>
      </c>
      <c r="B72" s="261">
        <v>18.580845222038729</v>
      </c>
      <c r="C72" s="261">
        <v>23.624878621963749</v>
      </c>
      <c r="D72" s="261">
        <v>28.497018259548561</v>
      </c>
      <c r="E72" s="261">
        <v>34.274576520097042</v>
      </c>
      <c r="F72" s="261">
        <v>34.664989457004133</v>
      </c>
      <c r="G72" s="261">
        <v>41.982157100352168</v>
      </c>
      <c r="H72" s="261">
        <v>44.773458888913851</v>
      </c>
      <c r="I72" s="261">
        <v>47.387776678504693</v>
      </c>
      <c r="J72" s="261">
        <v>44.242516608794283</v>
      </c>
      <c r="K72" s="261">
        <v>33.266748753598428</v>
      </c>
      <c r="L72" s="261">
        <v>33.284393452959229</v>
      </c>
      <c r="M72" s="261">
        <v>37.729547174388642</v>
      </c>
      <c r="N72" s="261">
        <v>40.401743617622031</v>
      </c>
      <c r="O72" s="261">
        <v>41.279134239773477</v>
      </c>
      <c r="P72" s="261">
        <v>42.463552681599879</v>
      </c>
      <c r="Q72" s="261">
        <v>39.64661933326893</v>
      </c>
      <c r="R72" s="261">
        <v>42.729718784054789</v>
      </c>
      <c r="S72" s="261">
        <v>44.219537705012613</v>
      </c>
      <c r="T72" s="261">
        <v>49.203196680910963</v>
      </c>
      <c r="U72" s="261">
        <v>47.683140560374873</v>
      </c>
      <c r="V72" s="261">
        <v>49.136759229880752</v>
      </c>
      <c r="W72" s="261">
        <v>48.084441218001018</v>
      </c>
      <c r="X72" s="261">
        <v>43.790220815429343</v>
      </c>
      <c r="Y72" s="261">
        <v>44.653644956430213</v>
      </c>
      <c r="DA72" s="70" t="s">
        <v>317</v>
      </c>
    </row>
    <row r="73" spans="1:105" ht="12" customHeight="1" x14ac:dyDescent="0.25">
      <c r="A73" s="60" t="s">
        <v>181</v>
      </c>
      <c r="B73" s="262">
        <v>10.03277063958447</v>
      </c>
      <c r="C73" s="262">
        <v>13.55823392768443</v>
      </c>
      <c r="D73" s="262">
        <v>15.404906935146331</v>
      </c>
      <c r="E73" s="262">
        <v>16.657787989895649</v>
      </c>
      <c r="F73" s="262">
        <v>13.123935436275509</v>
      </c>
      <c r="G73" s="262">
        <v>21.687312900229191</v>
      </c>
      <c r="H73" s="262">
        <v>21.71681497865583</v>
      </c>
      <c r="I73" s="262">
        <v>21.915840130754699</v>
      </c>
      <c r="J73" s="262">
        <v>15.02175676471629</v>
      </c>
      <c r="K73" s="262">
        <v>12.7388707579172</v>
      </c>
      <c r="L73" s="262">
        <v>12.127089415757689</v>
      </c>
      <c r="M73" s="262">
        <v>12.321761552954699</v>
      </c>
      <c r="N73" s="262">
        <v>14.10050706315841</v>
      </c>
      <c r="O73" s="262">
        <v>14.085155999600209</v>
      </c>
      <c r="P73" s="262">
        <v>14.76842822204166</v>
      </c>
      <c r="Q73" s="262">
        <v>10.46856981899607</v>
      </c>
      <c r="R73" s="262">
        <v>11.519791200871889</v>
      </c>
      <c r="S73" s="262">
        <v>11.25279363437952</v>
      </c>
      <c r="T73" s="262">
        <v>13.261328358654319</v>
      </c>
      <c r="U73" s="262">
        <v>14.267004159431179</v>
      </c>
      <c r="V73" s="262">
        <v>14.41170595851489</v>
      </c>
      <c r="W73" s="262">
        <v>13.786613242928439</v>
      </c>
      <c r="X73" s="262">
        <v>13.94275727959185</v>
      </c>
      <c r="Y73" s="262">
        <v>13.11115393880271</v>
      </c>
      <c r="DA73" s="72" t="s">
        <v>318</v>
      </c>
    </row>
    <row r="74" spans="1:105" ht="12" customHeight="1" x14ac:dyDescent="0.25">
      <c r="A74" s="59" t="s">
        <v>31</v>
      </c>
      <c r="B74" s="230">
        <v>3.2228348357221561</v>
      </c>
      <c r="C74" s="230">
        <v>4.976404544946444</v>
      </c>
      <c r="D74" s="230">
        <v>2.782855289327304</v>
      </c>
      <c r="E74" s="230">
        <v>2.3866845955019169</v>
      </c>
      <c r="F74" s="230">
        <v>0</v>
      </c>
      <c r="G74" s="230">
        <v>2.420531642276667</v>
      </c>
      <c r="H74" s="230">
        <v>2.4484721579109681</v>
      </c>
      <c r="I74" s="230">
        <v>2.0353162962835789</v>
      </c>
      <c r="J74" s="230">
        <v>1.2198365815419241</v>
      </c>
      <c r="K74" s="230">
        <v>0.81677291975818</v>
      </c>
      <c r="L74" s="230">
        <v>0.4073446585548961</v>
      </c>
      <c r="M74" s="230">
        <v>0.40315730348068218</v>
      </c>
      <c r="N74" s="230">
        <v>0.40680763516475438</v>
      </c>
      <c r="O74" s="230">
        <v>0.41004862423062599</v>
      </c>
      <c r="P74" s="230">
        <v>0.41977993036445188</v>
      </c>
      <c r="Q74" s="230">
        <v>0.41017573177325217</v>
      </c>
      <c r="R74" s="230">
        <v>0.40810412220256082</v>
      </c>
      <c r="S74" s="230">
        <v>0.1864515215146145</v>
      </c>
      <c r="T74" s="230">
        <v>0.13512334287381261</v>
      </c>
      <c r="U74" s="230">
        <v>0.124176831385473</v>
      </c>
      <c r="V74" s="230">
        <v>8.4957948213978243E-2</v>
      </c>
      <c r="W74" s="230">
        <v>6.8665317419352223E-2</v>
      </c>
      <c r="X74" s="230">
        <v>6.8476124561541465E-2</v>
      </c>
      <c r="Y74" s="230">
        <v>7.5767516133003324E-2</v>
      </c>
      <c r="DA74" s="71" t="s">
        <v>319</v>
      </c>
    </row>
    <row r="75" spans="1:105" ht="12" customHeight="1" x14ac:dyDescent="0.25">
      <c r="A75" s="59" t="s">
        <v>159</v>
      </c>
      <c r="B75" s="230">
        <v>0.6012264468098949</v>
      </c>
      <c r="C75" s="230">
        <v>0.92909324808162275</v>
      </c>
      <c r="D75" s="230">
        <v>1.039809052681832</v>
      </c>
      <c r="E75" s="230">
        <v>1.040685120176029</v>
      </c>
      <c r="F75" s="230">
        <v>1.0398197888579681</v>
      </c>
      <c r="G75" s="230">
        <v>1.406812619619342</v>
      </c>
      <c r="H75" s="230">
        <v>1.4124165410161711</v>
      </c>
      <c r="I75" s="230">
        <v>1.087015435076423</v>
      </c>
      <c r="J75" s="230">
        <v>0.36209292018414019</v>
      </c>
      <c r="K75" s="230">
        <v>0.72737010881524433</v>
      </c>
      <c r="L75" s="230">
        <v>0.72552808288799886</v>
      </c>
      <c r="M75" s="230">
        <v>0.35904383994819888</v>
      </c>
      <c r="N75" s="230">
        <v>0.7245997280990647</v>
      </c>
      <c r="O75" s="230">
        <v>0.73037742679496709</v>
      </c>
      <c r="P75" s="230">
        <v>0.74765201731522057</v>
      </c>
      <c r="Q75" s="230">
        <v>0.73060159566684468</v>
      </c>
      <c r="R75" s="230">
        <v>0.7269257071705264</v>
      </c>
      <c r="S75" s="230">
        <v>0.61319099516387476</v>
      </c>
      <c r="T75" s="230">
        <v>0.64234706064070168</v>
      </c>
      <c r="U75" s="230">
        <v>0.62047007350809569</v>
      </c>
      <c r="V75" s="230">
        <v>0.66376298708053783</v>
      </c>
      <c r="W75" s="230">
        <v>0.67935545748196258</v>
      </c>
      <c r="X75" s="230">
        <v>0.58367656815842917</v>
      </c>
      <c r="Y75" s="230">
        <v>0.44597156675162208</v>
      </c>
      <c r="DA75" s="71" t="s">
        <v>320</v>
      </c>
    </row>
    <row r="76" spans="1:105" ht="12" customHeight="1" x14ac:dyDescent="0.25">
      <c r="A76" s="59" t="s">
        <v>32</v>
      </c>
      <c r="B76" s="230">
        <v>2.9520299972311368</v>
      </c>
      <c r="C76" s="230">
        <v>2.8241642815662198</v>
      </c>
      <c r="D76" s="230">
        <v>4.5255605930012832</v>
      </c>
      <c r="E76" s="230">
        <v>4.6957030098121777</v>
      </c>
      <c r="F76" s="230">
        <v>3.6401782355156751</v>
      </c>
      <c r="G76" s="230">
        <v>7.0941738147672897</v>
      </c>
      <c r="H76" s="230">
        <v>6.5440865443897218</v>
      </c>
      <c r="I76" s="230">
        <v>4.3749950159414714</v>
      </c>
      <c r="J76" s="230">
        <v>0.2394091444369591</v>
      </c>
      <c r="K76" s="230">
        <v>0</v>
      </c>
      <c r="L76" s="230">
        <v>0.241637330801839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3.25667935982128</v>
      </c>
      <c r="C77" s="230">
        <v>4.8285718530901409</v>
      </c>
      <c r="D77" s="230">
        <v>7.0566820001359121</v>
      </c>
      <c r="E77" s="230">
        <v>8.5347152644055253</v>
      </c>
      <c r="F77" s="230">
        <v>8.4439374119018709</v>
      </c>
      <c r="G77" s="230">
        <v>10.765794823565891</v>
      </c>
      <c r="H77" s="230">
        <v>11.311839735338969</v>
      </c>
      <c r="I77" s="230">
        <v>14.41851338345322</v>
      </c>
      <c r="J77" s="230">
        <v>13.200418118553261</v>
      </c>
      <c r="K77" s="230">
        <v>11.19472772934378</v>
      </c>
      <c r="L77" s="230">
        <v>10.752579343512959</v>
      </c>
      <c r="M77" s="230">
        <v>11.559560409525821</v>
      </c>
      <c r="N77" s="230">
        <v>12.96909969989459</v>
      </c>
      <c r="O77" s="230">
        <v>12.94472994857462</v>
      </c>
      <c r="P77" s="230">
        <v>13.600996274361989</v>
      </c>
      <c r="Q77" s="230">
        <v>9.3277924915559698</v>
      </c>
      <c r="R77" s="230">
        <v>10.384761371498801</v>
      </c>
      <c r="S77" s="230">
        <v>10.453151117701029</v>
      </c>
      <c r="T77" s="230">
        <v>12.483857955139801</v>
      </c>
      <c r="U77" s="230">
        <v>13.52235725453761</v>
      </c>
      <c r="V77" s="230">
        <v>13.66298502322037</v>
      </c>
      <c r="W77" s="230">
        <v>13.038592468027129</v>
      </c>
      <c r="X77" s="230">
        <v>13.29060458687187</v>
      </c>
      <c r="Y77" s="230">
        <v>12.58941485591809</v>
      </c>
      <c r="DA77" s="71" t="s">
        <v>322</v>
      </c>
    </row>
    <row r="78" spans="1:105" ht="12" customHeight="1" x14ac:dyDescent="0.25">
      <c r="A78" s="60" t="s">
        <v>187</v>
      </c>
      <c r="B78" s="262">
        <v>8.548074582454257</v>
      </c>
      <c r="C78" s="262">
        <v>10.06664469427932</v>
      </c>
      <c r="D78" s="262">
        <v>13.09211132440223</v>
      </c>
      <c r="E78" s="262">
        <v>17.616788530201401</v>
      </c>
      <c r="F78" s="262">
        <v>21.541054020728609</v>
      </c>
      <c r="G78" s="262">
        <v>20.294844200122981</v>
      </c>
      <c r="H78" s="262">
        <v>23.056643910258021</v>
      </c>
      <c r="I78" s="262">
        <v>25.471936547750001</v>
      </c>
      <c r="J78" s="262">
        <v>29.220759844078</v>
      </c>
      <c r="K78" s="262">
        <v>20.52787799568123</v>
      </c>
      <c r="L78" s="262">
        <v>21.157304037201541</v>
      </c>
      <c r="M78" s="262">
        <v>25.407785621433941</v>
      </c>
      <c r="N78" s="262">
        <v>26.301236554463621</v>
      </c>
      <c r="O78" s="262">
        <v>27.193978240173269</v>
      </c>
      <c r="P78" s="262">
        <v>27.695124459558208</v>
      </c>
      <c r="Q78" s="262">
        <v>29.17804951427286</v>
      </c>
      <c r="R78" s="262">
        <v>31.2099275831829</v>
      </c>
      <c r="S78" s="262">
        <v>32.966744070633098</v>
      </c>
      <c r="T78" s="262">
        <v>35.941868322256653</v>
      </c>
      <c r="U78" s="262">
        <v>33.416136400943692</v>
      </c>
      <c r="V78" s="262">
        <v>34.725053271365873</v>
      </c>
      <c r="W78" s="262">
        <v>34.297827975072579</v>
      </c>
      <c r="X78" s="262">
        <v>29.847463535837498</v>
      </c>
      <c r="Y78" s="262">
        <v>31.542491017627491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5.2162978776140179</v>
      </c>
      <c r="C79" s="261">
        <f t="shared" si="1"/>
        <v>6.1780431648921077</v>
      </c>
      <c r="D79" s="261">
        <f t="shared" si="1"/>
        <v>7.3317947178672052</v>
      </c>
      <c r="E79" s="261">
        <f t="shared" si="1"/>
        <v>8.7729815873686423</v>
      </c>
      <c r="F79" s="261">
        <f t="shared" si="1"/>
        <v>8.7506942169916933</v>
      </c>
      <c r="G79" s="261">
        <f t="shared" si="1"/>
        <v>10.77148482220969</v>
      </c>
      <c r="H79" s="261">
        <f t="shared" si="1"/>
        <v>11.456835974009183</v>
      </c>
      <c r="I79" s="261">
        <f t="shared" si="1"/>
        <v>12.253131887328475</v>
      </c>
      <c r="J79" s="261">
        <f t="shared" si="1"/>
        <v>11.216681374741832</v>
      </c>
      <c r="K79" s="261">
        <f t="shared" si="1"/>
        <v>8.4394638681154603</v>
      </c>
      <c r="L79" s="261">
        <f t="shared" si="1"/>
        <v>8.4445393612595332</v>
      </c>
      <c r="M79" s="261">
        <f t="shared" si="1"/>
        <v>9.4939498167844185</v>
      </c>
      <c r="N79" s="261">
        <f t="shared" si="1"/>
        <v>10.231866143095353</v>
      </c>
      <c r="O79" s="261">
        <f t="shared" si="1"/>
        <v>10.440264738995626</v>
      </c>
      <c r="P79" s="261">
        <f t="shared" si="1"/>
        <v>11.008626002948844</v>
      </c>
      <c r="Q79" s="261">
        <f t="shared" si="1"/>
        <v>10.072054600146682</v>
      </c>
      <c r="R79" s="261">
        <f t="shared" si="1"/>
        <v>10.800754043623931</v>
      </c>
      <c r="S79" s="261">
        <f t="shared" si="1"/>
        <v>11.100974172334913</v>
      </c>
      <c r="T79" s="261">
        <f t="shared" si="1"/>
        <v>12.327829716911898</v>
      </c>
      <c r="U79" s="261">
        <f t="shared" si="1"/>
        <v>12.05139585342771</v>
      </c>
      <c r="V79" s="261">
        <f t="shared" si="1"/>
        <v>12.344162467800977</v>
      </c>
      <c r="W79" s="261">
        <f t="shared" si="1"/>
        <v>12.078825850813047</v>
      </c>
      <c r="X79" s="261">
        <f t="shared" si="1"/>
        <v>10.963858465781005</v>
      </c>
      <c r="Y79" s="261">
        <f t="shared" si="1"/>
        <v>11.217950654033279</v>
      </c>
      <c r="DA79" s="70"/>
    </row>
    <row r="80" spans="1:105" ht="12" customHeight="1" x14ac:dyDescent="0.25">
      <c r="A80" s="60" t="s">
        <v>190</v>
      </c>
      <c r="B80" s="262">
        <v>1.5431204938443941</v>
      </c>
      <c r="C80" s="262">
        <v>2.2335518715303428</v>
      </c>
      <c r="D80" s="262">
        <v>2.3671043976906749</v>
      </c>
      <c r="E80" s="262">
        <v>2.5406080363544561</v>
      </c>
      <c r="F80" s="262">
        <v>1.9457125164144109</v>
      </c>
      <c r="G80" s="262">
        <v>3.2153335152370688</v>
      </c>
      <c r="H80" s="262">
        <v>3.257323790016037</v>
      </c>
      <c r="I80" s="262">
        <v>3.5233427242652779</v>
      </c>
      <c r="J80" s="262">
        <v>2.6926100594782918</v>
      </c>
      <c r="K80" s="262">
        <v>2.3060193087735179</v>
      </c>
      <c r="L80" s="262">
        <v>2.1693513321386479</v>
      </c>
      <c r="M80" s="262">
        <v>2.230513253426115</v>
      </c>
      <c r="N80" s="262">
        <v>2.5525058044043631</v>
      </c>
      <c r="O80" s="262">
        <v>2.5497269200237809</v>
      </c>
      <c r="P80" s="262">
        <v>2.6734144091302472</v>
      </c>
      <c r="Q80" s="262">
        <v>1.895044277990273</v>
      </c>
      <c r="R80" s="262">
        <v>2.085338759382561</v>
      </c>
      <c r="S80" s="262">
        <v>2.0370062536662048</v>
      </c>
      <c r="T80" s="262">
        <v>2.4005957699222802</v>
      </c>
      <c r="U80" s="262">
        <v>2.5826454868107538</v>
      </c>
      <c r="V80" s="262">
        <v>2.6088397350327899</v>
      </c>
      <c r="W80" s="262">
        <v>2.4956840323563849</v>
      </c>
      <c r="X80" s="262">
        <v>2.5239495804052079</v>
      </c>
      <c r="Y80" s="262">
        <v>2.37341085546301</v>
      </c>
      <c r="DA80" s="72" t="s">
        <v>324</v>
      </c>
    </row>
    <row r="81" spans="1:105" ht="12" customHeight="1" x14ac:dyDescent="0.25">
      <c r="A81" s="59" t="s">
        <v>31</v>
      </c>
      <c r="B81" s="230">
        <v>0.70235907999951896</v>
      </c>
      <c r="C81" s="230">
        <v>1.035493345143033</v>
      </c>
      <c r="D81" s="230">
        <v>0.60548757125095987</v>
      </c>
      <c r="E81" s="230">
        <v>0.5069041119229073</v>
      </c>
      <c r="F81" s="230">
        <v>0</v>
      </c>
      <c r="G81" s="230">
        <v>0.53332024511830023</v>
      </c>
      <c r="H81" s="230">
        <v>0.52564485311313514</v>
      </c>
      <c r="I81" s="230">
        <v>0.40882390883397662</v>
      </c>
      <c r="J81" s="230">
        <v>0.22219368227232439</v>
      </c>
      <c r="K81" s="230">
        <v>0.14785408845404099</v>
      </c>
      <c r="L81" s="230">
        <v>7.4349185151665123E-2</v>
      </c>
      <c r="M81" s="230">
        <v>7.2980450462747384E-2</v>
      </c>
      <c r="N81" s="230">
        <v>7.3641241792439374E-2</v>
      </c>
      <c r="O81" s="230">
        <v>7.422793299195396E-2</v>
      </c>
      <c r="P81" s="230">
        <v>7.5989516123664544E-2</v>
      </c>
      <c r="Q81" s="230">
        <v>7.4250942287923519E-2</v>
      </c>
      <c r="R81" s="230">
        <v>7.3875934819754838E-2</v>
      </c>
      <c r="S81" s="230">
        <v>3.3751877771087471E-2</v>
      </c>
      <c r="T81" s="230">
        <v>2.4460334330606091E-2</v>
      </c>
      <c r="U81" s="230">
        <v>2.2478771966443319E-2</v>
      </c>
      <c r="V81" s="230">
        <v>1.537928068651246E-2</v>
      </c>
      <c r="W81" s="230">
        <v>1.242995166692293E-2</v>
      </c>
      <c r="X81" s="230">
        <v>1.239570354623119E-2</v>
      </c>
      <c r="Y81" s="230">
        <v>1.3715607803927631E-2</v>
      </c>
      <c r="DA81" s="71" t="s">
        <v>325</v>
      </c>
    </row>
    <row r="82" spans="1:105" ht="12" customHeight="1" x14ac:dyDescent="0.25">
      <c r="A82" s="59" t="s">
        <v>159</v>
      </c>
      <c r="B82" s="230">
        <v>0.13102652651393351</v>
      </c>
      <c r="C82" s="230">
        <v>0.19332629948319421</v>
      </c>
      <c r="D82" s="230">
        <v>0.22623938092924481</v>
      </c>
      <c r="E82" s="230">
        <v>0.22102944294710011</v>
      </c>
      <c r="F82" s="230">
        <v>0.21333215677793191</v>
      </c>
      <c r="G82" s="230">
        <v>0.30996564474786908</v>
      </c>
      <c r="H82" s="230">
        <v>0.30322153463670459</v>
      </c>
      <c r="I82" s="230">
        <v>0.2183434092982329</v>
      </c>
      <c r="J82" s="230">
        <v>6.595535867497497E-2</v>
      </c>
      <c r="K82" s="230">
        <v>0.13167018862407309</v>
      </c>
      <c r="L82" s="230">
        <v>0.13242452216935821</v>
      </c>
      <c r="M82" s="230">
        <v>6.4994931132506928E-2</v>
      </c>
      <c r="N82" s="230">
        <v>0.13116868801655721</v>
      </c>
      <c r="O82" s="230">
        <v>0.13221458015301241</v>
      </c>
      <c r="P82" s="230">
        <v>0.13534166575171841</v>
      </c>
      <c r="Q82" s="230">
        <v>0.13225515971118509</v>
      </c>
      <c r="R82" s="230">
        <v>0.13158974202931251</v>
      </c>
      <c r="S82" s="230">
        <v>0.11100122622212211</v>
      </c>
      <c r="T82" s="230">
        <v>0.1162791233948869</v>
      </c>
      <c r="U82" s="230">
        <v>0.1123189015114656</v>
      </c>
      <c r="V82" s="230">
        <v>0.1201558830248441</v>
      </c>
      <c r="W82" s="230">
        <v>0.12297846742031079</v>
      </c>
      <c r="X82" s="230">
        <v>0.1056584576317708</v>
      </c>
      <c r="Y82" s="230">
        <v>8.0730785611750996E-2</v>
      </c>
      <c r="DA82" s="71" t="s">
        <v>326</v>
      </c>
    </row>
    <row r="83" spans="1:105" ht="12" customHeight="1" x14ac:dyDescent="0.25">
      <c r="A83" s="59" t="s">
        <v>35</v>
      </c>
      <c r="B83" s="230">
        <v>0.70973488733094148</v>
      </c>
      <c r="C83" s="230">
        <v>1.0047322269041159</v>
      </c>
      <c r="D83" s="230">
        <v>1.535377445510471</v>
      </c>
      <c r="E83" s="230">
        <v>1.8126744814844491</v>
      </c>
      <c r="F83" s="230">
        <v>1.7323803596364791</v>
      </c>
      <c r="G83" s="230">
        <v>2.3720476253709002</v>
      </c>
      <c r="H83" s="230">
        <v>2.4284574022661971</v>
      </c>
      <c r="I83" s="230">
        <v>2.8961754061330689</v>
      </c>
      <c r="J83" s="230">
        <v>2.4044610185309918</v>
      </c>
      <c r="K83" s="230">
        <v>2.0264950316954038</v>
      </c>
      <c r="L83" s="230">
        <v>1.962577624817625</v>
      </c>
      <c r="M83" s="230">
        <v>2.09253787183086</v>
      </c>
      <c r="N83" s="230">
        <v>2.3476958745953662</v>
      </c>
      <c r="O83" s="230">
        <v>2.3432844068788148</v>
      </c>
      <c r="P83" s="230">
        <v>2.4620832272548641</v>
      </c>
      <c r="Q83" s="230">
        <v>1.6885381759911651</v>
      </c>
      <c r="R83" s="230">
        <v>1.8798730825334931</v>
      </c>
      <c r="S83" s="230">
        <v>1.8922531496729951</v>
      </c>
      <c r="T83" s="230">
        <v>2.2598563121967872</v>
      </c>
      <c r="U83" s="230">
        <v>2.447847813332845</v>
      </c>
      <c r="V83" s="230">
        <v>2.4733045713214339</v>
      </c>
      <c r="W83" s="230">
        <v>2.360275613269152</v>
      </c>
      <c r="X83" s="230">
        <v>2.405895419227206</v>
      </c>
      <c r="Y83" s="230">
        <v>2.2789644620473322</v>
      </c>
      <c r="DA83" s="71" t="s">
        <v>327</v>
      </c>
    </row>
    <row r="84" spans="1:105" ht="12" customHeight="1" x14ac:dyDescent="0.25">
      <c r="A84" s="60" t="s">
        <v>195</v>
      </c>
      <c r="B84" s="262">
        <v>1.810277761066948</v>
      </c>
      <c r="C84" s="262">
        <v>1.849817619889778</v>
      </c>
      <c r="D84" s="262">
        <v>2.1161373541774608</v>
      </c>
      <c r="E84" s="262">
        <v>2.4907721003384542</v>
      </c>
      <c r="F84" s="262">
        <v>2.3855625254920541</v>
      </c>
      <c r="G84" s="262">
        <v>3.0845504840777962</v>
      </c>
      <c r="H84" s="262">
        <v>3.2496473622383961</v>
      </c>
      <c r="I84" s="262">
        <v>3.6133673646248128</v>
      </c>
      <c r="J84" s="262">
        <v>3.2014991553567098</v>
      </c>
      <c r="K84" s="262">
        <v>2.4174414750993649</v>
      </c>
      <c r="L84" s="262">
        <v>2.4135237550575548</v>
      </c>
      <c r="M84" s="262">
        <v>2.664061520653624</v>
      </c>
      <c r="N84" s="262">
        <v>2.9182507794690071</v>
      </c>
      <c r="O84" s="262">
        <v>2.9678221327928109</v>
      </c>
      <c r="P84" s="262">
        <v>3.3217772811316131</v>
      </c>
      <c r="Q84" s="262">
        <v>2.895133549017372</v>
      </c>
      <c r="R84" s="262">
        <v>3.0657233295982791</v>
      </c>
      <c r="S84" s="262">
        <v>3.0962530545370361</v>
      </c>
      <c r="T84" s="262">
        <v>3.4209553356764828</v>
      </c>
      <c r="U84" s="262">
        <v>3.4196854824870968</v>
      </c>
      <c r="V84" s="262">
        <v>3.4493147448002541</v>
      </c>
      <c r="W84" s="262">
        <v>3.3744711236578659</v>
      </c>
      <c r="X84" s="262">
        <v>3.036853266118678</v>
      </c>
      <c r="Y84" s="262">
        <v>3.1346464559238809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0.65113938893817602</v>
      </c>
      <c r="J85" s="229">
        <v>0.66481915421509075</v>
      </c>
      <c r="K85" s="229">
        <v>0.32791810934308901</v>
      </c>
      <c r="L85" s="229">
        <v>0.40060418537427772</v>
      </c>
      <c r="M85" s="229">
        <v>0.41403828056096309</v>
      </c>
      <c r="N85" s="229">
        <v>0.52697297824098266</v>
      </c>
      <c r="O85" s="229">
        <v>0.54010102191473619</v>
      </c>
      <c r="P85" s="229">
        <v>1.2727464996698421</v>
      </c>
      <c r="Q85" s="229">
        <v>1.0947360452611059</v>
      </c>
      <c r="R85" s="229">
        <v>1.000054554641989</v>
      </c>
      <c r="S85" s="229">
        <v>0.92647138649914618</v>
      </c>
      <c r="T85" s="229">
        <v>0.83203958554062907</v>
      </c>
      <c r="U85" s="229">
        <v>0.88994066044446496</v>
      </c>
      <c r="V85" s="229">
        <v>0.73602105742653601</v>
      </c>
      <c r="W85" s="229">
        <v>0.76956108014403124</v>
      </c>
      <c r="X85" s="229">
        <v>0.3463804099370863</v>
      </c>
      <c r="Y85" s="229">
        <v>0.29766566761246538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0.1971808711540709</v>
      </c>
      <c r="C87" s="229">
        <v>0.57436444305583578</v>
      </c>
      <c r="D87" s="229">
        <v>0.38356628923229802</v>
      </c>
      <c r="E87" s="229">
        <v>0.35810682657226789</v>
      </c>
      <c r="F87" s="229">
        <v>0</v>
      </c>
      <c r="G87" s="229">
        <v>0.34562051627960227</v>
      </c>
      <c r="H87" s="229">
        <v>0.3677276573824676</v>
      </c>
      <c r="I87" s="229">
        <v>0.27594273376959177</v>
      </c>
      <c r="J87" s="229">
        <v>0.20637104899740141</v>
      </c>
      <c r="K87" s="229">
        <v>0.13411061586131701</v>
      </c>
      <c r="L87" s="229">
        <v>6.7696742185704026E-2</v>
      </c>
      <c r="M87" s="229">
        <v>7.3744138310971152E-2</v>
      </c>
      <c r="N87" s="229">
        <v>6.9074847968786532E-2</v>
      </c>
      <c r="O87" s="229">
        <v>7.0762540734432888E-2</v>
      </c>
      <c r="P87" s="229">
        <v>5.8314824287445118E-2</v>
      </c>
      <c r="Q87" s="229">
        <v>7.0599952216977374E-2</v>
      </c>
      <c r="R87" s="229">
        <v>7.3249833760942712E-2</v>
      </c>
      <c r="S87" s="229">
        <v>3.5994908346098142E-2</v>
      </c>
      <c r="T87" s="229">
        <v>2.641458477047447E-2</v>
      </c>
      <c r="U87" s="229">
        <v>2.2050308058696171E-2</v>
      </c>
      <c r="V87" s="229">
        <v>1.6017495300830239E-2</v>
      </c>
      <c r="W87" s="229">
        <v>1.299130311860106E-2</v>
      </c>
      <c r="X87" s="229">
        <v>1.3233307533226719E-2</v>
      </c>
      <c r="Y87" s="229">
        <v>1.490730268361805E-2</v>
      </c>
      <c r="DA87" s="73" t="s">
        <v>331</v>
      </c>
    </row>
    <row r="88" spans="1:105" ht="12" customHeight="1" x14ac:dyDescent="0.25">
      <c r="A88" s="64" t="s">
        <v>159</v>
      </c>
      <c r="B88" s="229">
        <v>3.748402086209067E-2</v>
      </c>
      <c r="C88" s="229">
        <v>0.1092729167024197</v>
      </c>
      <c r="D88" s="229">
        <v>0.14604435162229451</v>
      </c>
      <c r="E88" s="229">
        <v>0.1591176214213065</v>
      </c>
      <c r="F88" s="229">
        <v>0.19325982056287669</v>
      </c>
      <c r="G88" s="229">
        <v>0.2046945919973405</v>
      </c>
      <c r="H88" s="229">
        <v>0.21615997588746899</v>
      </c>
      <c r="I88" s="229">
        <v>0.15017724281266651</v>
      </c>
      <c r="J88" s="229">
        <v>6.2423557441188923E-2</v>
      </c>
      <c r="K88" s="229">
        <v>0.12170225900175161</v>
      </c>
      <c r="L88" s="229">
        <v>0.122868719959979</v>
      </c>
      <c r="M88" s="229">
        <v>6.6923988614602428E-2</v>
      </c>
      <c r="N88" s="229">
        <v>0.12537483433066851</v>
      </c>
      <c r="O88" s="229">
        <v>0.1284389552274757</v>
      </c>
      <c r="P88" s="229">
        <v>0.1058371588094973</v>
      </c>
      <c r="Q88" s="229">
        <v>0.12814345375229119</v>
      </c>
      <c r="R88" s="229">
        <v>0.13295572806424791</v>
      </c>
      <c r="S88" s="229">
        <v>0.1206291511989372</v>
      </c>
      <c r="T88" s="229">
        <v>0.12795713614722781</v>
      </c>
      <c r="U88" s="229">
        <v>0.11227324885312499</v>
      </c>
      <c r="V88" s="229">
        <v>0.12752196155137141</v>
      </c>
      <c r="W88" s="229">
        <v>0.13097660097094749</v>
      </c>
      <c r="X88" s="229">
        <v>0.114943086269892</v>
      </c>
      <c r="Y88" s="229">
        <v>8.9413800217537281E-2</v>
      </c>
      <c r="DA88" s="73" t="s">
        <v>332</v>
      </c>
    </row>
    <row r="89" spans="1:105" ht="12" customHeight="1" x14ac:dyDescent="0.25">
      <c r="A89" s="64" t="s">
        <v>32</v>
      </c>
      <c r="B89" s="229">
        <v>0.1784293325226258</v>
      </c>
      <c r="C89" s="229">
        <v>0.32201831797859243</v>
      </c>
      <c r="D89" s="229">
        <v>0.61622731451616231</v>
      </c>
      <c r="E89" s="229">
        <v>0.69604440050994265</v>
      </c>
      <c r="F89" s="229">
        <v>0.65590891259154449</v>
      </c>
      <c r="G89" s="229">
        <v>1.0007125079702339</v>
      </c>
      <c r="H89" s="229">
        <v>0.97095457446883593</v>
      </c>
      <c r="I89" s="229">
        <v>0.58598077538852988</v>
      </c>
      <c r="J89" s="229">
        <v>4.0013505989110618E-2</v>
      </c>
      <c r="K89" s="229">
        <v>0</v>
      </c>
      <c r="L89" s="229">
        <v>3.9672404748806261E-2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0.19877288492317741</v>
      </c>
      <c r="C91" s="229">
        <v>0.55596310829713191</v>
      </c>
      <c r="D91" s="229">
        <v>0.97029939880670613</v>
      </c>
      <c r="E91" s="229">
        <v>1.277503251834937</v>
      </c>
      <c r="F91" s="229">
        <v>1.536393792337633</v>
      </c>
      <c r="G91" s="229">
        <v>1.533522867830619</v>
      </c>
      <c r="H91" s="229">
        <v>1.694805154499623</v>
      </c>
      <c r="I91" s="229">
        <v>1.9501272237158489</v>
      </c>
      <c r="J91" s="229">
        <v>2.2278718887139179</v>
      </c>
      <c r="K91" s="229">
        <v>1.833710490893208</v>
      </c>
      <c r="L91" s="229">
        <v>1.782681702788788</v>
      </c>
      <c r="M91" s="229">
        <v>2.1093551131670871</v>
      </c>
      <c r="N91" s="229">
        <v>2.1968281189285692</v>
      </c>
      <c r="O91" s="229">
        <v>2.2285196149161668</v>
      </c>
      <c r="P91" s="229">
        <v>1.8848787983648281</v>
      </c>
      <c r="Q91" s="229">
        <v>1.6016540977869971</v>
      </c>
      <c r="R91" s="229">
        <v>1.8594632131310991</v>
      </c>
      <c r="S91" s="229">
        <v>2.0131576084928549</v>
      </c>
      <c r="T91" s="229">
        <v>2.4345440292181522</v>
      </c>
      <c r="U91" s="229">
        <v>2.39542126513081</v>
      </c>
      <c r="V91" s="229">
        <v>2.5697542305215162</v>
      </c>
      <c r="W91" s="229">
        <v>2.4609421394242861</v>
      </c>
      <c r="X91" s="229">
        <v>2.5622964623784732</v>
      </c>
      <c r="Y91" s="229">
        <v>2.4710240484585171</v>
      </c>
      <c r="DA91" s="73" t="s">
        <v>335</v>
      </c>
    </row>
    <row r="92" spans="1:105" ht="12" customHeight="1" x14ac:dyDescent="0.25">
      <c r="A92" s="64" t="s">
        <v>36</v>
      </c>
      <c r="B92" s="229">
        <v>1.1984106516049831</v>
      </c>
      <c r="C92" s="229">
        <v>0.28819883385579831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0.2616356369517433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1.862899622702676</v>
      </c>
      <c r="C95" s="263">
        <v>2.0946736734719869</v>
      </c>
      <c r="D95" s="263">
        <v>2.8485529659990698</v>
      </c>
      <c r="E95" s="263">
        <v>3.741601450675732</v>
      </c>
      <c r="F95" s="263">
        <v>4.4194191750852294</v>
      </c>
      <c r="G95" s="263">
        <v>4.4716008228948247</v>
      </c>
      <c r="H95" s="263">
        <v>4.9498648217547494</v>
      </c>
      <c r="I95" s="263">
        <v>5.1164217984383846</v>
      </c>
      <c r="J95" s="263">
        <v>5.3225721599068292</v>
      </c>
      <c r="K95" s="263">
        <v>3.716003084242578</v>
      </c>
      <c r="L95" s="263">
        <v>3.8616642740633309</v>
      </c>
      <c r="M95" s="263">
        <v>4.5993750427046782</v>
      </c>
      <c r="N95" s="263">
        <v>4.7611095592219819</v>
      </c>
      <c r="O95" s="263">
        <v>4.9227156861790338</v>
      </c>
      <c r="P95" s="263">
        <v>5.0134343126869831</v>
      </c>
      <c r="Q95" s="263">
        <v>5.2818767731390386</v>
      </c>
      <c r="R95" s="263">
        <v>5.6496919546430906</v>
      </c>
      <c r="S95" s="263">
        <v>5.967714864131672</v>
      </c>
      <c r="T95" s="263">
        <v>6.5062786113131352</v>
      </c>
      <c r="U95" s="263">
        <v>6.0490648841298604</v>
      </c>
      <c r="V95" s="263">
        <v>6.2860079879679329</v>
      </c>
      <c r="W95" s="263">
        <v>6.208670694798796</v>
      </c>
      <c r="X95" s="263">
        <v>5.4030556192571177</v>
      </c>
      <c r="Y95" s="263">
        <v>5.7098933426463887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1.0000000000000002</v>
      </c>
      <c r="C100" s="232">
        <f t="shared" si="2"/>
        <v>1.0000000000000004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1.5602991146216759E-3</v>
      </c>
      <c r="C101" s="266">
        <f t="shared" si="3"/>
        <v>1.5588255366374662E-3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2.1582428201746506E-4</v>
      </c>
      <c r="C102" s="267">
        <f t="shared" si="4"/>
        <v>2.1562045320832306E-4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2.980306326261738E-2</v>
      </c>
      <c r="C103" s="267">
        <f t="shared" si="5"/>
        <v>2.9774916647988037E-2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5.1480496618184612E-4</v>
      </c>
      <c r="C104" s="267">
        <f t="shared" si="6"/>
        <v>5.143187739785575E-4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1.835466532566157E-3</v>
      </c>
      <c r="C105" s="268">
        <f t="shared" si="7"/>
        <v>1.8569898833444014E-3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0.14279547117691579</v>
      </c>
      <c r="C106" s="269">
        <f t="shared" si="8"/>
        <v>0.12172837192407077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0.52434944150706786</v>
      </c>
      <c r="C107" s="269">
        <f t="shared" si="9"/>
        <v>0.54376227461932047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0.19524828540819417</v>
      </c>
      <c r="C108" s="269">
        <f t="shared" si="10"/>
        <v>0.2010290335092916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0.10542476630444729</v>
      </c>
      <c r="C109" s="270">
        <f t="shared" si="11"/>
        <v>0.11536984829379539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8.9823519103746835E-2</v>
      </c>
      <c r="C110" s="270">
        <f t="shared" si="12"/>
        <v>8.5659185215496259E-2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0.10367734374981803</v>
      </c>
      <c r="C111" s="269">
        <f t="shared" si="13"/>
        <v>9.9559648652160743E-2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3.0950406563607945E-2</v>
      </c>
      <c r="C112" s="270">
        <f t="shared" si="14"/>
        <v>3.6276885795612605E-2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3.5362712590762693E-2</v>
      </c>
      <c r="C113" s="270">
        <f t="shared" si="15"/>
        <v>2.9261507921664782E-2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3.7364224595447408E-2</v>
      </c>
      <c r="C114" s="271">
        <f t="shared" si="16"/>
        <v>3.4021254934883359E-2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0.99999999999999989</v>
      </c>
      <c r="C117" s="232">
        <f t="shared" si="17"/>
        <v>1</v>
      </c>
      <c r="D117" s="232">
        <f t="shared" si="17"/>
        <v>1</v>
      </c>
      <c r="E117" s="232">
        <f t="shared" si="17"/>
        <v>1.0000000000000002</v>
      </c>
      <c r="F117" s="232">
        <f t="shared" si="17"/>
        <v>1</v>
      </c>
      <c r="G117" s="232">
        <f t="shared" si="17"/>
        <v>1</v>
      </c>
      <c r="H117" s="232">
        <f t="shared" si="17"/>
        <v>1.0000000000000007</v>
      </c>
      <c r="I117" s="232">
        <f t="shared" si="17"/>
        <v>1.0000000000000002</v>
      </c>
      <c r="J117" s="232">
        <f t="shared" si="17"/>
        <v>1.0000000000000004</v>
      </c>
      <c r="K117" s="232">
        <f t="shared" si="17"/>
        <v>0.99999999999999967</v>
      </c>
      <c r="L117" s="232">
        <f t="shared" si="17"/>
        <v>1</v>
      </c>
      <c r="M117" s="232">
        <f t="shared" si="17"/>
        <v>1.0000000000000002</v>
      </c>
      <c r="N117" s="232">
        <f t="shared" si="17"/>
        <v>1.0000000000000004</v>
      </c>
      <c r="O117" s="232">
        <f t="shared" si="17"/>
        <v>0.99999999999999956</v>
      </c>
      <c r="P117" s="232">
        <f t="shared" si="17"/>
        <v>0.99999999999999978</v>
      </c>
      <c r="Q117" s="232">
        <f t="shared" si="17"/>
        <v>0.99999999999999989</v>
      </c>
      <c r="R117" s="232">
        <f t="shared" si="17"/>
        <v>1.0000000000000004</v>
      </c>
      <c r="S117" s="232">
        <f t="shared" si="17"/>
        <v>1.0000000000000004</v>
      </c>
      <c r="T117" s="232">
        <f t="shared" si="17"/>
        <v>0.99999999999999989</v>
      </c>
      <c r="U117" s="232">
        <f t="shared" si="17"/>
        <v>0.99999999999999967</v>
      </c>
      <c r="V117" s="232">
        <f t="shared" si="17"/>
        <v>0.99999999999999967</v>
      </c>
      <c r="W117" s="232">
        <f t="shared" si="17"/>
        <v>1</v>
      </c>
      <c r="X117" s="232">
        <f t="shared" si="17"/>
        <v>1.0000000000000004</v>
      </c>
      <c r="Y117" s="232">
        <f t="shared" si="17"/>
        <v>0.99999999999999967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1.860562332232986E-3</v>
      </c>
      <c r="C118" s="266">
        <f t="shared" si="18"/>
        <v>1.8928255549646165E-3</v>
      </c>
      <c r="D118" s="266">
        <f t="shared" si="18"/>
        <v>1.9154021652829827E-3</v>
      </c>
      <c r="E118" s="266">
        <f t="shared" si="18"/>
        <v>1.9407806615227439E-3</v>
      </c>
      <c r="F118" s="266">
        <f t="shared" si="18"/>
        <v>1.9816203062314299E-3</v>
      </c>
      <c r="G118" s="266">
        <f t="shared" si="18"/>
        <v>1.9270516355088709E-3</v>
      </c>
      <c r="H118" s="266">
        <f t="shared" si="18"/>
        <v>1.9414230928052807E-3</v>
      </c>
      <c r="I118" s="266">
        <f t="shared" si="18"/>
        <v>1.9204029649775155E-3</v>
      </c>
      <c r="J118" s="266">
        <f t="shared" si="18"/>
        <v>1.9585751954472688E-3</v>
      </c>
      <c r="K118" s="266">
        <f t="shared" si="18"/>
        <v>1.9513027152206716E-3</v>
      </c>
      <c r="L118" s="266">
        <f t="shared" si="18"/>
        <v>1.9551083750272875E-3</v>
      </c>
      <c r="M118" s="266">
        <f t="shared" si="18"/>
        <v>1.9692307734741296E-3</v>
      </c>
      <c r="N118" s="266">
        <f t="shared" si="18"/>
        <v>1.9579591879026674E-3</v>
      </c>
      <c r="O118" s="266">
        <f t="shared" si="18"/>
        <v>1.9610206208016488E-3</v>
      </c>
      <c r="P118" s="266">
        <f t="shared" si="18"/>
        <v>1.9269602587929839E-3</v>
      </c>
      <c r="Q118" s="266">
        <f t="shared" si="18"/>
        <v>1.9606368172245289E-3</v>
      </c>
      <c r="R118" s="266">
        <f t="shared" si="18"/>
        <v>1.9669518472725171E-3</v>
      </c>
      <c r="S118" s="266">
        <f t="shared" si="18"/>
        <v>1.9763876550846315E-3</v>
      </c>
      <c r="T118" s="266">
        <f t="shared" si="18"/>
        <v>1.9595583826573907E-3</v>
      </c>
      <c r="U118" s="266">
        <f t="shared" si="18"/>
        <v>1.9614990227418273E-3</v>
      </c>
      <c r="V118" s="266">
        <f t="shared" si="18"/>
        <v>1.9744032401280238E-3</v>
      </c>
      <c r="W118" s="266">
        <f t="shared" si="18"/>
        <v>1.9744653724515005E-3</v>
      </c>
      <c r="X118" s="266">
        <f t="shared" si="18"/>
        <v>1.9772666869436024E-3</v>
      </c>
      <c r="Y118" s="266">
        <f t="shared" si="18"/>
        <v>1.9846293018532875E-3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3.5675483529312669E-4</v>
      </c>
      <c r="C119" s="267">
        <f t="shared" si="19"/>
        <v>3.6294116966754898E-4</v>
      </c>
      <c r="D119" s="267">
        <f t="shared" si="19"/>
        <v>3.6727013771987955E-4</v>
      </c>
      <c r="E119" s="267">
        <f t="shared" si="19"/>
        <v>3.7213635536233652E-4</v>
      </c>
      <c r="F119" s="267">
        <f t="shared" si="19"/>
        <v>3.7996718181145141E-4</v>
      </c>
      <c r="G119" s="267">
        <f t="shared" si="19"/>
        <v>3.6950387359622642E-4</v>
      </c>
      <c r="H119" s="267">
        <f t="shared" si="19"/>
        <v>3.7225953880124521E-4</v>
      </c>
      <c r="I119" s="267">
        <f t="shared" si="19"/>
        <v>3.6822901958072829E-4</v>
      </c>
      <c r="J119" s="267">
        <f t="shared" si="19"/>
        <v>3.7554838080721515E-4</v>
      </c>
      <c r="K119" s="267">
        <f t="shared" si="19"/>
        <v>3.741539139621841E-4</v>
      </c>
      <c r="L119" s="267">
        <f t="shared" si="19"/>
        <v>3.7488363288316299E-4</v>
      </c>
      <c r="M119" s="267">
        <f t="shared" si="19"/>
        <v>3.775915421235915E-4</v>
      </c>
      <c r="N119" s="267">
        <f t="shared" si="19"/>
        <v>3.7543026400655414E-4</v>
      </c>
      <c r="O119" s="267">
        <f t="shared" si="19"/>
        <v>3.760172806147674E-4</v>
      </c>
      <c r="P119" s="267">
        <f t="shared" si="19"/>
        <v>3.6948635250345718E-4</v>
      </c>
      <c r="Q119" s="267">
        <f t="shared" si="19"/>
        <v>3.7594368792745583E-4</v>
      </c>
      <c r="R119" s="267">
        <f t="shared" si="19"/>
        <v>3.7715456781339693E-4</v>
      </c>
      <c r="S119" s="267">
        <f t="shared" si="19"/>
        <v>3.7896384343053186E-4</v>
      </c>
      <c r="T119" s="267">
        <f t="shared" si="19"/>
        <v>3.7968677853382281E-4</v>
      </c>
      <c r="U119" s="267">
        <f t="shared" si="19"/>
        <v>3.7701013494945482E-4</v>
      </c>
      <c r="V119" s="267">
        <f t="shared" si="19"/>
        <v>3.7858334038651503E-4</v>
      </c>
      <c r="W119" s="267">
        <f t="shared" si="19"/>
        <v>3.7859525399265657E-4</v>
      </c>
      <c r="X119" s="267">
        <f t="shared" si="19"/>
        <v>3.7913239401367099E-4</v>
      </c>
      <c r="Y119" s="267">
        <f t="shared" si="19"/>
        <v>3.8054414379701685E-4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4.9351891522101635E-2</v>
      </c>
      <c r="C120" s="267">
        <f t="shared" si="20"/>
        <v>5.0207681753270041E-2</v>
      </c>
      <c r="D120" s="267">
        <f t="shared" si="20"/>
        <v>5.08065321137584E-2</v>
      </c>
      <c r="E120" s="267">
        <f t="shared" si="20"/>
        <v>5.1479703214624209E-2</v>
      </c>
      <c r="F120" s="267">
        <f t="shared" si="20"/>
        <v>5.2395698970509393E-2</v>
      </c>
      <c r="G120" s="267">
        <f t="shared" si="20"/>
        <v>5.1115537289730083E-2</v>
      </c>
      <c r="H120" s="267">
        <f t="shared" si="20"/>
        <v>5.1396153939224629E-2</v>
      </c>
      <c r="I120" s="267">
        <f t="shared" si="20"/>
        <v>5.0939179604128769E-2</v>
      </c>
      <c r="J120" s="267">
        <f t="shared" si="20"/>
        <v>5.1951707776210443E-2</v>
      </c>
      <c r="K120" s="267">
        <f t="shared" si="20"/>
        <v>5.1758803378963554E-2</v>
      </c>
      <c r="L120" s="267">
        <f t="shared" si="20"/>
        <v>5.1859749478265008E-2</v>
      </c>
      <c r="M120" s="267">
        <f t="shared" si="20"/>
        <v>5.2234349707510737E-2</v>
      </c>
      <c r="N120" s="267">
        <f t="shared" si="20"/>
        <v>5.193536801860528E-2</v>
      </c>
      <c r="O120" s="267">
        <f t="shared" si="20"/>
        <v>5.1898239817727641E-2</v>
      </c>
      <c r="P120" s="267">
        <f t="shared" si="20"/>
        <v>5.1113113498980386E-2</v>
      </c>
      <c r="Q120" s="267">
        <f t="shared" si="20"/>
        <v>5.2006392820913475E-2</v>
      </c>
      <c r="R120" s="267">
        <f t="shared" si="20"/>
        <v>5.2173900607397072E-2</v>
      </c>
      <c r="S120" s="267">
        <f t="shared" si="20"/>
        <v>5.2407235204981847E-2</v>
      </c>
      <c r="T120" s="267">
        <f t="shared" si="20"/>
        <v>5.179483443709982E-2</v>
      </c>
      <c r="U120" s="267">
        <f t="shared" si="20"/>
        <v>5.1698989214287311E-2</v>
      </c>
      <c r="V120" s="267">
        <f t="shared" si="20"/>
        <v>5.215809181928225E-2</v>
      </c>
      <c r="W120" s="267">
        <f t="shared" si="20"/>
        <v>5.2373198783630059E-2</v>
      </c>
      <c r="X120" s="267">
        <f t="shared" si="20"/>
        <v>5.2447504366699427E-2</v>
      </c>
      <c r="Y120" s="267">
        <f t="shared" si="20"/>
        <v>5.2642799609458502E-2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8.5091542284113986E-4</v>
      </c>
      <c r="C121" s="267">
        <f t="shared" si="21"/>
        <v>8.6567078649507038E-4</v>
      </c>
      <c r="D121" s="267">
        <f t="shared" si="21"/>
        <v>8.7599604439294297E-4</v>
      </c>
      <c r="E121" s="267">
        <f t="shared" si="21"/>
        <v>8.8760272560152714E-4</v>
      </c>
      <c r="F121" s="267">
        <f t="shared" si="21"/>
        <v>9.0628045702924385E-4</v>
      </c>
      <c r="G121" s="267">
        <f t="shared" si="21"/>
        <v>8.8132384970825291E-4</v>
      </c>
      <c r="H121" s="267">
        <f t="shared" si="21"/>
        <v>8.8789653714277785E-4</v>
      </c>
      <c r="I121" s="267">
        <f t="shared" si="21"/>
        <v>8.7828312583756714E-4</v>
      </c>
      <c r="J121" s="267">
        <f t="shared" si="21"/>
        <v>8.9574093365633336E-4</v>
      </c>
      <c r="K121" s="267">
        <f t="shared" si="21"/>
        <v>8.9241491469963853E-4</v>
      </c>
      <c r="L121" s="267">
        <f t="shared" si="21"/>
        <v>8.9415540711283844E-4</v>
      </c>
      <c r="M121" s="267">
        <f t="shared" si="21"/>
        <v>9.0061418919056804E-4</v>
      </c>
      <c r="N121" s="267">
        <f t="shared" si="21"/>
        <v>8.9545920683041286E-4</v>
      </c>
      <c r="O121" s="267">
        <f t="shared" si="21"/>
        <v>8.9685933217134117E-4</v>
      </c>
      <c r="P121" s="267">
        <f t="shared" si="21"/>
        <v>8.8128205919390699E-4</v>
      </c>
      <c r="Q121" s="267">
        <f t="shared" si="21"/>
        <v>8.9668380223748478E-4</v>
      </c>
      <c r="R121" s="267">
        <f t="shared" si="21"/>
        <v>8.9957193792122121E-4</v>
      </c>
      <c r="S121" s="267">
        <f t="shared" si="21"/>
        <v>9.0388733991297139E-4</v>
      </c>
      <c r="T121" s="267">
        <f t="shared" si="21"/>
        <v>9.0561165187246634E-4</v>
      </c>
      <c r="U121" s="267">
        <f t="shared" si="21"/>
        <v>8.9922744321691678E-4</v>
      </c>
      <c r="V121" s="267">
        <f t="shared" si="21"/>
        <v>9.0297978134175826E-4</v>
      </c>
      <c r="W121" s="267">
        <f t="shared" si="21"/>
        <v>9.0300819713379503E-4</v>
      </c>
      <c r="X121" s="267">
        <f t="shared" si="21"/>
        <v>9.0428935910523889E-4</v>
      </c>
      <c r="Y121" s="267">
        <f t="shared" si="21"/>
        <v>9.076566005410963E-4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2.1897544064557188E-3</v>
      </c>
      <c r="C122" s="268">
        <f t="shared" si="22"/>
        <v>2.2559797308451556E-3</v>
      </c>
      <c r="D122" s="268">
        <f t="shared" si="22"/>
        <v>2.296749957801999E-3</v>
      </c>
      <c r="E122" s="268">
        <f t="shared" si="22"/>
        <v>2.2990303258487747E-3</v>
      </c>
      <c r="F122" s="268">
        <f t="shared" si="22"/>
        <v>2.3058091391759475E-3</v>
      </c>
      <c r="G122" s="268">
        <f t="shared" si="22"/>
        <v>2.3036266773707628E-3</v>
      </c>
      <c r="H122" s="268">
        <f t="shared" si="22"/>
        <v>2.3023251139237936E-3</v>
      </c>
      <c r="I122" s="268">
        <f t="shared" si="22"/>
        <v>2.2859396252313852E-3</v>
      </c>
      <c r="J122" s="268">
        <f t="shared" si="22"/>
        <v>2.2715935215869127E-3</v>
      </c>
      <c r="K122" s="268">
        <f t="shared" si="22"/>
        <v>2.2745401453887364E-3</v>
      </c>
      <c r="L122" s="268">
        <f t="shared" si="22"/>
        <v>2.2755503308304909E-3</v>
      </c>
      <c r="M122" s="268">
        <f t="shared" si="22"/>
        <v>2.2740938597452659E-3</v>
      </c>
      <c r="N122" s="268">
        <f t="shared" si="22"/>
        <v>2.2732472763243462E-3</v>
      </c>
      <c r="O122" s="268">
        <f t="shared" si="22"/>
        <v>2.2733184205903402E-3</v>
      </c>
      <c r="P122" s="268">
        <f t="shared" si="22"/>
        <v>2.2601514731859121E-3</v>
      </c>
      <c r="Q122" s="268">
        <f t="shared" si="22"/>
        <v>2.2655216010602857E-3</v>
      </c>
      <c r="R122" s="268">
        <f t="shared" si="22"/>
        <v>2.2687129188557484E-3</v>
      </c>
      <c r="S122" s="268">
        <f t="shared" si="22"/>
        <v>2.2723263527429311E-3</v>
      </c>
      <c r="T122" s="268">
        <f t="shared" si="22"/>
        <v>2.2752760145283478E-3</v>
      </c>
      <c r="U122" s="268">
        <f t="shared" si="22"/>
        <v>2.2717912595994769E-3</v>
      </c>
      <c r="V122" s="268">
        <f t="shared" si="22"/>
        <v>2.2737736216278353E-3</v>
      </c>
      <c r="W122" s="268">
        <f t="shared" si="22"/>
        <v>2.2730165899203414E-3</v>
      </c>
      <c r="X122" s="268">
        <f t="shared" si="22"/>
        <v>2.2761361974908785E-3</v>
      </c>
      <c r="Y122" s="268">
        <f t="shared" si="22"/>
        <v>2.2752224447213656E-3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0.11519688819592891</v>
      </c>
      <c r="C123" s="269">
        <f t="shared" si="23"/>
        <v>9.2692808560546333E-2</v>
      </c>
      <c r="D123" s="269">
        <f t="shared" si="23"/>
        <v>8.9641224532307662E-2</v>
      </c>
      <c r="E123" s="269">
        <f t="shared" si="23"/>
        <v>8.7706414401949415E-2</v>
      </c>
      <c r="F123" s="269">
        <f t="shared" si="23"/>
        <v>8.4108575348841308E-2</v>
      </c>
      <c r="G123" s="269">
        <f t="shared" si="23"/>
        <v>8.9473387836919133E-2</v>
      </c>
      <c r="H123" s="269">
        <f t="shared" si="23"/>
        <v>8.80184488188646E-2</v>
      </c>
      <c r="I123" s="269">
        <f t="shared" si="23"/>
        <v>9.3657702878521987E-2</v>
      </c>
      <c r="J123" s="269">
        <f t="shared" si="23"/>
        <v>8.8633806300157963E-2</v>
      </c>
      <c r="K123" s="269">
        <f t="shared" si="23"/>
        <v>8.8963625253510661E-2</v>
      </c>
      <c r="L123" s="269">
        <f t="shared" si="23"/>
        <v>8.8955554074079818E-2</v>
      </c>
      <c r="M123" s="269">
        <f t="shared" si="23"/>
        <v>8.6722718342469488E-2</v>
      </c>
      <c r="N123" s="269">
        <f t="shared" si="23"/>
        <v>8.8685948551955829E-2</v>
      </c>
      <c r="O123" s="269">
        <f t="shared" si="23"/>
        <v>8.8257081715462565E-2</v>
      </c>
      <c r="P123" s="269">
        <f t="shared" si="23"/>
        <v>9.6164431926416855E-2</v>
      </c>
      <c r="Q123" s="269">
        <f t="shared" si="23"/>
        <v>8.9638378246444703E-2</v>
      </c>
      <c r="R123" s="269">
        <f t="shared" si="23"/>
        <v>8.8054148295934068E-2</v>
      </c>
      <c r="S123" s="269">
        <f t="shared" si="23"/>
        <v>8.6069197870036709E-2</v>
      </c>
      <c r="T123" s="269">
        <f t="shared" si="23"/>
        <v>8.5544394473884164E-2</v>
      </c>
      <c r="U123" s="269">
        <f t="shared" si="23"/>
        <v>8.8238169330732669E-2</v>
      </c>
      <c r="V123" s="269">
        <f t="shared" si="23"/>
        <v>8.6338232382148258E-2</v>
      </c>
      <c r="W123" s="269">
        <f t="shared" si="23"/>
        <v>8.6290114080804739E-2</v>
      </c>
      <c r="X123" s="269">
        <f t="shared" si="23"/>
        <v>8.5267840875479187E-2</v>
      </c>
      <c r="Y123" s="269">
        <f t="shared" si="23"/>
        <v>8.3563156377003692E-2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0.36608598964533812</v>
      </c>
      <c r="C124" s="269">
        <f t="shared" si="24"/>
        <v>0.37243413161201006</v>
      </c>
      <c r="D124" s="269">
        <f t="shared" si="24"/>
        <v>0.37687632663447779</v>
      </c>
      <c r="E124" s="269">
        <f t="shared" si="24"/>
        <v>0.38186982335892922</v>
      </c>
      <c r="F124" s="269">
        <f t="shared" si="24"/>
        <v>0.38990547015824922</v>
      </c>
      <c r="G124" s="269">
        <f t="shared" si="24"/>
        <v>0.3791684873229989</v>
      </c>
      <c r="H124" s="269">
        <f t="shared" si="24"/>
        <v>0.38199622874066369</v>
      </c>
      <c r="I124" s="269">
        <f t="shared" si="24"/>
        <v>0.3778602886729836</v>
      </c>
      <c r="J124" s="269">
        <f t="shared" si="24"/>
        <v>0.38537109254469137</v>
      </c>
      <c r="K124" s="269">
        <f t="shared" si="24"/>
        <v>0.38394015251392388</v>
      </c>
      <c r="L124" s="269">
        <f t="shared" si="24"/>
        <v>0.38468895770707578</v>
      </c>
      <c r="M124" s="269">
        <f t="shared" si="24"/>
        <v>0.38746769407188913</v>
      </c>
      <c r="N124" s="269">
        <f t="shared" si="24"/>
        <v>0.38524988632241797</v>
      </c>
      <c r="O124" s="269">
        <f t="shared" si="24"/>
        <v>0.3858522567311593</v>
      </c>
      <c r="P124" s="269">
        <f t="shared" si="24"/>
        <v>0.37915050795467231</v>
      </c>
      <c r="Q124" s="269">
        <f t="shared" si="24"/>
        <v>0.38577673917932842</v>
      </c>
      <c r="R124" s="269">
        <f t="shared" si="24"/>
        <v>0.38701929041489125</v>
      </c>
      <c r="S124" s="269">
        <f t="shared" si="24"/>
        <v>0.38887588881052565</v>
      </c>
      <c r="T124" s="269">
        <f t="shared" si="24"/>
        <v>0.38961773275083311</v>
      </c>
      <c r="U124" s="269">
        <f t="shared" si="24"/>
        <v>0.38687107981561475</v>
      </c>
      <c r="V124" s="269">
        <f t="shared" si="24"/>
        <v>0.38848543346233799</v>
      </c>
      <c r="W124" s="269">
        <f t="shared" si="24"/>
        <v>0.38849765867658348</v>
      </c>
      <c r="X124" s="269">
        <f t="shared" si="24"/>
        <v>0.38904884794360367</v>
      </c>
      <c r="Y124" s="269">
        <f t="shared" si="24"/>
        <v>0.39049752295915929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0.36237563578058801</v>
      </c>
      <c r="C125" s="269">
        <f t="shared" si="25"/>
        <v>0.37993321529378254</v>
      </c>
      <c r="D125" s="269">
        <f t="shared" si="25"/>
        <v>0.37956494025392834</v>
      </c>
      <c r="E125" s="269">
        <f t="shared" si="25"/>
        <v>0.37695773613285377</v>
      </c>
      <c r="F125" s="269">
        <f t="shared" si="25"/>
        <v>0.3736850000816424</v>
      </c>
      <c r="G125" s="269">
        <f t="shared" si="25"/>
        <v>0.37782214806171555</v>
      </c>
      <c r="H125" s="269">
        <f t="shared" si="25"/>
        <v>0.37669487026659704</v>
      </c>
      <c r="I125" s="269">
        <f t="shared" si="25"/>
        <v>0.37509982331224823</v>
      </c>
      <c r="J125" s="269">
        <f t="shared" si="25"/>
        <v>0.37377883399395179</v>
      </c>
      <c r="K125" s="269">
        <f t="shared" si="25"/>
        <v>0.37476948454271125</v>
      </c>
      <c r="L125" s="269">
        <f t="shared" si="25"/>
        <v>0.37408693929094661</v>
      </c>
      <c r="M125" s="269">
        <f t="shared" si="25"/>
        <v>0.37395482255544638</v>
      </c>
      <c r="N125" s="269">
        <f t="shared" si="25"/>
        <v>0.37392822519658225</v>
      </c>
      <c r="O125" s="269">
        <f t="shared" si="25"/>
        <v>0.37391508975430243</v>
      </c>
      <c r="P125" s="269">
        <f t="shared" si="25"/>
        <v>0.37175660470348676</v>
      </c>
      <c r="Q125" s="269">
        <f t="shared" si="25"/>
        <v>0.37245826872682081</v>
      </c>
      <c r="R125" s="269">
        <f t="shared" si="25"/>
        <v>0.37296598109158591</v>
      </c>
      <c r="S125" s="269">
        <f t="shared" si="25"/>
        <v>0.37338155174388665</v>
      </c>
      <c r="T125" s="269">
        <f t="shared" si="25"/>
        <v>0.37385401836044257</v>
      </c>
      <c r="U125" s="269">
        <f t="shared" si="25"/>
        <v>0.373327710060113</v>
      </c>
      <c r="V125" s="269">
        <f t="shared" si="25"/>
        <v>0.37362598589198825</v>
      </c>
      <c r="W125" s="269">
        <f t="shared" si="25"/>
        <v>0.3734893163507334</v>
      </c>
      <c r="X125" s="269">
        <f t="shared" si="25"/>
        <v>0.37404777823916274</v>
      </c>
      <c r="Y125" s="269">
        <f t="shared" si="25"/>
        <v>0.37383349832656904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0.19566556826209491</v>
      </c>
      <c r="C126" s="270">
        <f t="shared" si="26"/>
        <v>0.21804232276822655</v>
      </c>
      <c r="D126" s="270">
        <f t="shared" si="26"/>
        <v>0.20518506628309863</v>
      </c>
      <c r="E126" s="270">
        <f t="shared" si="26"/>
        <v>0.18320524094499668</v>
      </c>
      <c r="F126" s="270">
        <f t="shared" si="26"/>
        <v>0.14147466626692357</v>
      </c>
      <c r="G126" s="270">
        <f t="shared" si="26"/>
        <v>0.19517689684369297</v>
      </c>
      <c r="H126" s="270">
        <f t="shared" si="26"/>
        <v>0.18271120891698658</v>
      </c>
      <c r="I126" s="270">
        <f t="shared" si="26"/>
        <v>0.17347570063388268</v>
      </c>
      <c r="J126" s="270">
        <f t="shared" si="26"/>
        <v>0.1269099309540708</v>
      </c>
      <c r="K126" s="270">
        <f t="shared" si="26"/>
        <v>0.14351086915532835</v>
      </c>
      <c r="L126" s="270">
        <f t="shared" si="26"/>
        <v>0.13629768463288885</v>
      </c>
      <c r="M126" s="270">
        <f t="shared" si="26"/>
        <v>0.1221266222414014</v>
      </c>
      <c r="N126" s="270">
        <f t="shared" si="26"/>
        <v>0.13050371366148059</v>
      </c>
      <c r="O126" s="270">
        <f t="shared" si="26"/>
        <v>0.12758630884073416</v>
      </c>
      <c r="P126" s="270">
        <f t="shared" si="26"/>
        <v>0.12929348549332226</v>
      </c>
      <c r="Q126" s="270">
        <f t="shared" si="26"/>
        <v>9.8346478373182292E-2</v>
      </c>
      <c r="R126" s="270">
        <f t="shared" si="26"/>
        <v>0.10055039793069502</v>
      </c>
      <c r="S126" s="270">
        <f t="shared" si="26"/>
        <v>9.5016496479158663E-2</v>
      </c>
      <c r="T126" s="270">
        <f t="shared" si="26"/>
        <v>0.10076176407464303</v>
      </c>
      <c r="U126" s="270">
        <f t="shared" si="26"/>
        <v>0.11170128329770139</v>
      </c>
      <c r="V126" s="270">
        <f t="shared" si="26"/>
        <v>0.10958369928192424</v>
      </c>
      <c r="W126" s="270">
        <f t="shared" si="26"/>
        <v>0.10708563153616642</v>
      </c>
      <c r="X126" s="270">
        <f t="shared" si="26"/>
        <v>0.11909639380310375</v>
      </c>
      <c r="Y126" s="270">
        <f t="shared" si="26"/>
        <v>0.10976457910262895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0.16671006751849307</v>
      </c>
      <c r="C127" s="270">
        <f t="shared" si="27"/>
        <v>0.161890892525556</v>
      </c>
      <c r="D127" s="270">
        <f t="shared" si="27"/>
        <v>0.17437987397082971</v>
      </c>
      <c r="E127" s="270">
        <f t="shared" si="27"/>
        <v>0.19375249518785717</v>
      </c>
      <c r="F127" s="270">
        <f t="shared" si="27"/>
        <v>0.2322103338147187</v>
      </c>
      <c r="G127" s="270">
        <f t="shared" si="27"/>
        <v>0.18264525121802264</v>
      </c>
      <c r="H127" s="270">
        <f t="shared" si="27"/>
        <v>0.19398366134961045</v>
      </c>
      <c r="I127" s="270">
        <f t="shared" si="27"/>
        <v>0.20162412267836563</v>
      </c>
      <c r="J127" s="270">
        <f t="shared" si="27"/>
        <v>0.24686890303988107</v>
      </c>
      <c r="K127" s="270">
        <f t="shared" si="27"/>
        <v>0.2312586153873829</v>
      </c>
      <c r="L127" s="270">
        <f t="shared" si="27"/>
        <v>0.23778925465805775</v>
      </c>
      <c r="M127" s="270">
        <f t="shared" si="27"/>
        <v>0.2518282003140449</v>
      </c>
      <c r="N127" s="270">
        <f t="shared" si="27"/>
        <v>0.24342451153510167</v>
      </c>
      <c r="O127" s="270">
        <f t="shared" si="27"/>
        <v>0.24632878091356825</v>
      </c>
      <c r="P127" s="270">
        <f t="shared" si="27"/>
        <v>0.24246311921016442</v>
      </c>
      <c r="Q127" s="270">
        <f t="shared" si="27"/>
        <v>0.27411179035363847</v>
      </c>
      <c r="R127" s="270">
        <f t="shared" si="27"/>
        <v>0.27241558316089087</v>
      </c>
      <c r="S127" s="270">
        <f t="shared" si="27"/>
        <v>0.27836505526472799</v>
      </c>
      <c r="T127" s="270">
        <f t="shared" si="27"/>
        <v>0.27309225428579958</v>
      </c>
      <c r="U127" s="270">
        <f t="shared" si="27"/>
        <v>0.2616264267624116</v>
      </c>
      <c r="V127" s="270">
        <f t="shared" si="27"/>
        <v>0.26404228661006413</v>
      </c>
      <c r="W127" s="270">
        <f t="shared" si="27"/>
        <v>0.26640368481456694</v>
      </c>
      <c r="X127" s="270">
        <f t="shared" si="27"/>
        <v>0.25495138443605903</v>
      </c>
      <c r="Y127" s="270">
        <f t="shared" si="27"/>
        <v>0.26406891922393999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0.10173160785922032</v>
      </c>
      <c r="C128" s="269">
        <f t="shared" si="28"/>
        <v>9.9354745538418637E-2</v>
      </c>
      <c r="D128" s="269">
        <f t="shared" si="28"/>
        <v>9.7655558160330086E-2</v>
      </c>
      <c r="E128" s="269">
        <f t="shared" si="28"/>
        <v>9.6486772823308101E-2</v>
      </c>
      <c r="F128" s="269">
        <f t="shared" si="28"/>
        <v>9.4331578356509724E-2</v>
      </c>
      <c r="G128" s="269">
        <f t="shared" si="28"/>
        <v>9.6938933452452178E-2</v>
      </c>
      <c r="H128" s="269">
        <f t="shared" si="28"/>
        <v>9.6390393951977418E-2</v>
      </c>
      <c r="I128" s="269">
        <f t="shared" si="28"/>
        <v>9.6990150796490496E-2</v>
      </c>
      <c r="J128" s="269">
        <f t="shared" si="28"/>
        <v>9.4763101353490919E-2</v>
      </c>
      <c r="K128" s="269">
        <f t="shared" si="28"/>
        <v>9.5075522621619113E-2</v>
      </c>
      <c r="L128" s="269">
        <f t="shared" si="28"/>
        <v>9.4909101703779017E-2</v>
      </c>
      <c r="M128" s="269">
        <f t="shared" si="28"/>
        <v>9.4098884958151038E-2</v>
      </c>
      <c r="N128" s="269">
        <f t="shared" si="28"/>
        <v>9.4698475975375104E-2</v>
      </c>
      <c r="O128" s="269">
        <f t="shared" si="28"/>
        <v>9.457011632716962E-2</v>
      </c>
      <c r="P128" s="269">
        <f t="shared" si="28"/>
        <v>9.6377461772767223E-2</v>
      </c>
      <c r="Q128" s="269">
        <f t="shared" si="28"/>
        <v>9.4621435118042732E-2</v>
      </c>
      <c r="R128" s="269">
        <f t="shared" si="28"/>
        <v>9.4274288318329305E-2</v>
      </c>
      <c r="S128" s="269">
        <f t="shared" si="28"/>
        <v>9.3734561179398365E-2</v>
      </c>
      <c r="T128" s="269">
        <f t="shared" si="28"/>
        <v>9.3668887150148095E-2</v>
      </c>
      <c r="U128" s="269">
        <f t="shared" si="28"/>
        <v>9.4354523718744282E-2</v>
      </c>
      <c r="V128" s="269">
        <f t="shared" si="28"/>
        <v>9.3862516460758702E-2</v>
      </c>
      <c r="W128" s="269">
        <f t="shared" si="28"/>
        <v>9.3820626694750137E-2</v>
      </c>
      <c r="X128" s="269">
        <f t="shared" si="28"/>
        <v>9.3651203937502037E-2</v>
      </c>
      <c r="Y128" s="269">
        <f t="shared" si="28"/>
        <v>9.3914970236896433E-2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3.0094931816108301E-2</v>
      </c>
      <c r="C129" s="270">
        <f t="shared" si="29"/>
        <v>3.5919784294131167E-2</v>
      </c>
      <c r="D129" s="270">
        <f t="shared" si="29"/>
        <v>3.1528556114225025E-2</v>
      </c>
      <c r="E129" s="270">
        <f t="shared" si="29"/>
        <v>2.7942047751445109E-2</v>
      </c>
      <c r="F129" s="270">
        <f t="shared" si="29"/>
        <v>2.0974579633350015E-2</v>
      </c>
      <c r="G129" s="270">
        <f t="shared" si="29"/>
        <v>2.8936679279195628E-2</v>
      </c>
      <c r="H129" s="270">
        <f t="shared" si="29"/>
        <v>2.7405011650779729E-2</v>
      </c>
      <c r="I129" s="270">
        <f t="shared" si="29"/>
        <v>2.7889158892315941E-2</v>
      </c>
      <c r="J129" s="270">
        <f t="shared" si="29"/>
        <v>2.2748268533895433E-2</v>
      </c>
      <c r="K129" s="270">
        <f t="shared" si="29"/>
        <v>2.5978663382339347E-2</v>
      </c>
      <c r="L129" s="270">
        <f t="shared" si="29"/>
        <v>2.4381576946367153E-2</v>
      </c>
      <c r="M129" s="270">
        <f t="shared" si="29"/>
        <v>2.2107638452092019E-2</v>
      </c>
      <c r="N129" s="270">
        <f t="shared" si="29"/>
        <v>2.3624078561515195E-2</v>
      </c>
      <c r="O129" s="270">
        <f t="shared" si="29"/>
        <v>2.3095963316765649E-2</v>
      </c>
      <c r="P129" s="270">
        <f t="shared" si="29"/>
        <v>2.3405000310638018E-2</v>
      </c>
      <c r="Q129" s="270">
        <f t="shared" si="29"/>
        <v>1.7802902815187614E-2</v>
      </c>
      <c r="R129" s="270">
        <f t="shared" si="29"/>
        <v>1.8201861337586427E-2</v>
      </c>
      <c r="S129" s="270">
        <f t="shared" si="29"/>
        <v>1.7200101931858759E-2</v>
      </c>
      <c r="T129" s="270">
        <f t="shared" si="29"/>
        <v>1.8240123316880168E-2</v>
      </c>
      <c r="U129" s="270">
        <f t="shared" si="29"/>
        <v>2.022041992530545E-2</v>
      </c>
      <c r="V129" s="270">
        <f t="shared" si="29"/>
        <v>1.9837090058700338E-2</v>
      </c>
      <c r="W129" s="270">
        <f t="shared" si="29"/>
        <v>1.9384884163388804E-2</v>
      </c>
      <c r="X129" s="270">
        <f t="shared" si="29"/>
        <v>2.1559099619922268E-2</v>
      </c>
      <c r="Y129" s="270">
        <f t="shared" si="29"/>
        <v>1.9869833334540021E-2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3.5305205267412314E-2</v>
      </c>
      <c r="C130" s="270">
        <f t="shared" si="30"/>
        <v>2.9748603888208956E-2</v>
      </c>
      <c r="D130" s="270">
        <f t="shared" si="30"/>
        <v>2.8185810216770309E-2</v>
      </c>
      <c r="E130" s="270">
        <f t="shared" si="30"/>
        <v>2.7393943485076167E-2</v>
      </c>
      <c r="F130" s="270">
        <f t="shared" si="30"/>
        <v>2.5716117226544901E-2</v>
      </c>
      <c r="G130" s="270">
        <f t="shared" si="30"/>
        <v>2.7759685785400043E-2</v>
      </c>
      <c r="H130" s="270">
        <f t="shared" si="30"/>
        <v>2.7340427161719284E-2</v>
      </c>
      <c r="I130" s="270">
        <f t="shared" si="30"/>
        <v>2.8601752498926897E-2</v>
      </c>
      <c r="J130" s="270">
        <f t="shared" si="30"/>
        <v>2.7047571274098556E-2</v>
      </c>
      <c r="K130" s="270">
        <f t="shared" si="30"/>
        <v>2.7233899598834745E-2</v>
      </c>
      <c r="L130" s="270">
        <f t="shared" si="30"/>
        <v>2.7125857519726002E-2</v>
      </c>
      <c r="M130" s="270">
        <f t="shared" si="30"/>
        <v>2.6404733898027794E-2</v>
      </c>
      <c r="N130" s="270">
        <f t="shared" si="30"/>
        <v>2.7009139629543925E-2</v>
      </c>
      <c r="O130" s="270">
        <f t="shared" si="30"/>
        <v>2.6883157788924566E-2</v>
      </c>
      <c r="P130" s="270">
        <f t="shared" si="30"/>
        <v>2.9081237099357598E-2</v>
      </c>
      <c r="Q130" s="270">
        <f t="shared" si="30"/>
        <v>2.7198193629969655E-2</v>
      </c>
      <c r="R130" s="270">
        <f t="shared" si="30"/>
        <v>2.6759139585202832E-2</v>
      </c>
      <c r="S130" s="270">
        <f t="shared" si="30"/>
        <v>2.6144184903220659E-2</v>
      </c>
      <c r="T130" s="270">
        <f t="shared" si="30"/>
        <v>2.5992983894284876E-2</v>
      </c>
      <c r="U130" s="270">
        <f t="shared" si="30"/>
        <v>2.6773893986413291E-2</v>
      </c>
      <c r="V130" s="270">
        <f t="shared" si="30"/>
        <v>2.6227892160093004E-2</v>
      </c>
      <c r="W130" s="270">
        <f t="shared" si="30"/>
        <v>2.6210742624756703E-2</v>
      </c>
      <c r="X130" s="270">
        <f t="shared" si="30"/>
        <v>2.594022582845245E-2</v>
      </c>
      <c r="Y130" s="270">
        <f t="shared" si="30"/>
        <v>2.6242781564156704E-2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3.633147077569971E-2</v>
      </c>
      <c r="C131" s="271">
        <f t="shared" si="31"/>
        <v>3.3686357356078521E-2</v>
      </c>
      <c r="D131" s="271">
        <f t="shared" si="31"/>
        <v>3.794119182933476E-2</v>
      </c>
      <c r="E131" s="271">
        <f t="shared" si="31"/>
        <v>4.1150781586786825E-2</v>
      </c>
      <c r="F131" s="271">
        <f t="shared" si="31"/>
        <v>4.7640881496614822E-2</v>
      </c>
      <c r="G131" s="271">
        <f t="shared" si="31"/>
        <v>4.0242568387856503E-2</v>
      </c>
      <c r="H131" s="271">
        <f t="shared" si="31"/>
        <v>4.1644955139478398E-2</v>
      </c>
      <c r="I131" s="271">
        <f t="shared" si="31"/>
        <v>4.0499239405247661E-2</v>
      </c>
      <c r="J131" s="271">
        <f t="shared" si="31"/>
        <v>4.4967261545496927E-2</v>
      </c>
      <c r="K131" s="271">
        <f t="shared" si="31"/>
        <v>4.1862959640445035E-2</v>
      </c>
      <c r="L131" s="271">
        <f t="shared" si="31"/>
        <v>4.3401667237685869E-2</v>
      </c>
      <c r="M131" s="271">
        <f t="shared" si="31"/>
        <v>4.5586512608031218E-2</v>
      </c>
      <c r="N131" s="271">
        <f t="shared" si="31"/>
        <v>4.4065257784315984E-2</v>
      </c>
      <c r="O131" s="271">
        <f t="shared" si="31"/>
        <v>4.4590995221479399E-2</v>
      </c>
      <c r="P131" s="271">
        <f t="shared" si="31"/>
        <v>4.3891224362771597E-2</v>
      </c>
      <c r="Q131" s="271">
        <f t="shared" si="31"/>
        <v>4.962033867288547E-2</v>
      </c>
      <c r="R131" s="271">
        <f t="shared" si="31"/>
        <v>4.9313287395540049E-2</v>
      </c>
      <c r="S131" s="271">
        <f t="shared" si="31"/>
        <v>5.0390274344318947E-2</v>
      </c>
      <c r="T131" s="271">
        <f t="shared" si="31"/>
        <v>4.943577993898305E-2</v>
      </c>
      <c r="U131" s="271">
        <f t="shared" si="31"/>
        <v>4.7360209807025544E-2</v>
      </c>
      <c r="V131" s="271">
        <f t="shared" si="31"/>
        <v>4.7797534241965353E-2</v>
      </c>
      <c r="W131" s="271">
        <f t="shared" si="31"/>
        <v>4.8224999906604636E-2</v>
      </c>
      <c r="X131" s="271">
        <f t="shared" si="31"/>
        <v>4.6151878489127308E-2</v>
      </c>
      <c r="Y131" s="271">
        <f t="shared" si="31"/>
        <v>4.7802355338199716E-2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0.31172634496256862</v>
      </c>
      <c r="C136" s="272">
        <f>IF(C$5=0,0,C$5/ISI_fec!C$5)</f>
        <v>0.31627200903012609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0.27882746675544962</v>
      </c>
      <c r="C137" s="273">
        <f>IF(C$6=0,0,C$6/ISI_fec!C$6)</f>
        <v>0.27882746675544956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7.2315146085588991E-2</v>
      </c>
      <c r="C138" s="274">
        <f>IF(C$7=0,0,C$7/ISI_fec!C$7)</f>
        <v>7.2315146085588991E-2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0.39943844195618738</v>
      </c>
      <c r="C139" s="274">
        <f>IF(C$8=0,0,C$8/ISI_fec!C$8)</f>
        <v>0.39943844195618755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0.27598893682974407</v>
      </c>
      <c r="C140" s="274">
        <f>IF(C$9=0,0,C$9/ISI_fec!C$9)</f>
        <v>0.27598893682974407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0.45531155034343079</v>
      </c>
      <c r="C141" s="275">
        <f>IF(C$10=0,0,C$10/ISI_fec!C$10)</f>
        <v>0.44936119059033675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0.27313290303167348</v>
      </c>
      <c r="C142" s="276">
        <f>IF(C$16=0,0,C$16/ISI_fec!C$16)</f>
        <v>0.29828509652729401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0.32294271701691729</v>
      </c>
      <c r="C143" s="276">
        <f>IF(C$22=0,0,C$22/ISI_fec!C$22)</f>
        <v>0.32313632697049655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0.31018588472856579</v>
      </c>
      <c r="C144" s="276">
        <f>IF(C$28=0,0,C$28/ISI_fec!C$28)</f>
        <v>0.30948936438396457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0.30232790156312433</v>
      </c>
      <c r="C145" s="277">
        <f>IF(C$35=0,0,C$35/ISI_fec!C$35)</f>
        <v>0.29959337369939504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0.55847385829700302</v>
      </c>
      <c r="C147" s="272">
        <f>IF(C$54=0,0,C$54/ISI_fec!C$54)</f>
        <v>0.5627680108536901</v>
      </c>
      <c r="D147" s="272">
        <f>IF(D$54=0,0,D$54/ISI_fec!D$54)</f>
        <v>0.5708589292428945</v>
      </c>
      <c r="E147" s="272">
        <f>IF(E$54=0,0,E$54/ISI_fec!E$54)</f>
        <v>0.57961906087920556</v>
      </c>
      <c r="F147" s="272">
        <f>IF(F$54=0,0,F$54/ISI_fec!F$54)</f>
        <v>0.59920692007479825</v>
      </c>
      <c r="G147" s="272">
        <f>IF(G$54=0,0,G$54/ISI_fec!G$54)</f>
        <v>0.58428078556029406</v>
      </c>
      <c r="H147" s="272">
        <f>IF(H$54=0,0,H$54/ISI_fec!H$54)</f>
        <v>0.59523953900437743</v>
      </c>
      <c r="I147" s="272">
        <f>IF(I$54=0,0,I$54/ISI_fec!I$54)</f>
        <v>0.59948850716287028</v>
      </c>
      <c r="J147" s="272">
        <f>IF(J$54=0,0,J$54/ISI_fec!J$54)</f>
        <v>0.61942601859673296</v>
      </c>
      <c r="K147" s="272">
        <f>IF(K$54=0,0,K$54/ISI_fec!K$54)</f>
        <v>0.61772302055573669</v>
      </c>
      <c r="L147" s="272">
        <f>IF(L$54=0,0,L$54/ISI_fec!L$54)</f>
        <v>0.61814674145197701</v>
      </c>
      <c r="M147" s="272">
        <f>IF(M$54=0,0,M$54/ISI_fec!M$54)</f>
        <v>0.62246794450004039</v>
      </c>
      <c r="N147" s="272">
        <f>IF(N$54=0,0,N$54/ISI_fec!N$54)</f>
        <v>0.61968312353353139</v>
      </c>
      <c r="O147" s="272">
        <f>IF(O$54=0,0,O$54/ISI_fec!O$54)</f>
        <v>0.62637145586927256</v>
      </c>
      <c r="P147" s="272">
        <f>IF(P$54=0,0,P$54/ISI_fec!P$54)</f>
        <v>0.62001403064798077</v>
      </c>
      <c r="Q147" s="272">
        <f>IF(Q$54=0,0,Q$54/ISI_fec!Q$54)</f>
        <v>0.62748762284740234</v>
      </c>
      <c r="R147" s="272">
        <f>IF(R$54=0,0,R$54/ISI_fec!R$54)</f>
        <v>0.62864085153568983</v>
      </c>
      <c r="S147" s="272">
        <f>IF(S$54=0,0,S$54/ISI_fec!S$54)</f>
        <v>0.63532918525846449</v>
      </c>
      <c r="T147" s="272">
        <f>IF(T$54=0,0,T$54/ISI_fec!T$54)</f>
        <v>0.64762341255210598</v>
      </c>
      <c r="U147" s="272">
        <f>IF(U$54=0,0,U$54/ISI_fec!U$54)</f>
        <v>0.64467462460685709</v>
      </c>
      <c r="V147" s="272">
        <f>IF(V$54=0,0,V$54/ISI_fec!V$54)</f>
        <v>0.64665392137507904</v>
      </c>
      <c r="W147" s="272">
        <f>IF(W$54=0,0,W$54/ISI_fec!W$54)</f>
        <v>0.64696281335862327</v>
      </c>
      <c r="X147" s="272">
        <f>IF(X$54=0,0,X$54/ISI_fec!X$54)</f>
        <v>0.64719142033793431</v>
      </c>
      <c r="Y147" s="272">
        <f>IF(Y$54=0,0,Y$54/ISI_fec!Y$54)</f>
        <v>0.64932080508787582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0.47027014880230389</v>
      </c>
      <c r="C148" s="273">
        <f>IF(C$55=0,0,C$55/ISI_fec!C$55)</f>
        <v>0.47027014880230383</v>
      </c>
      <c r="D148" s="273">
        <f>IF(D$55=0,0,D$55/ISI_fec!D$55)</f>
        <v>0.47434288970393179</v>
      </c>
      <c r="E148" s="273">
        <f>IF(E$55=0,0,E$55/ISI_fec!E$55)</f>
        <v>0.47668113019777125</v>
      </c>
      <c r="F148" s="273">
        <f>IF(F$55=0,0,F$55/ISI_fec!F$55)</f>
        <v>0.48390895362017239</v>
      </c>
      <c r="G148" s="273">
        <f>IF(G$55=0,0,G$55/ISI_fec!G$55)</f>
        <v>0.48390895362017261</v>
      </c>
      <c r="H148" s="273">
        <f>IF(H$55=0,0,H$55/ISI_fec!H$55)</f>
        <v>0.48983071154297397</v>
      </c>
      <c r="I148" s="273">
        <f>IF(I$55=0,0,I$55/ISI_fec!I$55)</f>
        <v>0.49216752633456184</v>
      </c>
      <c r="J148" s="273">
        <f>IF(J$55=0,0,J$55/ISI_fec!J$55)</f>
        <v>0.49587663013741728</v>
      </c>
      <c r="K148" s="273">
        <f>IF(K$55=0,0,K$55/ISI_fec!K$55)</f>
        <v>0.49587663013741734</v>
      </c>
      <c r="L148" s="273">
        <f>IF(L$55=0,0,L$55/ISI_fec!L$55)</f>
        <v>0.49587663013741751</v>
      </c>
      <c r="M148" s="273">
        <f>IF(M$55=0,0,M$55/ISI_fec!M$55)</f>
        <v>0.49587663013741728</v>
      </c>
      <c r="N148" s="273">
        <f>IF(N$55=0,0,N$55/ISI_fec!N$55)</f>
        <v>0.49587663013741717</v>
      </c>
      <c r="O148" s="273">
        <f>IF(O$55=0,0,O$55/ISI_fec!O$55)</f>
        <v>0.5007840645231596</v>
      </c>
      <c r="P148" s="273">
        <f>IF(P$55=0,0,P$55/ISI_fec!P$55)</f>
        <v>0.50078406452315949</v>
      </c>
      <c r="Q148" s="273">
        <f>IF(Q$55=0,0,Q$55/ISI_fec!Q$55)</f>
        <v>0.5007840645231596</v>
      </c>
      <c r="R148" s="273">
        <f>IF(R$55=0,0,R$55/ISI_fec!R$55)</f>
        <v>0.50078406452315971</v>
      </c>
      <c r="S148" s="273">
        <f>IF(S$55=0,0,S$55/ISI_fec!S$55)</f>
        <v>0.50422456537629046</v>
      </c>
      <c r="T148" s="273">
        <f>IF(T$55=0,0,T$55/ISI_fec!T$55)</f>
        <v>0.50880210883866162</v>
      </c>
      <c r="U148" s="273">
        <f>IF(U$55=0,0,U$55/ISI_fec!U$55)</f>
        <v>0.51292189795479526</v>
      </c>
      <c r="V148" s="273">
        <f>IF(V$55=0,0,V$55/ISI_fec!V$55)</f>
        <v>0.51415081194245393</v>
      </c>
      <c r="W148" s="273">
        <f>IF(W$55=0,0,W$55/ISI_fec!W$55)</f>
        <v>0.51415081194245393</v>
      </c>
      <c r="X148" s="273">
        <f>IF(X$55=0,0,X$55/ISI_fec!X$55)</f>
        <v>0.51415081194245404</v>
      </c>
      <c r="Y148" s="273">
        <f>IF(Y$55=0,0,Y$55/ISI_fec!Y$55)</f>
        <v>0.51415081194245393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0.12203682330550218</v>
      </c>
      <c r="C149" s="274">
        <f>IF(C$56=0,0,C$56/ISI_fec!C$56)</f>
        <v>0.12203682330550213</v>
      </c>
      <c r="D149" s="274">
        <f>IF(D$56=0,0,D$56/ISI_fec!D$56)</f>
        <v>0.12309371446273787</v>
      </c>
      <c r="E149" s="274">
        <f>IF(E$56=0,0,E$56/ISI_fec!E$56)</f>
        <v>0.12370049642140388</v>
      </c>
      <c r="F149" s="274">
        <f>IF(F$56=0,0,F$56/ISI_fec!F$56)</f>
        <v>0.12557614303033579</v>
      </c>
      <c r="G149" s="274">
        <f>IF(G$56=0,0,G$56/ISI_fec!G$56)</f>
        <v>0.12557614303033582</v>
      </c>
      <c r="H149" s="274">
        <f>IF(H$56=0,0,H$56/ISI_fec!H$56)</f>
        <v>0.12711286086608065</v>
      </c>
      <c r="I149" s="274">
        <f>IF(I$56=0,0,I$56/ISI_fec!I$56)</f>
        <v>0.12771927284979892</v>
      </c>
      <c r="J149" s="274">
        <f>IF(J$56=0,0,J$56/ISI_fec!J$56)</f>
        <v>0.1286817988501493</v>
      </c>
      <c r="K149" s="274">
        <f>IF(K$56=0,0,K$56/ISI_fec!K$56)</f>
        <v>0.12868179885014924</v>
      </c>
      <c r="L149" s="274">
        <f>IF(L$56=0,0,L$56/ISI_fec!L$56)</f>
        <v>0.12868179885014927</v>
      </c>
      <c r="M149" s="274">
        <f>IF(M$56=0,0,M$56/ISI_fec!M$56)</f>
        <v>0.12868179885014924</v>
      </c>
      <c r="N149" s="274">
        <f>IF(N$56=0,0,N$56/ISI_fec!N$56)</f>
        <v>0.12868179885014921</v>
      </c>
      <c r="O149" s="274">
        <f>IF(O$56=0,0,O$56/ISI_fec!O$56)</f>
        <v>0.12995529601883296</v>
      </c>
      <c r="P149" s="274">
        <f>IF(P$56=0,0,P$56/ISI_fec!P$56)</f>
        <v>0.12995529601883291</v>
      </c>
      <c r="Q149" s="274">
        <f>IF(Q$56=0,0,Q$56/ISI_fec!Q$56)</f>
        <v>0.12995529601883296</v>
      </c>
      <c r="R149" s="274">
        <f>IF(R$56=0,0,R$56/ISI_fec!R$56)</f>
        <v>0.12995529601883293</v>
      </c>
      <c r="S149" s="274">
        <f>IF(S$56=0,0,S$56/ISI_fec!S$56)</f>
        <v>0.13084811857149828</v>
      </c>
      <c r="T149" s="274">
        <f>IF(T$56=0,0,T$56/ISI_fec!T$56)</f>
        <v>0.13342401585387278</v>
      </c>
      <c r="U149" s="274">
        <f>IF(U$56=0,0,U$56/ISI_fec!U$56)</f>
        <v>0.13342401585387281</v>
      </c>
      <c r="V149" s="274">
        <f>IF(V$56=0,0,V$56/ISI_fec!V$56)</f>
        <v>0.13342401585387276</v>
      </c>
      <c r="W149" s="274">
        <f>IF(W$56=0,0,W$56/ISI_fec!W$56)</f>
        <v>0.13342401585387276</v>
      </c>
      <c r="X149" s="274">
        <f>IF(X$56=0,0,X$56/ISI_fec!X$56)</f>
        <v>0.13342401585387276</v>
      </c>
      <c r="Y149" s="274">
        <f>IF(Y$56=0,0,Y$56/ISI_fec!Y$56)</f>
        <v>0.13342401585387278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0.67528145041414234</v>
      </c>
      <c r="C150" s="274">
        <f>IF(C$57=0,0,C$57/ISI_fec!C$57)</f>
        <v>0.67528145041414267</v>
      </c>
      <c r="D150" s="274">
        <f>IF(D$57=0,0,D$57/ISI_fec!D$57)</f>
        <v>0.68112967699245452</v>
      </c>
      <c r="E150" s="274">
        <f>IF(E$57=0,0,E$57/ISI_fec!E$57)</f>
        <v>0.68448725866358173</v>
      </c>
      <c r="F150" s="274">
        <f>IF(F$57=0,0,F$57/ISI_fec!F$57)</f>
        <v>0.69265453471295646</v>
      </c>
      <c r="G150" s="274">
        <f>IF(G$57=0,0,G$57/ISI_fec!G$57)</f>
        <v>0.69486600606323501</v>
      </c>
      <c r="H150" s="274">
        <f>IF(H$57=0,0,H$57/ISI_fec!H$57)</f>
        <v>0.70199540737264454</v>
      </c>
      <c r="I150" s="274">
        <f>IF(I$57=0,0,I$57/ISI_fec!I$57)</f>
        <v>0.70672485139953112</v>
      </c>
      <c r="J150" s="274">
        <f>IF(J$57=0,0,J$57/ISI_fec!J$57)</f>
        <v>0.71205091558223099</v>
      </c>
      <c r="K150" s="274">
        <f>IF(K$57=0,0,K$57/ISI_fec!K$57)</f>
        <v>0.71205091558223099</v>
      </c>
      <c r="L150" s="274">
        <f>IF(L$57=0,0,L$57/ISI_fec!L$57)</f>
        <v>0.71205091558223099</v>
      </c>
      <c r="M150" s="274">
        <f>IF(M$57=0,0,M$57/ISI_fec!M$57)</f>
        <v>0.71205091558223099</v>
      </c>
      <c r="N150" s="274">
        <f>IF(N$57=0,0,N$57/ISI_fec!N$57)</f>
        <v>0.71205091558223088</v>
      </c>
      <c r="O150" s="274">
        <f>IF(O$57=0,0,O$57/ISI_fec!O$57)</f>
        <v>0.71746182593974084</v>
      </c>
      <c r="P150" s="274">
        <f>IF(P$57=0,0,P$57/ISI_fec!P$57)</f>
        <v>0.71909771499796304</v>
      </c>
      <c r="Q150" s="274">
        <f>IF(Q$57=0,0,Q$57/ISI_fec!Q$57)</f>
        <v>0.71909771499796316</v>
      </c>
      <c r="R150" s="274">
        <f>IF(R$57=0,0,R$57/ISI_fec!R$57)</f>
        <v>0.71909771499796293</v>
      </c>
      <c r="S150" s="274">
        <f>IF(S$57=0,0,S$57/ISI_fec!S$57)</f>
        <v>0.72380394541389981</v>
      </c>
      <c r="T150" s="274">
        <f>IF(T$57=0,0,T$57/ISI_fec!T$57)</f>
        <v>0.72803955278824284</v>
      </c>
      <c r="U150" s="274">
        <f>IF(U$57=0,0,U$57/ISI_fec!U$57)</f>
        <v>0.73185159942515166</v>
      </c>
      <c r="V150" s="274">
        <f>IF(V$57=0,0,V$57/ISI_fec!V$57)</f>
        <v>0.7352824413983694</v>
      </c>
      <c r="W150" s="274">
        <f>IF(W$57=0,0,W$57/ISI_fec!W$57)</f>
        <v>0.73829161154361678</v>
      </c>
      <c r="X150" s="274">
        <f>IF(X$57=0,0,X$57/ISI_fec!X$57)</f>
        <v>0.73829161154361678</v>
      </c>
      <c r="Y150" s="274">
        <f>IF(Y$57=0,0,Y$57/ISI_fec!Y$57)</f>
        <v>0.73829161154361678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0.46572269730216698</v>
      </c>
      <c r="C151" s="274">
        <f>IF(C$58=0,0,C$58/ISI_fec!C$58)</f>
        <v>0.46572269730216692</v>
      </c>
      <c r="D151" s="274">
        <f>IF(D$58=0,0,D$58/ISI_fec!D$58)</f>
        <v>0.46975605532616588</v>
      </c>
      <c r="E151" s="274">
        <f>IF(E$58=0,0,E$58/ISI_fec!E$58)</f>
        <v>0.47207168533692762</v>
      </c>
      <c r="F151" s="274">
        <f>IF(F$58=0,0,F$58/ISI_fec!F$58)</f>
        <v>0.47922961664189684</v>
      </c>
      <c r="G151" s="274">
        <f>IF(G$58=0,0,G$58/ISI_fec!G$58)</f>
        <v>0.47922961664189678</v>
      </c>
      <c r="H151" s="274">
        <f>IF(H$58=0,0,H$58/ISI_fec!H$58)</f>
        <v>0.48509411193168189</v>
      </c>
      <c r="I151" s="274">
        <f>IF(I$58=0,0,I$58/ISI_fec!I$58)</f>
        <v>0.48740833002654832</v>
      </c>
      <c r="J151" s="274">
        <f>IF(J$58=0,0,J$58/ISI_fec!J$58)</f>
        <v>0.49108156727547647</v>
      </c>
      <c r="K151" s="274">
        <f>IF(K$58=0,0,K$58/ISI_fec!K$58)</f>
        <v>0.49108156727547653</v>
      </c>
      <c r="L151" s="274">
        <f>IF(L$58=0,0,L$58/ISI_fec!L$58)</f>
        <v>0.49108156727547636</v>
      </c>
      <c r="M151" s="274">
        <f>IF(M$58=0,0,M$58/ISI_fec!M$58)</f>
        <v>0.49108156727547636</v>
      </c>
      <c r="N151" s="274">
        <f>IF(N$58=0,0,N$58/ISI_fec!N$58)</f>
        <v>0.49108156727547647</v>
      </c>
      <c r="O151" s="274">
        <f>IF(O$58=0,0,O$58/ISI_fec!O$58)</f>
        <v>0.49594154740558288</v>
      </c>
      <c r="P151" s="274">
        <f>IF(P$58=0,0,P$58/ISI_fec!P$58)</f>
        <v>0.49594154740558266</v>
      </c>
      <c r="Q151" s="274">
        <f>IF(Q$58=0,0,Q$58/ISI_fec!Q$58)</f>
        <v>0.49594154740558272</v>
      </c>
      <c r="R151" s="274">
        <f>IF(R$58=0,0,R$58/ISI_fec!R$58)</f>
        <v>0.49594154740558277</v>
      </c>
      <c r="S151" s="274">
        <f>IF(S$58=0,0,S$58/ISI_fec!S$58)</f>
        <v>0.49934877906056113</v>
      </c>
      <c r="T151" s="274">
        <f>IF(T$58=0,0,T$58/ISI_fec!T$58)</f>
        <v>0.50917904010658688</v>
      </c>
      <c r="U151" s="274">
        <f>IF(U$58=0,0,U$58/ISI_fec!U$58)</f>
        <v>0.50917904010658699</v>
      </c>
      <c r="V151" s="274">
        <f>IF(V$58=0,0,V$58/ISI_fec!V$58)</f>
        <v>0.50917904010658666</v>
      </c>
      <c r="W151" s="274">
        <f>IF(W$58=0,0,W$58/ISI_fec!W$58)</f>
        <v>0.50917904010658699</v>
      </c>
      <c r="X151" s="274">
        <f>IF(X$58=0,0,X$58/ISI_fec!X$58)</f>
        <v>0.50917904010658688</v>
      </c>
      <c r="Y151" s="274">
        <f>IF(Y$58=0,0,Y$58/ISI_fec!Y$58)</f>
        <v>0.50917904010658666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0.76830401597186027</v>
      </c>
      <c r="C152" s="275">
        <f>IF(C$59=0,0,C$59/ISI_fec!C$59)</f>
        <v>0.75826323117004435</v>
      </c>
      <c r="D152" s="275">
        <f>IF(D$59=0,0,D$59/ISI_fec!D$59)</f>
        <v>0.76257182422438807</v>
      </c>
      <c r="E152" s="275">
        <f>IF(E$59=0,0,E$59/ISI_fec!E$59)</f>
        <v>0.7724908265314927</v>
      </c>
      <c r="F152" s="275">
        <f>IF(F$59=0,0,F$59/ISI_fec!F$59)</f>
        <v>0.79295042295447971</v>
      </c>
      <c r="G152" s="275">
        <f>IF(G$59=0,0,G$59/ISI_fec!G$59)</f>
        <v>0.77973282605464034</v>
      </c>
      <c r="H152" s="275">
        <f>IF(H$59=0,0,H$59/ISI_fec!H$59)</f>
        <v>0.79306592167809387</v>
      </c>
      <c r="I152" s="275">
        <f>IF(I$59=0,0,I$59/ISI_fec!I$59)</f>
        <v>0.7939934850729724</v>
      </c>
      <c r="J152" s="275">
        <f>IF(J$59=0,0,J$59/ISI_fec!J$59)</f>
        <v>0.81289549064483946</v>
      </c>
      <c r="K152" s="275">
        <f>IF(K$59=0,0,K$59/ISI_fec!K$59)</f>
        <v>0.80234462822795771</v>
      </c>
      <c r="L152" s="275">
        <f>IF(L$59=0,0,L$59/ISI_fec!L$59)</f>
        <v>0.80520456421326658</v>
      </c>
      <c r="M152" s="275">
        <f>IF(M$59=0,0,M$59/ISI_fec!M$59)</f>
        <v>0.81235736545381132</v>
      </c>
      <c r="N152" s="275">
        <f>IF(N$59=0,0,N$59/ISI_fec!N$59)</f>
        <v>0.80729663410549335</v>
      </c>
      <c r="O152" s="275">
        <f>IF(O$59=0,0,O$59/ISI_fec!O$59)</f>
        <v>0.81674746300111323</v>
      </c>
      <c r="P152" s="275">
        <f>IF(P$59=0,0,P$59/ISI_fec!P$59)</f>
        <v>0.81552272698794048</v>
      </c>
      <c r="Q152" s="275">
        <f>IF(Q$59=0,0,Q$59/ISI_fec!Q$59)</f>
        <v>0.83141800271396116</v>
      </c>
      <c r="R152" s="275">
        <f>IF(R$59=0,0,R$59/ISI_fec!R$59)</f>
        <v>0.8303752465830051</v>
      </c>
      <c r="S152" s="275">
        <f>IF(S$59=0,0,S$59/ISI_fec!S$59)</f>
        <v>0.83857821722216885</v>
      </c>
      <c r="T152" s="275">
        <f>IF(T$59=0,0,T$59/ISI_fec!T$59)</f>
        <v>0.85198588830009725</v>
      </c>
      <c r="U152" s="275">
        <f>IF(U$59=0,0,U$59/ISI_fec!U$59)</f>
        <v>0.84617314675393207</v>
      </c>
      <c r="V152" s="275">
        <f>IF(V$59=0,0,V$59/ISI_fec!V$59)</f>
        <v>0.84715067256745347</v>
      </c>
      <c r="W152" s="275">
        <f>IF(W$59=0,0,W$59/ISI_fec!W$59)</f>
        <v>0.8483263633581829</v>
      </c>
      <c r="X152" s="275">
        <f>IF(X$59=0,0,X$59/ISI_fec!X$59)</f>
        <v>0.84229863044427167</v>
      </c>
      <c r="Y152" s="275">
        <f>IF(Y$59=0,0,Y$59/ISI_fec!Y$59)</f>
        <v>0.84744208823300671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0.43429454544325485</v>
      </c>
      <c r="C153" s="276">
        <f>IF(C$65=0,0,C$65/ISI_fec!C$65)</f>
        <v>0.44612340046125426</v>
      </c>
      <c r="D153" s="276">
        <f>IF(D$65=0,0,D$65/ISI_fec!D$65)</f>
        <v>0.45330403111944623</v>
      </c>
      <c r="E153" s="276">
        <f>IF(E$65=0,0,E$65/ISI_fec!E$65)</f>
        <v>0.45803244557830497</v>
      </c>
      <c r="F153" s="276">
        <f>IF(F$65=0,0,F$65/ISI_fec!F$65)</f>
        <v>0.4688243741182978</v>
      </c>
      <c r="G153" s="276">
        <f>IF(G$65=0,0,G$65/ISI_fec!G$65)</f>
        <v>0.4619908195077384</v>
      </c>
      <c r="H153" s="276">
        <f>IF(H$65=0,0,H$65/ISI_fec!H$65)</f>
        <v>0.46983619303452323</v>
      </c>
      <c r="I153" s="276">
        <f>IF(I$65=0,0,I$65/ISI_fec!I$65)</f>
        <v>0.46679295002949783</v>
      </c>
      <c r="J153" s="276">
        <f>IF(J$65=0,0,J$65/ISI_fec!J$65)</f>
        <v>0.48066927473909843</v>
      </c>
      <c r="K153" s="276">
        <f>IF(K$65=0,0,K$65/ISI_fec!K$65)</f>
        <v>0.48877942419313286</v>
      </c>
      <c r="L153" s="276">
        <f>IF(L$65=0,0,L$65/ISI_fec!L$65)</f>
        <v>0.48470077510327636</v>
      </c>
      <c r="M153" s="276">
        <f>IF(M$65=0,0,M$65/ISI_fec!M$65)</f>
        <v>0.48759377797598807</v>
      </c>
      <c r="N153" s="276">
        <f>IF(N$65=0,0,N$65/ISI_fec!N$65)</f>
        <v>0.48480295654472788</v>
      </c>
      <c r="O153" s="276">
        <f>IF(O$65=0,0,O$65/ISI_fec!O$65)</f>
        <v>0.48944739375964236</v>
      </c>
      <c r="P153" s="276">
        <f>IF(P$65=0,0,P$65/ISI_fec!P$65)</f>
        <v>0.47043231763314297</v>
      </c>
      <c r="Q153" s="276">
        <f>IF(Q$65=0,0,Q$65/ISI_fec!Q$65)</f>
        <v>0.47017542023518122</v>
      </c>
      <c r="R153" s="276">
        <f>IF(R$65=0,0,R$65/ISI_fec!R$65)</f>
        <v>0.47516115928752728</v>
      </c>
      <c r="S153" s="276">
        <f>IF(S$65=0,0,S$65/ISI_fec!S$65)</f>
        <v>0.48156417519105021</v>
      </c>
      <c r="T153" s="276">
        <f>IF(T$65=0,0,T$65/ISI_fec!T$65)</f>
        <v>0.49674834856043648</v>
      </c>
      <c r="U153" s="276">
        <f>IF(U$65=0,0,U$65/ISI_fec!U$65)</f>
        <v>0.4952093778447636</v>
      </c>
      <c r="V153" s="276">
        <f>IF(V$65=0,0,V$65/ISI_fec!V$65)</f>
        <v>0.49983011876320221</v>
      </c>
      <c r="W153" s="276">
        <f>IF(W$65=0,0,W$65/ISI_fec!W$65)</f>
        <v>0.49832875215063183</v>
      </c>
      <c r="X153" s="276">
        <f>IF(X$65=0,0,X$65/ISI_fec!X$65)</f>
        <v>0.51006049376045592</v>
      </c>
      <c r="Y153" s="276">
        <f>IF(Y$65=0,0,Y$65/ISI_fec!Y$65)</f>
        <v>0.51123090977363794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0.6744462233920886</v>
      </c>
      <c r="C154" s="276">
        <f>IF(C$71=0,0,C$71/ISI_fec!C$71)</f>
        <v>0.67444622339208848</v>
      </c>
      <c r="D154" s="276">
        <f>IF(D$71=0,0,D$71/ISI_fec!D$71)</f>
        <v>0.68028721654666835</v>
      </c>
      <c r="E154" s="276">
        <f>IF(E$71=0,0,E$71/ISI_fec!E$71)</f>
        <v>0.68364064536724878</v>
      </c>
      <c r="F154" s="276">
        <f>IF(F$71=0,0,F$71/ISI_fec!F$71)</f>
        <v>0.6940065557338726</v>
      </c>
      <c r="G154" s="276">
        <f>IF(G$71=0,0,G$71/ISI_fec!G$71)</f>
        <v>0.6940065557338726</v>
      </c>
      <c r="H154" s="276">
        <f>IF(H$71=0,0,H$71/ISI_fec!H$71)</f>
        <v>0.70249934924213042</v>
      </c>
      <c r="I154" s="276">
        <f>IF(I$71=0,0,I$71/ISI_fec!I$71)</f>
        <v>0.70585073336669624</v>
      </c>
      <c r="J154" s="276">
        <f>IF(J$71=0,0,J$71/ISI_fec!J$71)</f>
        <v>0.71117020996621283</v>
      </c>
      <c r="K154" s="276">
        <f>IF(K$71=0,0,K$71/ISI_fec!K$71)</f>
        <v>0.71117020996621272</v>
      </c>
      <c r="L154" s="276">
        <f>IF(L$71=0,0,L$71/ISI_fec!L$71)</f>
        <v>0.71117020996621283</v>
      </c>
      <c r="M154" s="276">
        <f>IF(M$71=0,0,M$71/ISI_fec!M$71)</f>
        <v>0.71117020996621294</v>
      </c>
      <c r="N154" s="276">
        <f>IF(N$71=0,0,N$71/ISI_fec!N$71)</f>
        <v>0.71117020996621294</v>
      </c>
      <c r="O154" s="276">
        <f>IF(O$71=0,0,O$71/ISI_fec!O$71)</f>
        <v>0.7182082934942402</v>
      </c>
      <c r="P154" s="276">
        <f>IF(P$71=0,0,P$71/ISI_fec!P$71)</f>
        <v>0.71820829349424009</v>
      </c>
      <c r="Q154" s="276">
        <f>IF(Q$71=0,0,Q$71/ISI_fec!Q$71)</f>
        <v>0.71820829349424009</v>
      </c>
      <c r="R154" s="276">
        <f>IF(R$71=0,0,R$71/ISI_fec!R$71)</f>
        <v>0.71820829349424009</v>
      </c>
      <c r="S154" s="276">
        <f>IF(S$71=0,0,S$71/ISI_fec!S$71)</f>
        <v>0.72314254843872539</v>
      </c>
      <c r="T154" s="276">
        <f>IF(T$71=0,0,T$71/ISI_fec!T$71)</f>
        <v>0.73737844992228263</v>
      </c>
      <c r="U154" s="276">
        <f>IF(U$71=0,0,U$71/ISI_fec!U$71)</f>
        <v>0.73737844992228263</v>
      </c>
      <c r="V154" s="276">
        <f>IF(V$71=0,0,V$71/ISI_fec!V$71)</f>
        <v>0.73737844992228274</v>
      </c>
      <c r="W154" s="276">
        <f>IF(W$71=0,0,W$71/ISI_fec!W$71)</f>
        <v>0.73737844992228263</v>
      </c>
      <c r="X154" s="276">
        <f>IF(X$71=0,0,X$71/ISI_fec!X$71)</f>
        <v>0.73737844992228263</v>
      </c>
      <c r="Y154" s="276">
        <f>IF(Y$71=0,0,Y$71/ISI_fec!Y$71)</f>
        <v>0.73737844992228274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0.51876968964966674</v>
      </c>
      <c r="C155" s="276">
        <f>IF(C$72=0,0,C$72/ISI_fec!C$72)</f>
        <v>0.51760479575605933</v>
      </c>
      <c r="D155" s="276">
        <f>IF(D$72=0,0,D$72/ISI_fec!D$72)</f>
        <v>0.52448815135777105</v>
      </c>
      <c r="E155" s="276">
        <f>IF(E$72=0,0,E$72/ISI_fec!E$72)</f>
        <v>0.53595699620050252</v>
      </c>
      <c r="F155" s="276">
        <f>IF(F$72=0,0,F$72/ISI_fec!F$72)</f>
        <v>0.56135930349472585</v>
      </c>
      <c r="G155" s="276">
        <f>IF(G$72=0,0,G$72/ISI_fec!G$72)</f>
        <v>0.53773089409093422</v>
      </c>
      <c r="H155" s="276">
        <f>IF(H$72=0,0,H$72/ISI_fec!H$72)</f>
        <v>0.55022899730930952</v>
      </c>
      <c r="I155" s="276">
        <f>IF(I$72=0,0,I$72/ISI_fec!I$72)</f>
        <v>0.56145277181506792</v>
      </c>
      <c r="J155" s="276">
        <f>IF(J$72=0,0,J$72/ISI_fec!J$72)</f>
        <v>0.59138669134914801</v>
      </c>
      <c r="K155" s="276">
        <f>IF(K$72=0,0,K$72/ISI_fec!K$72)</f>
        <v>0.58563051850169734</v>
      </c>
      <c r="L155" s="276">
        <f>IF(L$72=0,0,L$72/ISI_fec!L$72)</f>
        <v>0.58754627147706329</v>
      </c>
      <c r="M155" s="276">
        <f>IF(M$72=0,0,M$72/ISI_fec!M$72)</f>
        <v>0.59402040876426287</v>
      </c>
      <c r="N155" s="276">
        <f>IF(N$72=0,0,N$72/ISI_fec!N$72)</f>
        <v>0.59060223261707179</v>
      </c>
      <c r="O155" s="276">
        <f>IF(O$72=0,0,O$72/ISI_fec!O$72)</f>
        <v>0.59749804913947302</v>
      </c>
      <c r="P155" s="276">
        <f>IF(P$72=0,0,P$72/ISI_fec!P$72)</f>
        <v>0.59663129835524664</v>
      </c>
      <c r="Q155" s="276">
        <f>IF(Q$72=0,0,Q$72/ISI_fec!Q$72)</f>
        <v>0.60788555685718215</v>
      </c>
      <c r="R155" s="276">
        <f>IF(R$72=0,0,R$72/ISI_fec!R$72)</f>
        <v>0.60722521937690654</v>
      </c>
      <c r="S155" s="276">
        <f>IF(S$72=0,0,S$72/ISI_fec!S$72)</f>
        <v>0.61381602594702134</v>
      </c>
      <c r="T155" s="276">
        <f>IF(T$72=0,0,T$72/ISI_fec!T$72)</f>
        <v>0.62385496321665435</v>
      </c>
      <c r="U155" s="276">
        <f>IF(U$72=0,0,U$72/ISI_fec!U$72)</f>
        <v>0.61969802942532093</v>
      </c>
      <c r="V155" s="276">
        <f>IF(V$72=0,0,V$72/ISI_fec!V$72)</f>
        <v>0.62051456035056174</v>
      </c>
      <c r="W155" s="276">
        <f>IF(W$72=0,0,W$72/ISI_fec!W$72)</f>
        <v>0.62140582525131061</v>
      </c>
      <c r="X155" s="276">
        <f>IF(X$72=0,0,X$72/ISI_fec!X$72)</f>
        <v>0.61704270033984499</v>
      </c>
      <c r="Y155" s="276">
        <f>IF(Y$72=0,0,Y$72/ISI_fec!Y$72)</f>
        <v>0.62068015015707101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0.51024156428669754</v>
      </c>
      <c r="C156" s="277">
        <f>IF(C$79=0,0,C$79/ISI_fec!C$79)</f>
        <v>0.50499409977363208</v>
      </c>
      <c r="D156" s="277">
        <f>IF(D$79=0,0,D$79/ISI_fec!D$79)</f>
        <v>0.51445501651460279</v>
      </c>
      <c r="E156" s="277">
        <f>IF(E$79=0,0,E$79/ISI_fec!E$79)</f>
        <v>0.52233464600741042</v>
      </c>
      <c r="F156" s="277">
        <f>IF(F$79=0,0,F$79/ISI_fec!F$79)</f>
        <v>0.54086770636935255</v>
      </c>
      <c r="G156" s="277">
        <f>IF(G$79=0,0,G$79/ISI_fec!G$79)</f>
        <v>0.52802839191092454</v>
      </c>
      <c r="H156" s="277">
        <f>IF(H$79=0,0,H$79/ISI_fec!H$79)</f>
        <v>0.53718714390809952</v>
      </c>
      <c r="I156" s="277">
        <f>IF(I$79=0,0,I$79/ISI_fec!I$79)</f>
        <v>0.53737108654397814</v>
      </c>
      <c r="J156" s="277">
        <f>IF(J$79=0,0,J$79/ISI_fec!J$79)</f>
        <v>0.55212683708978338</v>
      </c>
      <c r="K156" s="277">
        <f>IF(K$79=0,0,K$79/ISI_fec!K$79)</f>
        <v>0.55008022104935095</v>
      </c>
      <c r="L156" s="277">
        <f>IF(L$79=0,0,L$79/ISI_fec!L$79)</f>
        <v>0.5509633326898401</v>
      </c>
      <c r="M156" s="277">
        <f>IF(M$79=0,0,M$79/ISI_fec!M$79)</f>
        <v>0.55551505215330155</v>
      </c>
      <c r="N156" s="277">
        <f>IF(N$79=0,0,N$79/ISI_fec!N$79)</f>
        <v>0.55214554433726737</v>
      </c>
      <c r="O156" s="277">
        <f>IF(O$79=0,0,O$79/ISI_fec!O$79)</f>
        <v>0.55827926445161913</v>
      </c>
      <c r="P156" s="277">
        <f>IF(P$79=0,0,P$79/ISI_fec!P$79)</f>
        <v>0.55033124065509076</v>
      </c>
      <c r="Q156" s="277">
        <f>IF(Q$79=0,0,Q$79/ISI_fec!Q$79)</f>
        <v>0.5582496992749032</v>
      </c>
      <c r="R156" s="277">
        <f>IF(R$79=0,0,R$79/ISI_fec!R$79)</f>
        <v>0.55979979258820811</v>
      </c>
      <c r="S156" s="277">
        <f>IF(S$79=0,0,S$79/ISI_fec!S$79)</f>
        <v>0.56649540230711837</v>
      </c>
      <c r="T156" s="277">
        <f>IF(T$79=0,0,T$79/ISI_fec!T$79)</f>
        <v>0.57833564276402627</v>
      </c>
      <c r="U156" s="277">
        <f>IF(U$79=0,0,U$79/ISI_fec!U$79)</f>
        <v>0.57479889941672901</v>
      </c>
      <c r="V156" s="277">
        <f>IF(V$79=0,0,V$79/ISI_fec!V$79)</f>
        <v>0.57709566556356839</v>
      </c>
      <c r="W156" s="277">
        <f>IF(W$79=0,0,W$79/ISI_fec!W$79)</f>
        <v>0.57716855207608098</v>
      </c>
      <c r="X156" s="277">
        <f>IF(X$79=0,0,X$79/ISI_fec!X$79)</f>
        <v>0.5782500833366423</v>
      </c>
      <c r="Y156" s="277">
        <f>IF(Y$79=0,0,Y$79/ISI_fec!Y$79)</f>
        <v>0.57878989986480189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PT: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611.95072573722985</v>
      </c>
      <c r="C5" s="223">
        <f t="shared" si="0"/>
        <v>110.53211821990837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0.13784318875807319</v>
      </c>
      <c r="C10" s="260">
        <v>3.3131915923895222E-2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2.879443304666731E-2</v>
      </c>
      <c r="C11" s="226">
        <v>7.1503935195374084E-3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0.1090487557114059</v>
      </c>
      <c r="C12" s="226">
        <v>2.5981522404357801E-2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84.179444485890372</v>
      </c>
      <c r="C16" s="261">
        <v>7.1062432688866366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6.5341025894812006</v>
      </c>
      <c r="C18" s="230">
        <v>1.7824184263132681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4.4977644213473988</v>
      </c>
      <c r="C19" s="230">
        <v>1.9014938540179771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73.147577475061766</v>
      </c>
      <c r="C20" s="230">
        <v>3.422330988555391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290.44624238237958</v>
      </c>
      <c r="C22" s="261">
        <v>57.079098140370057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207.04153319716249</v>
      </c>
      <c r="C24" s="230">
        <v>48.009787195680488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6.4739667693269096</v>
      </c>
      <c r="C25" s="230">
        <v>2.2748034833758171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4.4563697923781591</v>
      </c>
      <c r="C26" s="230">
        <v>2.426772961321245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72.474372623512068</v>
      </c>
      <c r="C27" s="230">
        <v>4.367734499992503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40.496487299061847</v>
      </c>
      <c r="C28" s="261">
        <v>8.6845170135520107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40.496487299061847</v>
      </c>
      <c r="C29" s="262">
        <v>8.6845170135520107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12.05983522375646</v>
      </c>
      <c r="C30" s="230">
        <v>3.0536915760686938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2.7638172950745239</v>
      </c>
      <c r="C31" s="230">
        <v>0.70038482263269664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15.20585192444501</v>
      </c>
      <c r="C32" s="230">
        <v>2.3855367698828229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10.46698285578586</v>
      </c>
      <c r="C33" s="230">
        <v>2.5449038449677972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33.989713611420157</v>
      </c>
      <c r="C35" s="261">
        <f t="shared" si="1"/>
        <v>5.3557710891800472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11.082819698880151</v>
      </c>
      <c r="C36" s="262">
        <v>2.6355499772525031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5.284840708954377</v>
      </c>
      <c r="C37" s="230">
        <v>1.277692015613612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1.211155366729163</v>
      </c>
      <c r="C38" s="230">
        <v>0.29304730796906842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4.586823623196608</v>
      </c>
      <c r="C39" s="230">
        <v>1.064810653669823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22.90689391254001</v>
      </c>
      <c r="C40" s="262">
        <v>2.7202211119275441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1.310984672818805</v>
      </c>
      <c r="C43" s="229">
        <v>0.62621944348295333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0.30044540784244822</v>
      </c>
      <c r="C44" s="229">
        <v>0.1436276660322057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1.652977709913553</v>
      </c>
      <c r="C45" s="229">
        <v>0.48920117544003688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1.1378309769574331</v>
      </c>
      <c r="C47" s="229">
        <v>0.52188252474568586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18.504655145007771</v>
      </c>
      <c r="C48" s="229">
        <v>0.93929030222666232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162.70099476971981</v>
      </c>
      <c r="C52" s="279">
        <v>32.273356791995717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173.7723925418727</v>
      </c>
      <c r="C54" s="223">
        <f t="shared" si="2"/>
        <v>174.79268806537306</v>
      </c>
      <c r="D54" s="223">
        <f t="shared" si="2"/>
        <v>195.50684250560866</v>
      </c>
      <c r="E54" s="223">
        <f t="shared" si="2"/>
        <v>213.60777141625954</v>
      </c>
      <c r="F54" s="223">
        <f t="shared" si="2"/>
        <v>202.79276593548053</v>
      </c>
      <c r="G54" s="223">
        <f t="shared" si="2"/>
        <v>279.36315182713872</v>
      </c>
      <c r="H54" s="223">
        <f t="shared" si="2"/>
        <v>291.80831401575102</v>
      </c>
      <c r="I54" s="223">
        <f t="shared" si="2"/>
        <v>309.488273963437</v>
      </c>
      <c r="J54" s="223">
        <f t="shared" si="2"/>
        <v>250.17425745857884</v>
      </c>
      <c r="K54" s="223">
        <f t="shared" si="2"/>
        <v>194.78894431928364</v>
      </c>
      <c r="L54" s="223">
        <f t="shared" si="2"/>
        <v>170.60348215902286</v>
      </c>
      <c r="M54" s="223">
        <f t="shared" si="2"/>
        <v>178.75547335914749</v>
      </c>
      <c r="N54" s="223">
        <f t="shared" si="2"/>
        <v>205.06976795863818</v>
      </c>
      <c r="O54" s="223">
        <f t="shared" si="2"/>
        <v>208.66081363859072</v>
      </c>
      <c r="P54" s="223">
        <f t="shared" si="2"/>
        <v>239.32552563756468</v>
      </c>
      <c r="Q54" s="223">
        <f t="shared" si="2"/>
        <v>229.35154774308131</v>
      </c>
      <c r="R54" s="223">
        <f t="shared" si="2"/>
        <v>222.83696607853136</v>
      </c>
      <c r="S54" s="223">
        <f t="shared" si="2"/>
        <v>210.52606839903501</v>
      </c>
      <c r="T54" s="223">
        <f t="shared" si="2"/>
        <v>217.86905291870315</v>
      </c>
      <c r="U54" s="223">
        <f t="shared" si="2"/>
        <v>243.11064171859599</v>
      </c>
      <c r="V54" s="223">
        <f t="shared" si="2"/>
        <v>243.33620479741728</v>
      </c>
      <c r="W54" s="223">
        <f t="shared" si="2"/>
        <v>221.11224911907928</v>
      </c>
      <c r="X54" s="223">
        <f t="shared" si="2"/>
        <v>194.1276139979945</v>
      </c>
      <c r="Y54" s="223">
        <f t="shared" si="2"/>
        <v>194.97885871778189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0.13091348959739299</v>
      </c>
      <c r="C59" s="260">
        <v>0.1918843125597032</v>
      </c>
      <c r="D59" s="260">
        <v>0.24228809297489129</v>
      </c>
      <c r="E59" s="260">
        <v>0.26707951362031213</v>
      </c>
      <c r="F59" s="260">
        <v>0.23371933177180529</v>
      </c>
      <c r="G59" s="260">
        <v>0.34404107938965128</v>
      </c>
      <c r="H59" s="260">
        <v>0.34395071344995087</v>
      </c>
      <c r="I59" s="260">
        <v>0.37785274943697378</v>
      </c>
      <c r="J59" s="260">
        <v>0.28702844562494301</v>
      </c>
      <c r="K59" s="260">
        <v>0.25357171569488662</v>
      </c>
      <c r="L59" s="260">
        <v>0.24363043155962019</v>
      </c>
      <c r="M59" s="260">
        <v>0.2470766179811745</v>
      </c>
      <c r="N59" s="260">
        <v>0.28644113614502648</v>
      </c>
      <c r="O59" s="260">
        <v>0.28327815307493148</v>
      </c>
      <c r="P59" s="260">
        <v>0.29705416023506581</v>
      </c>
      <c r="Q59" s="260">
        <v>0.21017183001520551</v>
      </c>
      <c r="R59" s="260">
        <v>0.2313035622226271</v>
      </c>
      <c r="S59" s="260">
        <v>0.22573457182592049</v>
      </c>
      <c r="T59" s="260">
        <v>0.26159352433216571</v>
      </c>
      <c r="U59" s="260">
        <v>0.28129940487668792</v>
      </c>
      <c r="V59" s="260">
        <v>0.28492787312660439</v>
      </c>
      <c r="W59" s="260">
        <v>0.27271486063279038</v>
      </c>
      <c r="X59" s="260">
        <v>0.27535251768455571</v>
      </c>
      <c r="Y59" s="260">
        <v>0.25802446558272207</v>
      </c>
      <c r="DA59" s="68" t="s">
        <v>393</v>
      </c>
    </row>
    <row r="60" spans="1:105" ht="12" customHeight="1" x14ac:dyDescent="0.25">
      <c r="A60" s="37" t="s">
        <v>159</v>
      </c>
      <c r="B60" s="226">
        <v>2.7346869621056511E-2</v>
      </c>
      <c r="C60" s="226">
        <v>4.1411681358223269E-2</v>
      </c>
      <c r="D60" s="226">
        <v>4.217485589512928E-2</v>
      </c>
      <c r="E60" s="226">
        <v>3.9662338118585147E-2</v>
      </c>
      <c r="F60" s="226">
        <v>3.5000677643328412E-2</v>
      </c>
      <c r="G60" s="226">
        <v>5.4176405844496317E-2</v>
      </c>
      <c r="H60" s="226">
        <v>5.2118053571929487E-2</v>
      </c>
      <c r="I60" s="226">
        <v>3.6778109252949311E-2</v>
      </c>
      <c r="J60" s="226">
        <v>1.08359973117188E-2</v>
      </c>
      <c r="K60" s="226">
        <v>2.1561263532816798E-2</v>
      </c>
      <c r="L60" s="226">
        <v>2.144301158711253E-2</v>
      </c>
      <c r="M60" s="226">
        <v>1.050957480461394E-2</v>
      </c>
      <c r="N60" s="226">
        <v>2.1196298229275559E-2</v>
      </c>
      <c r="O60" s="226">
        <v>2.1153712934316671E-2</v>
      </c>
      <c r="P60" s="226">
        <v>2.1653056411629241E-2</v>
      </c>
      <c r="Q60" s="226">
        <v>2.1173140354605071E-2</v>
      </c>
      <c r="R60" s="226">
        <v>2.1050419064898671E-2</v>
      </c>
      <c r="S60" s="226">
        <v>1.6591920262216869E-2</v>
      </c>
      <c r="T60" s="226">
        <v>1.6986671383752861E-2</v>
      </c>
      <c r="U60" s="226">
        <v>1.6385746226583679E-2</v>
      </c>
      <c r="V60" s="226">
        <v>1.7476374149226991E-2</v>
      </c>
      <c r="W60" s="226">
        <v>1.755662688927985E-2</v>
      </c>
      <c r="X60" s="226">
        <v>1.523341109822132E-2</v>
      </c>
      <c r="Y60" s="226">
        <v>1.159625311609775E-2</v>
      </c>
      <c r="DA60" s="69" t="s">
        <v>394</v>
      </c>
    </row>
    <row r="61" spans="1:105" ht="12" customHeight="1" x14ac:dyDescent="0.25">
      <c r="A61" s="37" t="s">
        <v>35</v>
      </c>
      <c r="B61" s="226">
        <v>0.1035666199763365</v>
      </c>
      <c r="C61" s="226">
        <v>0.15047263120147991</v>
      </c>
      <c r="D61" s="226">
        <v>0.200113237079762</v>
      </c>
      <c r="E61" s="226">
        <v>0.22741717550172699</v>
      </c>
      <c r="F61" s="226">
        <v>0.19871865412847681</v>
      </c>
      <c r="G61" s="226">
        <v>0.28986467354515499</v>
      </c>
      <c r="H61" s="226">
        <v>0.29183265987802143</v>
      </c>
      <c r="I61" s="226">
        <v>0.3410746401840245</v>
      </c>
      <c r="J61" s="226">
        <v>0.27619244831322409</v>
      </c>
      <c r="K61" s="226">
        <v>0.23201045216206981</v>
      </c>
      <c r="L61" s="226">
        <v>0.22218741997250771</v>
      </c>
      <c r="M61" s="226">
        <v>0.23656704317656049</v>
      </c>
      <c r="N61" s="226">
        <v>0.26524483791575099</v>
      </c>
      <c r="O61" s="226">
        <v>0.26212444014061481</v>
      </c>
      <c r="P61" s="226">
        <v>0.27540110382343658</v>
      </c>
      <c r="Q61" s="226">
        <v>0.18899868966060049</v>
      </c>
      <c r="R61" s="226">
        <v>0.21025314315772839</v>
      </c>
      <c r="S61" s="226">
        <v>0.2091426515637036</v>
      </c>
      <c r="T61" s="226">
        <v>0.24460685294841281</v>
      </c>
      <c r="U61" s="226">
        <v>0.26491365865010419</v>
      </c>
      <c r="V61" s="226">
        <v>0.26745149897737752</v>
      </c>
      <c r="W61" s="226">
        <v>0.25515823374351049</v>
      </c>
      <c r="X61" s="226">
        <v>0.26011910658633441</v>
      </c>
      <c r="Y61" s="226">
        <v>0.24642821246662441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71.974763544241</v>
      </c>
      <c r="C65" s="261">
        <v>51.150835840349103</v>
      </c>
      <c r="D65" s="261">
        <v>40.524515066279832</v>
      </c>
      <c r="E65" s="261">
        <v>46.948035183816437</v>
      </c>
      <c r="F65" s="261">
        <v>44.041815242616977</v>
      </c>
      <c r="G65" s="261">
        <v>58.866322756509291</v>
      </c>
      <c r="H65" s="261">
        <v>60.281240596678003</v>
      </c>
      <c r="I65" s="261">
        <v>74.376457948952265</v>
      </c>
      <c r="J65" s="261">
        <v>61.639214701180258</v>
      </c>
      <c r="K65" s="261">
        <v>43.027769861842387</v>
      </c>
      <c r="L65" s="261">
        <v>44.692658974573163</v>
      </c>
      <c r="M65" s="261">
        <v>48.235431054644863</v>
      </c>
      <c r="N65" s="261">
        <v>54.282747329253077</v>
      </c>
      <c r="O65" s="261">
        <v>54.734824867832899</v>
      </c>
      <c r="P65" s="261">
        <v>75.160605473066028</v>
      </c>
      <c r="Q65" s="261">
        <v>65.125916302450307</v>
      </c>
      <c r="R65" s="261">
        <v>66.551559466008214</v>
      </c>
      <c r="S65" s="261">
        <v>65.239138165553641</v>
      </c>
      <c r="T65" s="261">
        <v>66.48206673684146</v>
      </c>
      <c r="U65" s="261">
        <v>67.569802648522668</v>
      </c>
      <c r="V65" s="261">
        <v>64.750053157048725</v>
      </c>
      <c r="W65" s="261">
        <v>64.799194225806275</v>
      </c>
      <c r="X65" s="261">
        <v>51.388787869073347</v>
      </c>
      <c r="Y65" s="261">
        <v>50.805107773253333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24.002536920377452</v>
      </c>
      <c r="J66" s="230">
        <v>23.473866203410939</v>
      </c>
      <c r="K66" s="230">
        <v>11.832351765141</v>
      </c>
      <c r="L66" s="230">
        <v>14.08264857108334</v>
      </c>
      <c r="M66" s="230">
        <v>14.17876851942804</v>
      </c>
      <c r="N66" s="230">
        <v>18.305059552448689</v>
      </c>
      <c r="O66" s="230">
        <v>18.58352469876294</v>
      </c>
      <c r="P66" s="230">
        <v>44.983399124340274</v>
      </c>
      <c r="Q66" s="230">
        <v>39.041383918891682</v>
      </c>
      <c r="R66" s="230">
        <v>36.347610506894149</v>
      </c>
      <c r="S66" s="230">
        <v>33.309641892191493</v>
      </c>
      <c r="T66" s="230">
        <v>28.82595827137926</v>
      </c>
      <c r="U66" s="230">
        <v>30.697037536722</v>
      </c>
      <c r="V66" s="230">
        <v>25.129143789154298</v>
      </c>
      <c r="W66" s="230">
        <v>26.815137838932792</v>
      </c>
      <c r="X66" s="230">
        <v>11.88474409586567</v>
      </c>
      <c r="Y66" s="230">
        <v>10.7824037771039</v>
      </c>
      <c r="DA66" s="71" t="s">
        <v>400</v>
      </c>
    </row>
    <row r="67" spans="1:105" ht="12" customHeight="1" x14ac:dyDescent="0.25">
      <c r="A67" s="18" t="s">
        <v>32</v>
      </c>
      <c r="B67" s="230">
        <v>5.5867616105562332</v>
      </c>
      <c r="C67" s="230">
        <v>12.8298721101125</v>
      </c>
      <c r="D67" s="230">
        <v>20.540198056763462</v>
      </c>
      <c r="E67" s="230">
        <v>21.999158276471011</v>
      </c>
      <c r="F67" s="230">
        <v>17.995585704731109</v>
      </c>
      <c r="G67" s="230">
        <v>30.236037690825171</v>
      </c>
      <c r="H67" s="230">
        <v>29.00156764737433</v>
      </c>
      <c r="I67" s="230">
        <v>16.481663804817661</v>
      </c>
      <c r="J67" s="230">
        <v>1.0780085654236979</v>
      </c>
      <c r="K67" s="230">
        <v>0</v>
      </c>
      <c r="L67" s="230">
        <v>1.0641231459103671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3.8456600976790689</v>
      </c>
      <c r="C68" s="230">
        <v>13.68697866060317</v>
      </c>
      <c r="D68" s="230">
        <v>19.984317009516371</v>
      </c>
      <c r="E68" s="230">
        <v>24.948876907345429</v>
      </c>
      <c r="F68" s="230">
        <v>26.046229537885861</v>
      </c>
      <c r="G68" s="230">
        <v>28.63028506568412</v>
      </c>
      <c r="H68" s="230">
        <v>31.27967294930367</v>
      </c>
      <c r="I68" s="230">
        <v>33.892257223757163</v>
      </c>
      <c r="J68" s="230">
        <v>37.087339932345643</v>
      </c>
      <c r="K68" s="230">
        <v>31.195418096701381</v>
      </c>
      <c r="L68" s="230">
        <v>29.545887257579459</v>
      </c>
      <c r="M68" s="230">
        <v>34.056662535216823</v>
      </c>
      <c r="N68" s="230">
        <v>35.977687776804387</v>
      </c>
      <c r="O68" s="230">
        <v>36.151300169069962</v>
      </c>
      <c r="P68" s="230">
        <v>30.177206348725761</v>
      </c>
      <c r="Q68" s="230">
        <v>26.084532383558621</v>
      </c>
      <c r="R68" s="230">
        <v>30.203948959114069</v>
      </c>
      <c r="S68" s="230">
        <v>31.929496273362162</v>
      </c>
      <c r="T68" s="230">
        <v>37.656108465462196</v>
      </c>
      <c r="U68" s="230">
        <v>36.872765111800668</v>
      </c>
      <c r="V68" s="230">
        <v>39.620909367894427</v>
      </c>
      <c r="W68" s="230">
        <v>37.984056386873483</v>
      </c>
      <c r="X68" s="230">
        <v>39.504043773207677</v>
      </c>
      <c r="Y68" s="230">
        <v>40.022703996149431</v>
      </c>
      <c r="DA68" s="71" t="s">
        <v>402</v>
      </c>
    </row>
    <row r="69" spans="1:105" ht="12" customHeight="1" x14ac:dyDescent="0.25">
      <c r="A69" s="18" t="s">
        <v>36</v>
      </c>
      <c r="B69" s="230">
        <v>62.542341836005697</v>
      </c>
      <c r="C69" s="230">
        <v>24.633985069633429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60.36860467069873</v>
      </c>
      <c r="C72" s="261">
        <v>78.946573679093191</v>
      </c>
      <c r="D72" s="261">
        <v>90.425631877184486</v>
      </c>
      <c r="E72" s="261">
        <v>96.082918515834592</v>
      </c>
      <c r="F72" s="261">
        <v>73.404547965754006</v>
      </c>
      <c r="G72" s="261">
        <v>125.5556110034948</v>
      </c>
      <c r="H72" s="261">
        <v>122.6806943692531</v>
      </c>
      <c r="I72" s="261">
        <v>116.07308534605539</v>
      </c>
      <c r="J72" s="261">
        <v>70.529116290744753</v>
      </c>
      <c r="K72" s="261">
        <v>59.913975981674078</v>
      </c>
      <c r="L72" s="261">
        <v>57.486674351967039</v>
      </c>
      <c r="M72" s="261">
        <v>56.98987003391305</v>
      </c>
      <c r="N72" s="261">
        <v>65.789475218838859</v>
      </c>
      <c r="O72" s="261">
        <v>65.089284319452844</v>
      </c>
      <c r="P72" s="261">
        <v>68.20411209094317</v>
      </c>
      <c r="Q72" s="261">
        <v>48.817996238091062</v>
      </c>
      <c r="R72" s="261">
        <v>53.539024634926818</v>
      </c>
      <c r="S72" s="261">
        <v>51.385802758636352</v>
      </c>
      <c r="T72" s="261">
        <v>59.195954509996731</v>
      </c>
      <c r="U72" s="261">
        <v>63.557240663768759</v>
      </c>
      <c r="V72" s="261">
        <v>64.220541884658729</v>
      </c>
      <c r="W72" s="261">
        <v>61.4202273811675</v>
      </c>
      <c r="X72" s="261">
        <v>62.003015311576192</v>
      </c>
      <c r="Y72" s="261">
        <v>58.152696412500923</v>
      </c>
      <c r="DA72" s="70" t="s">
        <v>405</v>
      </c>
    </row>
    <row r="73" spans="1:105" ht="12" customHeight="1" x14ac:dyDescent="0.25">
      <c r="A73" s="60" t="s">
        <v>181</v>
      </c>
      <c r="B73" s="262">
        <v>60.36860467069873</v>
      </c>
      <c r="C73" s="262">
        <v>78.946573679093191</v>
      </c>
      <c r="D73" s="262">
        <v>90.425631877184486</v>
      </c>
      <c r="E73" s="262">
        <v>96.082918515834592</v>
      </c>
      <c r="F73" s="262">
        <v>73.404547965754006</v>
      </c>
      <c r="G73" s="262">
        <v>125.5556110034948</v>
      </c>
      <c r="H73" s="262">
        <v>122.6806943692531</v>
      </c>
      <c r="I73" s="262">
        <v>116.07308534605539</v>
      </c>
      <c r="J73" s="262">
        <v>70.529116290744753</v>
      </c>
      <c r="K73" s="262">
        <v>59.913975981674078</v>
      </c>
      <c r="L73" s="262">
        <v>57.486674351967039</v>
      </c>
      <c r="M73" s="262">
        <v>56.98987003391305</v>
      </c>
      <c r="N73" s="262">
        <v>65.789475218838859</v>
      </c>
      <c r="O73" s="262">
        <v>65.089284319452844</v>
      </c>
      <c r="P73" s="262">
        <v>68.20411209094317</v>
      </c>
      <c r="Q73" s="262">
        <v>48.817996238091062</v>
      </c>
      <c r="R73" s="262">
        <v>53.539024634926818</v>
      </c>
      <c r="S73" s="262">
        <v>51.385802758636352</v>
      </c>
      <c r="T73" s="262">
        <v>59.195954509996731</v>
      </c>
      <c r="U73" s="262">
        <v>63.557240663768759</v>
      </c>
      <c r="V73" s="262">
        <v>64.220541884658729</v>
      </c>
      <c r="W73" s="262">
        <v>61.4202273811675</v>
      </c>
      <c r="X73" s="262">
        <v>62.003015311576192</v>
      </c>
      <c r="Y73" s="262">
        <v>58.152696412500923</v>
      </c>
      <c r="DA73" s="72" t="s">
        <v>406</v>
      </c>
    </row>
    <row r="74" spans="1:105" ht="12" customHeight="1" x14ac:dyDescent="0.25">
      <c r="A74" s="59" t="s">
        <v>31</v>
      </c>
      <c r="B74" s="230">
        <v>17.97774260370446</v>
      </c>
      <c r="C74" s="230">
        <v>27.759573344969589</v>
      </c>
      <c r="D74" s="230">
        <v>15.390146330271889</v>
      </c>
      <c r="E74" s="230">
        <v>13.134440894779329</v>
      </c>
      <c r="F74" s="230">
        <v>0</v>
      </c>
      <c r="G74" s="230">
        <v>13.12174601765452</v>
      </c>
      <c r="H74" s="230">
        <v>13.112746930885759</v>
      </c>
      <c r="I74" s="230">
        <v>10.84834468508102</v>
      </c>
      <c r="J74" s="230">
        <v>6.4531614822035834</v>
      </c>
      <c r="K74" s="230">
        <v>4.3208800467583766</v>
      </c>
      <c r="L74" s="230">
        <v>2.1549287013880911</v>
      </c>
      <c r="M74" s="230">
        <v>2.132776817368454</v>
      </c>
      <c r="N74" s="230">
        <v>2.1520877481745671</v>
      </c>
      <c r="O74" s="230">
        <v>2.1479757760529941</v>
      </c>
      <c r="P74" s="230">
        <v>2.1989517057589718</v>
      </c>
      <c r="Q74" s="230">
        <v>2.1486416090942009</v>
      </c>
      <c r="R74" s="230">
        <v>2.1377898053998621</v>
      </c>
      <c r="S74" s="230">
        <v>0.97003287336011401</v>
      </c>
      <c r="T74" s="230">
        <v>0.689420790059596</v>
      </c>
      <c r="U74" s="230">
        <v>0.63356994713207015</v>
      </c>
      <c r="V74" s="230">
        <v>0.43346896645549587</v>
      </c>
      <c r="W74" s="230">
        <v>0.35034137239449031</v>
      </c>
      <c r="X74" s="230">
        <v>0.34937608033812562</v>
      </c>
      <c r="Y74" s="230">
        <v>0.38657792001230767</v>
      </c>
      <c r="DA74" s="71" t="s">
        <v>407</v>
      </c>
    </row>
    <row r="75" spans="1:105" ht="12" customHeight="1" x14ac:dyDescent="0.25">
      <c r="A75" s="59" t="s">
        <v>159</v>
      </c>
      <c r="B75" s="230">
        <v>4.1200559553781124</v>
      </c>
      <c r="C75" s="230">
        <v>6.3668459532530406</v>
      </c>
      <c r="D75" s="230">
        <v>7.0643734454356419</v>
      </c>
      <c r="E75" s="230">
        <v>7.0356436536182638</v>
      </c>
      <c r="F75" s="230">
        <v>6.9247941950024057</v>
      </c>
      <c r="G75" s="230">
        <v>9.3688232962902589</v>
      </c>
      <c r="H75" s="230">
        <v>9.292428627410029</v>
      </c>
      <c r="I75" s="230">
        <v>7.1176266878296977</v>
      </c>
      <c r="J75" s="230">
        <v>2.3532000146709611</v>
      </c>
      <c r="K75" s="230">
        <v>4.7270942217395566</v>
      </c>
      <c r="L75" s="230">
        <v>4.7151231082562726</v>
      </c>
      <c r="M75" s="230">
        <v>2.3333843948231578</v>
      </c>
      <c r="N75" s="230">
        <v>4.7090898378409634</v>
      </c>
      <c r="O75" s="230">
        <v>4.700123741223158</v>
      </c>
      <c r="P75" s="230">
        <v>4.8112891606973616</v>
      </c>
      <c r="Q75" s="230">
        <v>4.7015663124173122</v>
      </c>
      <c r="R75" s="230">
        <v>4.6779112401795926</v>
      </c>
      <c r="S75" s="230">
        <v>3.7056549518691191</v>
      </c>
      <c r="T75" s="230">
        <v>3.7991432113628441</v>
      </c>
      <c r="U75" s="230">
        <v>3.6653163218027451</v>
      </c>
      <c r="V75" s="230">
        <v>3.91245243917295</v>
      </c>
      <c r="W75" s="230">
        <v>3.9315100040351951</v>
      </c>
      <c r="X75" s="230">
        <v>3.410883038254326</v>
      </c>
      <c r="Y75" s="230">
        <v>2.5961512217864988</v>
      </c>
      <c r="DA75" s="71" t="s">
        <v>408</v>
      </c>
    </row>
    <row r="76" spans="1:105" ht="12" customHeight="1" x14ac:dyDescent="0.25">
      <c r="A76" s="59" t="s">
        <v>32</v>
      </c>
      <c r="B76" s="230">
        <v>22.66754784752084</v>
      </c>
      <c r="C76" s="230">
        <v>21.685714251449479</v>
      </c>
      <c r="D76" s="230">
        <v>34.451741184795218</v>
      </c>
      <c r="E76" s="230">
        <v>35.571636664377117</v>
      </c>
      <c r="F76" s="230">
        <v>27.163778332491241</v>
      </c>
      <c r="G76" s="230">
        <v>52.938222386026531</v>
      </c>
      <c r="H76" s="230">
        <v>48.242989251481958</v>
      </c>
      <c r="I76" s="230">
        <v>32.099317193296628</v>
      </c>
      <c r="J76" s="230">
        <v>1.743404972529667</v>
      </c>
      <c r="K76" s="230">
        <v>0</v>
      </c>
      <c r="L76" s="230">
        <v>1.75963088235191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15.603258264095309</v>
      </c>
      <c r="C77" s="230">
        <v>23.13444012942108</v>
      </c>
      <c r="D77" s="230">
        <v>33.51937091668173</v>
      </c>
      <c r="E77" s="230">
        <v>40.341197303059893</v>
      </c>
      <c r="F77" s="230">
        <v>39.315975438260352</v>
      </c>
      <c r="G77" s="230">
        <v>50.126819303523497</v>
      </c>
      <c r="H77" s="230">
        <v>52.032529559475343</v>
      </c>
      <c r="I77" s="230">
        <v>66.007796779848007</v>
      </c>
      <c r="J77" s="230">
        <v>59.979349821340527</v>
      </c>
      <c r="K77" s="230">
        <v>50.866001713176153</v>
      </c>
      <c r="L77" s="230">
        <v>48.856991659970767</v>
      </c>
      <c r="M77" s="230">
        <v>52.523708821721442</v>
      </c>
      <c r="N77" s="230">
        <v>58.928297632823323</v>
      </c>
      <c r="O77" s="230">
        <v>58.24118480217669</v>
      </c>
      <c r="P77" s="230">
        <v>61.193871224486827</v>
      </c>
      <c r="Q77" s="230">
        <v>41.967788316579551</v>
      </c>
      <c r="R77" s="230">
        <v>46.723323589347359</v>
      </c>
      <c r="S77" s="230">
        <v>46.71011493340712</v>
      </c>
      <c r="T77" s="230">
        <v>54.707390508574292</v>
      </c>
      <c r="U77" s="230">
        <v>59.258354394833937</v>
      </c>
      <c r="V77" s="230">
        <v>59.874620479030277</v>
      </c>
      <c r="W77" s="230">
        <v>57.138376004737808</v>
      </c>
      <c r="X77" s="230">
        <v>58.242756192983741</v>
      </c>
      <c r="Y77" s="230">
        <v>55.169967270702109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26.545843724477653</v>
      </c>
      <c r="C79" s="261">
        <f t="shared" si="3"/>
        <v>25.50732209597016</v>
      </c>
      <c r="D79" s="261">
        <f t="shared" si="3"/>
        <v>24.431762642468559</v>
      </c>
      <c r="E79" s="261">
        <f t="shared" si="3"/>
        <v>26.959037304400262</v>
      </c>
      <c r="F79" s="261">
        <f t="shared" si="3"/>
        <v>22.456831619086124</v>
      </c>
      <c r="G79" s="261">
        <f t="shared" si="3"/>
        <v>33.543740519508745</v>
      </c>
      <c r="H79" s="261">
        <f t="shared" si="3"/>
        <v>33.986171599871909</v>
      </c>
      <c r="I79" s="261">
        <f t="shared" si="3"/>
        <v>38.317853474715022</v>
      </c>
      <c r="J79" s="261">
        <f t="shared" si="3"/>
        <v>30.28495608006866</v>
      </c>
      <c r="K79" s="261">
        <f t="shared" si="3"/>
        <v>23.532066760072269</v>
      </c>
      <c r="L79" s="261">
        <f t="shared" si="3"/>
        <v>23.211008400923049</v>
      </c>
      <c r="M79" s="261">
        <f t="shared" si="3"/>
        <v>24.29508565260841</v>
      </c>
      <c r="N79" s="261">
        <f t="shared" si="3"/>
        <v>27.683654274401199</v>
      </c>
      <c r="O79" s="261">
        <f t="shared" si="3"/>
        <v>27.67797629823005</v>
      </c>
      <c r="P79" s="261">
        <f t="shared" si="3"/>
        <v>33.622063913320389</v>
      </c>
      <c r="Q79" s="261">
        <f t="shared" si="3"/>
        <v>27.195540548391214</v>
      </c>
      <c r="R79" s="261">
        <f t="shared" si="3"/>
        <v>28.549588415373726</v>
      </c>
      <c r="S79" s="261">
        <f t="shared" si="3"/>
        <v>27.790552903019083</v>
      </c>
      <c r="T79" s="261">
        <f t="shared" si="3"/>
        <v>29.681328147532771</v>
      </c>
      <c r="U79" s="261">
        <f t="shared" si="3"/>
        <v>30.780739001427868</v>
      </c>
      <c r="V79" s="261">
        <f t="shared" si="3"/>
        <v>30.182241882583249</v>
      </c>
      <c r="W79" s="261">
        <f t="shared" si="3"/>
        <v>29.634172651472696</v>
      </c>
      <c r="X79" s="261">
        <f t="shared" si="3"/>
        <v>26.130168299660411</v>
      </c>
      <c r="Y79" s="261">
        <f t="shared" si="3"/>
        <v>24.46254006644492</v>
      </c>
      <c r="DA79" s="70"/>
    </row>
    <row r="80" spans="1:105" ht="12" customHeight="1" x14ac:dyDescent="0.25">
      <c r="A80" s="60" t="s">
        <v>190</v>
      </c>
      <c r="B80" s="262">
        <v>8.6556422074173014</v>
      </c>
      <c r="C80" s="262">
        <v>12.55203425434272</v>
      </c>
      <c r="D80" s="262">
        <v>12.829942931055029</v>
      </c>
      <c r="E80" s="262">
        <v>13.539161127419421</v>
      </c>
      <c r="F80" s="262">
        <v>9.9941973124450243</v>
      </c>
      <c r="G80" s="262">
        <v>16.85553542322101</v>
      </c>
      <c r="H80" s="262">
        <v>16.835066708100221</v>
      </c>
      <c r="I80" s="262">
        <v>17.769394844616521</v>
      </c>
      <c r="J80" s="262">
        <v>13.199360954850921</v>
      </c>
      <c r="K80" s="262">
        <v>11.42575134761409</v>
      </c>
      <c r="L80" s="262">
        <v>10.715311718672741</v>
      </c>
      <c r="M80" s="262">
        <v>10.86811672354213</v>
      </c>
      <c r="N80" s="262">
        <v>12.546224362916471</v>
      </c>
      <c r="O80" s="262">
        <v>12.412696133798541</v>
      </c>
      <c r="P80" s="262">
        <v>13.006701906651561</v>
      </c>
      <c r="Q80" s="262">
        <v>9.3097190958549927</v>
      </c>
      <c r="R80" s="262">
        <v>10.210031513508079</v>
      </c>
      <c r="S80" s="262">
        <v>9.7994064906876517</v>
      </c>
      <c r="T80" s="262">
        <v>11.288822781896091</v>
      </c>
      <c r="U80" s="262">
        <v>12.120531416356149</v>
      </c>
      <c r="V80" s="262">
        <v>12.24702468765526</v>
      </c>
      <c r="W80" s="262">
        <v>11.712997414589699</v>
      </c>
      <c r="X80" s="262">
        <v>11.82413659158702</v>
      </c>
      <c r="Y80" s="262">
        <v>11.08987074411081</v>
      </c>
      <c r="DA80" s="72" t="s">
        <v>412</v>
      </c>
    </row>
    <row r="81" spans="1:105" ht="12" customHeight="1" x14ac:dyDescent="0.25">
      <c r="A81" s="59" t="s">
        <v>31</v>
      </c>
      <c r="B81" s="230">
        <v>4.1274415304730443</v>
      </c>
      <c r="C81" s="230">
        <v>6.08511850843409</v>
      </c>
      <c r="D81" s="230">
        <v>3.5276214798629728</v>
      </c>
      <c r="E81" s="230">
        <v>2.9387794499134561</v>
      </c>
      <c r="F81" s="230">
        <v>0</v>
      </c>
      <c r="G81" s="230">
        <v>3.0457450897908092</v>
      </c>
      <c r="H81" s="230">
        <v>2.9656202989954328</v>
      </c>
      <c r="I81" s="230">
        <v>2.2955802074885092</v>
      </c>
      <c r="J81" s="230">
        <v>1.2383037998909241</v>
      </c>
      <c r="K81" s="230">
        <v>0.82400308455958526</v>
      </c>
      <c r="L81" s="230">
        <v>0.4143541686269101</v>
      </c>
      <c r="M81" s="230">
        <v>0.40672609680688399</v>
      </c>
      <c r="N81" s="230">
        <v>0.41040874163334529</v>
      </c>
      <c r="O81" s="230">
        <v>0.40962457783450479</v>
      </c>
      <c r="P81" s="230">
        <v>0.41934582046597552</v>
      </c>
      <c r="Q81" s="230">
        <v>0.40975155393053603</v>
      </c>
      <c r="R81" s="230">
        <v>0.40768208668765832</v>
      </c>
      <c r="S81" s="230">
        <v>0.18498779672733379</v>
      </c>
      <c r="T81" s="230">
        <v>0.1314743412038952</v>
      </c>
      <c r="U81" s="230">
        <v>0.1208234399176952</v>
      </c>
      <c r="V81" s="230">
        <v>8.266366146594338E-2</v>
      </c>
      <c r="W81" s="230">
        <v>6.6811012658977736E-2</v>
      </c>
      <c r="X81" s="230">
        <v>6.6626928948405356E-2</v>
      </c>
      <c r="Y81" s="230">
        <v>7.3721416717353036E-2</v>
      </c>
      <c r="DA81" s="71" t="s">
        <v>413</v>
      </c>
    </row>
    <row r="82" spans="1:105" ht="12" customHeight="1" x14ac:dyDescent="0.25">
      <c r="A82" s="59" t="s">
        <v>159</v>
      </c>
      <c r="B82" s="230">
        <v>0.9459079725947539</v>
      </c>
      <c r="C82" s="230">
        <v>1.3956630986012439</v>
      </c>
      <c r="D82" s="230">
        <v>1.619246170445743</v>
      </c>
      <c r="E82" s="230">
        <v>1.5741975735248639</v>
      </c>
      <c r="F82" s="230">
        <v>1.4966826910931039</v>
      </c>
      <c r="G82" s="230">
        <v>2.1746380027018972</v>
      </c>
      <c r="H82" s="230">
        <v>2.1016050343733679</v>
      </c>
      <c r="I82" s="230">
        <v>1.506136044086418</v>
      </c>
      <c r="J82" s="230">
        <v>0.45155797326729591</v>
      </c>
      <c r="K82" s="230">
        <v>0.90146918626898931</v>
      </c>
      <c r="L82" s="230">
        <v>0.90663366924231426</v>
      </c>
      <c r="M82" s="230">
        <v>0.44498248458434958</v>
      </c>
      <c r="N82" s="230">
        <v>0.89803570334248117</v>
      </c>
      <c r="O82" s="230">
        <v>0.89632584535300164</v>
      </c>
      <c r="P82" s="230">
        <v>0.91752538052913413</v>
      </c>
      <c r="Q82" s="230">
        <v>0.89660094743887719</v>
      </c>
      <c r="R82" s="230">
        <v>0.89208986352114972</v>
      </c>
      <c r="S82" s="230">
        <v>0.70667805576885645</v>
      </c>
      <c r="T82" s="230">
        <v>0.72450651047236747</v>
      </c>
      <c r="U82" s="230">
        <v>0.69898537389805615</v>
      </c>
      <c r="V82" s="230">
        <v>0.74611487548463784</v>
      </c>
      <c r="W82" s="230">
        <v>0.74974920276536527</v>
      </c>
      <c r="X82" s="230">
        <v>0.65046428370583764</v>
      </c>
      <c r="Y82" s="230">
        <v>0.49509280322190741</v>
      </c>
      <c r="DA82" s="71" t="s">
        <v>414</v>
      </c>
    </row>
    <row r="83" spans="1:105" ht="12" customHeight="1" x14ac:dyDescent="0.25">
      <c r="A83" s="59" t="s">
        <v>35</v>
      </c>
      <c r="B83" s="230">
        <v>3.5822927043495039</v>
      </c>
      <c r="C83" s="230">
        <v>5.0712526473073858</v>
      </c>
      <c r="D83" s="230">
        <v>7.6830752807463183</v>
      </c>
      <c r="E83" s="230">
        <v>9.0261841039810964</v>
      </c>
      <c r="F83" s="230">
        <v>8.4975146213519199</v>
      </c>
      <c r="G83" s="230">
        <v>11.6351523307283</v>
      </c>
      <c r="H83" s="230">
        <v>11.76784137473142</v>
      </c>
      <c r="I83" s="230">
        <v>13.967678593041599</v>
      </c>
      <c r="J83" s="230">
        <v>11.5094991816927</v>
      </c>
      <c r="K83" s="230">
        <v>9.7002790767855167</v>
      </c>
      <c r="L83" s="230">
        <v>9.394323880803519</v>
      </c>
      <c r="M83" s="230">
        <v>10.016408142150899</v>
      </c>
      <c r="N83" s="230">
        <v>11.237779917940649</v>
      </c>
      <c r="O83" s="230">
        <v>11.10674571061104</v>
      </c>
      <c r="P83" s="230">
        <v>11.66983070565645</v>
      </c>
      <c r="Q83" s="230">
        <v>8.0033665944855787</v>
      </c>
      <c r="R83" s="230">
        <v>8.9102595632992738</v>
      </c>
      <c r="S83" s="230">
        <v>8.907740638191461</v>
      </c>
      <c r="T83" s="230">
        <v>10.432841930219819</v>
      </c>
      <c r="U83" s="230">
        <v>11.3007226025404</v>
      </c>
      <c r="V83" s="230">
        <v>11.41824615070467</v>
      </c>
      <c r="W83" s="230">
        <v>10.89643719916536</v>
      </c>
      <c r="X83" s="230">
        <v>11.10704537893278</v>
      </c>
      <c r="Y83" s="230">
        <v>10.52105652417155</v>
      </c>
      <c r="DA83" s="71" t="s">
        <v>415</v>
      </c>
    </row>
    <row r="84" spans="1:105" ht="12" customHeight="1" x14ac:dyDescent="0.25">
      <c r="A84" s="60" t="s">
        <v>195</v>
      </c>
      <c r="B84" s="262">
        <v>17.890201517060351</v>
      </c>
      <c r="C84" s="262">
        <v>12.95528784162744</v>
      </c>
      <c r="D84" s="262">
        <v>11.60181971141353</v>
      </c>
      <c r="E84" s="262">
        <v>13.419876176980839</v>
      </c>
      <c r="F84" s="262">
        <v>12.4626343066411</v>
      </c>
      <c r="G84" s="262">
        <v>16.688205096287739</v>
      </c>
      <c r="H84" s="262">
        <v>17.151104891771691</v>
      </c>
      <c r="I84" s="262">
        <v>20.548458630098501</v>
      </c>
      <c r="J84" s="262">
        <v>17.08559512521774</v>
      </c>
      <c r="K84" s="262">
        <v>12.10631541245818</v>
      </c>
      <c r="L84" s="262">
        <v>12.49569668225031</v>
      </c>
      <c r="M84" s="262">
        <v>13.42696892906628</v>
      </c>
      <c r="N84" s="262">
        <v>15.13742991148473</v>
      </c>
      <c r="O84" s="262">
        <v>15.265280164431511</v>
      </c>
      <c r="P84" s="262">
        <v>20.615362006668828</v>
      </c>
      <c r="Q84" s="262">
        <v>17.88582145253622</v>
      </c>
      <c r="R84" s="262">
        <v>18.339556901865649</v>
      </c>
      <c r="S84" s="262">
        <v>17.991146412331432</v>
      </c>
      <c r="T84" s="262">
        <v>18.39250536563668</v>
      </c>
      <c r="U84" s="262">
        <v>18.660207585071721</v>
      </c>
      <c r="V84" s="262">
        <v>17.93521719492799</v>
      </c>
      <c r="W84" s="262">
        <v>17.921175236882998</v>
      </c>
      <c r="X84" s="262">
        <v>14.306031708073389</v>
      </c>
      <c r="Y84" s="262">
        <v>13.37266932233411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5.8996153193907599</v>
      </c>
      <c r="J85" s="229">
        <v>5.978504555715987</v>
      </c>
      <c r="K85" s="229">
        <v>2.948861954683029</v>
      </c>
      <c r="L85" s="229">
        <v>3.6025044286316481</v>
      </c>
      <c r="M85" s="229">
        <v>3.7233129203339441</v>
      </c>
      <c r="N85" s="229">
        <v>4.7388982871177081</v>
      </c>
      <c r="O85" s="229">
        <v>4.8093588207825748</v>
      </c>
      <c r="P85" s="229">
        <v>11.795686394166641</v>
      </c>
      <c r="Q85" s="229">
        <v>10.06415760045633</v>
      </c>
      <c r="R85" s="229">
        <v>9.3943401322855138</v>
      </c>
      <c r="S85" s="229">
        <v>8.7568664273053134</v>
      </c>
      <c r="T85" s="229">
        <v>7.6206580880547099</v>
      </c>
      <c r="U85" s="229">
        <v>8.1545347026390225</v>
      </c>
      <c r="V85" s="229">
        <v>6.6645582498532621</v>
      </c>
      <c r="W85" s="229">
        <v>7.1040600006872872</v>
      </c>
      <c r="X85" s="229">
        <v>3.152130463698426</v>
      </c>
      <c r="Y85" s="229">
        <v>2.7221538224445201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1.023874300551348</v>
      </c>
      <c r="C87" s="229">
        <v>2.982424151761931</v>
      </c>
      <c r="D87" s="229">
        <v>1.9745917097775729</v>
      </c>
      <c r="E87" s="229">
        <v>1.834483935172762</v>
      </c>
      <c r="F87" s="229">
        <v>0</v>
      </c>
      <c r="G87" s="229">
        <v>1.744074892502576</v>
      </c>
      <c r="H87" s="229">
        <v>1.833198770084923</v>
      </c>
      <c r="I87" s="229">
        <v>1.369100347410569</v>
      </c>
      <c r="J87" s="229">
        <v>1.01625899787236</v>
      </c>
      <c r="K87" s="229">
        <v>0.66041782867025689</v>
      </c>
      <c r="L87" s="229">
        <v>0.33336760997776088</v>
      </c>
      <c r="M87" s="229">
        <v>0.36314756581874968</v>
      </c>
      <c r="N87" s="229">
        <v>0.34015399018410059</v>
      </c>
      <c r="O87" s="229">
        <v>0.34505012610441599</v>
      </c>
      <c r="P87" s="229">
        <v>0.28435295377047848</v>
      </c>
      <c r="Q87" s="229">
        <v>0.34425731697307482</v>
      </c>
      <c r="R87" s="229">
        <v>0.35717858790847662</v>
      </c>
      <c r="S87" s="229">
        <v>0.17431964991110671</v>
      </c>
      <c r="T87" s="229">
        <v>0.12545342873485971</v>
      </c>
      <c r="U87" s="229">
        <v>0.10472573294869381</v>
      </c>
      <c r="V87" s="229">
        <v>7.6073492076232332E-2</v>
      </c>
      <c r="W87" s="229">
        <v>6.1700894945891052E-2</v>
      </c>
      <c r="X87" s="229">
        <v>6.2850270711119732E-2</v>
      </c>
      <c r="Y87" s="229">
        <v>7.0800743267359231E-2</v>
      </c>
      <c r="DA87" s="73" t="s">
        <v>419</v>
      </c>
    </row>
    <row r="88" spans="1:105" ht="12" customHeight="1" x14ac:dyDescent="0.25">
      <c r="A88" s="64" t="s">
        <v>159</v>
      </c>
      <c r="B88" s="229">
        <v>0.23464677977289219</v>
      </c>
      <c r="C88" s="229">
        <v>0.68403915671025906</v>
      </c>
      <c r="D88" s="229">
        <v>0.90637560818329221</v>
      </c>
      <c r="E88" s="229">
        <v>0.98266651466626742</v>
      </c>
      <c r="F88" s="229">
        <v>1.1756925162365821</v>
      </c>
      <c r="G88" s="229">
        <v>1.245255735126154</v>
      </c>
      <c r="H88" s="229">
        <v>1.299107564620656</v>
      </c>
      <c r="I88" s="229">
        <v>0.89827023881787704</v>
      </c>
      <c r="J88" s="229">
        <v>0.37058745473793919</v>
      </c>
      <c r="K88" s="229">
        <v>0.72250496844573253</v>
      </c>
      <c r="L88" s="229">
        <v>0.72942985089844958</v>
      </c>
      <c r="M88" s="229">
        <v>0.39730498578140599</v>
      </c>
      <c r="N88" s="229">
        <v>0.74430780056978962</v>
      </c>
      <c r="O88" s="229">
        <v>0.75502634047182027</v>
      </c>
      <c r="P88" s="229">
        <v>0.6221620423518931</v>
      </c>
      <c r="Q88" s="229">
        <v>0.75328923978443585</v>
      </c>
      <c r="R88" s="229">
        <v>0.78157811722561532</v>
      </c>
      <c r="S88" s="229">
        <v>0.6659243120942927</v>
      </c>
      <c r="T88" s="229">
        <v>0.69132748677195266</v>
      </c>
      <c r="U88" s="229">
        <v>0.60585723806370395</v>
      </c>
      <c r="V88" s="229">
        <v>0.68663259117216935</v>
      </c>
      <c r="W88" s="229">
        <v>0.69240376630296674</v>
      </c>
      <c r="X88" s="229">
        <v>0.61359358691865606</v>
      </c>
      <c r="Y88" s="229">
        <v>0.47547836185546988</v>
      </c>
      <c r="DA88" s="73" t="s">
        <v>420</v>
      </c>
    </row>
    <row r="89" spans="1:105" ht="12" customHeight="1" x14ac:dyDescent="0.25">
      <c r="A89" s="64" t="s">
        <v>32</v>
      </c>
      <c r="B89" s="229">
        <v>1.290969628901701</v>
      </c>
      <c r="C89" s="229">
        <v>2.3298628234663048</v>
      </c>
      <c r="D89" s="229">
        <v>4.4202388379563518</v>
      </c>
      <c r="E89" s="229">
        <v>4.9682812181628524</v>
      </c>
      <c r="F89" s="229">
        <v>4.611870042472539</v>
      </c>
      <c r="G89" s="229">
        <v>7.0362758426328789</v>
      </c>
      <c r="H89" s="229">
        <v>6.7445051008135968</v>
      </c>
      <c r="I89" s="229">
        <v>4.0510499616980251</v>
      </c>
      <c r="J89" s="229">
        <v>0.27455550200545759</v>
      </c>
      <c r="K89" s="229">
        <v>0</v>
      </c>
      <c r="L89" s="229">
        <v>0.27221501171470591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0.88864188867520577</v>
      </c>
      <c r="C91" s="229">
        <v>2.4855105704273739</v>
      </c>
      <c r="D91" s="229">
        <v>4.3006135554963167</v>
      </c>
      <c r="E91" s="229">
        <v>5.6344445089789588</v>
      </c>
      <c r="F91" s="229">
        <v>6.6750717479319794</v>
      </c>
      <c r="G91" s="229">
        <v>6.662598626026127</v>
      </c>
      <c r="H91" s="229">
        <v>7.2742934562525132</v>
      </c>
      <c r="I91" s="229">
        <v>8.3304227627812661</v>
      </c>
      <c r="J91" s="229">
        <v>9.4456886148859969</v>
      </c>
      <c r="K91" s="229">
        <v>7.7745306606591571</v>
      </c>
      <c r="L91" s="229">
        <v>7.55817978102775</v>
      </c>
      <c r="M91" s="229">
        <v>8.9432034571321815</v>
      </c>
      <c r="N91" s="229">
        <v>9.3140698336131287</v>
      </c>
      <c r="O91" s="229">
        <v>9.3558448770727001</v>
      </c>
      <c r="P91" s="229">
        <v>7.913160616379816</v>
      </c>
      <c r="Q91" s="229">
        <v>6.724117295322384</v>
      </c>
      <c r="R91" s="229">
        <v>7.8064600644460462</v>
      </c>
      <c r="S91" s="229">
        <v>8.3940360230207158</v>
      </c>
      <c r="T91" s="229">
        <v>9.9550663620751596</v>
      </c>
      <c r="U91" s="229">
        <v>9.7950899114203018</v>
      </c>
      <c r="V91" s="229">
        <v>10.507952861826331</v>
      </c>
      <c r="W91" s="229">
        <v>10.06301057494686</v>
      </c>
      <c r="X91" s="229">
        <v>10.47745738674519</v>
      </c>
      <c r="Y91" s="229">
        <v>10.10423639476676</v>
      </c>
      <c r="DA91" s="73" t="s">
        <v>423</v>
      </c>
    </row>
    <row r="92" spans="1:105" ht="12" customHeight="1" x14ac:dyDescent="0.25">
      <c r="A92" s="64" t="s">
        <v>36</v>
      </c>
      <c r="B92" s="229">
        <v>14.45206891915921</v>
      </c>
      <c r="C92" s="229">
        <v>4.4734511392615666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14.75226711285792</v>
      </c>
      <c r="C96" s="279">
        <v>18.99607213740093</v>
      </c>
      <c r="D96" s="279">
        <v>39.882644826700897</v>
      </c>
      <c r="E96" s="279">
        <v>43.350700898587938</v>
      </c>
      <c r="F96" s="279">
        <v>62.655851776251609</v>
      </c>
      <c r="G96" s="279">
        <v>61.0534364682362</v>
      </c>
      <c r="H96" s="279">
        <v>74.516256736498079</v>
      </c>
      <c r="I96" s="279">
        <v>80.34302444427729</v>
      </c>
      <c r="J96" s="279">
        <v>87.43394194096021</v>
      </c>
      <c r="K96" s="279">
        <v>68.06156</v>
      </c>
      <c r="L96" s="279">
        <v>44.96951</v>
      </c>
      <c r="M96" s="279">
        <v>48.988010000000003</v>
      </c>
      <c r="N96" s="279">
        <v>57.027450000000002</v>
      </c>
      <c r="O96" s="279">
        <v>60.875450000000001</v>
      </c>
      <c r="P96" s="279">
        <v>62.041690000000003</v>
      </c>
      <c r="Q96" s="279">
        <v>88.001922824133501</v>
      </c>
      <c r="R96" s="279">
        <v>73.965490000000003</v>
      </c>
      <c r="S96" s="279">
        <v>65.884839999999997</v>
      </c>
      <c r="T96" s="279">
        <v>62.248109999999997</v>
      </c>
      <c r="U96" s="279">
        <v>80.921559999999999</v>
      </c>
      <c r="V96" s="279">
        <v>83.898439999999994</v>
      </c>
      <c r="W96" s="279">
        <v>64.985939999999999</v>
      </c>
      <c r="X96" s="279">
        <v>54.330289999999998</v>
      </c>
      <c r="Y96" s="279">
        <v>61.300490000000003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1</v>
      </c>
      <c r="C100" s="232">
        <f t="shared" si="4"/>
        <v>1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2.2525210439453377E-4</v>
      </c>
      <c r="C105" s="268">
        <f t="shared" si="9"/>
        <v>2.9974921730874514E-4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0.13755918727684754</v>
      </c>
      <c r="C106" s="269">
        <f t="shared" si="10"/>
        <v>6.4291206785239224E-2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0.47462357697586338</v>
      </c>
      <c r="C107" s="269">
        <f t="shared" si="11"/>
        <v>0.51640282534718784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6.6176058947025315E-2</v>
      </c>
      <c r="C108" s="269">
        <f t="shared" si="12"/>
        <v>7.8570076765142535E-2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6.6176058947025315E-2</v>
      </c>
      <c r="C109" s="270">
        <f t="shared" si="13"/>
        <v>7.8570076765142535E-2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5.554321971016872E-2</v>
      </c>
      <c r="C111" s="269">
        <f t="shared" si="15"/>
        <v>4.8454432751614436E-2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1.8110640665600072E-2</v>
      </c>
      <c r="C112" s="270">
        <f t="shared" si="16"/>
        <v>2.3844200398014301E-2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3.7432579044568655E-2</v>
      </c>
      <c r="C113" s="270">
        <f t="shared" si="17"/>
        <v>2.4610232353600138E-2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0.26587270498570048</v>
      </c>
      <c r="C115" s="281">
        <f t="shared" si="19"/>
        <v>0.29198170913350718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1</v>
      </c>
      <c r="C117" s="232">
        <f t="shared" si="20"/>
        <v>1.0000000000000002</v>
      </c>
      <c r="D117" s="232">
        <f t="shared" si="20"/>
        <v>1</v>
      </c>
      <c r="E117" s="232">
        <f t="shared" si="20"/>
        <v>1</v>
      </c>
      <c r="F117" s="232">
        <f t="shared" si="20"/>
        <v>0.99999999999999989</v>
      </c>
      <c r="G117" s="232">
        <f t="shared" si="20"/>
        <v>0.99999999999999989</v>
      </c>
      <c r="H117" s="232">
        <f t="shared" si="20"/>
        <v>1.0000000000000002</v>
      </c>
      <c r="I117" s="232">
        <f t="shared" si="20"/>
        <v>0.99999999999999978</v>
      </c>
      <c r="J117" s="232">
        <f t="shared" si="20"/>
        <v>1</v>
      </c>
      <c r="K117" s="232">
        <f t="shared" si="20"/>
        <v>0.99999999999999978</v>
      </c>
      <c r="L117" s="232">
        <f t="shared" si="20"/>
        <v>1.0000000000000002</v>
      </c>
      <c r="M117" s="232">
        <f t="shared" si="20"/>
        <v>1</v>
      </c>
      <c r="N117" s="232">
        <f t="shared" si="20"/>
        <v>0.99999999999999989</v>
      </c>
      <c r="O117" s="232">
        <f t="shared" si="20"/>
        <v>1</v>
      </c>
      <c r="P117" s="232">
        <f t="shared" si="20"/>
        <v>1</v>
      </c>
      <c r="Q117" s="232">
        <f t="shared" si="20"/>
        <v>1</v>
      </c>
      <c r="R117" s="232">
        <f t="shared" si="20"/>
        <v>1.0000000000000002</v>
      </c>
      <c r="S117" s="232">
        <f t="shared" si="20"/>
        <v>1</v>
      </c>
      <c r="T117" s="232">
        <f t="shared" si="20"/>
        <v>1</v>
      </c>
      <c r="U117" s="232">
        <f t="shared" si="20"/>
        <v>1</v>
      </c>
      <c r="V117" s="232">
        <f t="shared" si="20"/>
        <v>1</v>
      </c>
      <c r="W117" s="232">
        <f t="shared" si="20"/>
        <v>0.99999999999999989</v>
      </c>
      <c r="X117" s="232">
        <f t="shared" si="20"/>
        <v>1</v>
      </c>
      <c r="Y117" s="232">
        <f t="shared" si="20"/>
        <v>1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7.5336184121334283E-4</v>
      </c>
      <c r="C122" s="268">
        <f t="shared" si="25"/>
        <v>1.0977822624247179E-3</v>
      </c>
      <c r="D122" s="268">
        <f t="shared" si="25"/>
        <v>1.2392819088566712E-3</v>
      </c>
      <c r="E122" s="268">
        <f t="shared" si="25"/>
        <v>1.250326764094419E-3</v>
      </c>
      <c r="F122" s="268">
        <f t="shared" si="25"/>
        <v>1.1525032990879181E-3</v>
      </c>
      <c r="G122" s="268">
        <f t="shared" si="25"/>
        <v>1.2315191790309313E-3</v>
      </c>
      <c r="H122" s="268">
        <f t="shared" si="25"/>
        <v>1.1786871618448313E-3</v>
      </c>
      <c r="I122" s="268">
        <f t="shared" si="25"/>
        <v>1.2208952041963741E-3</v>
      </c>
      <c r="J122" s="268">
        <f t="shared" si="25"/>
        <v>1.1473140703633989E-3</v>
      </c>
      <c r="K122" s="268">
        <f t="shared" si="25"/>
        <v>1.3017767336900323E-3</v>
      </c>
      <c r="L122" s="268">
        <f t="shared" si="25"/>
        <v>1.4280507553329274E-3</v>
      </c>
      <c r="M122" s="268">
        <f t="shared" si="25"/>
        <v>1.3822044905151478E-3</v>
      </c>
      <c r="N122" s="268">
        <f t="shared" si="25"/>
        <v>1.3967984603308304E-3</v>
      </c>
      <c r="O122" s="268">
        <f t="shared" si="25"/>
        <v>1.357601114148731E-3</v>
      </c>
      <c r="P122" s="268">
        <f t="shared" si="25"/>
        <v>1.241213863183677E-3</v>
      </c>
      <c r="Q122" s="268">
        <f t="shared" si="25"/>
        <v>9.1637415174821118E-4</v>
      </c>
      <c r="R122" s="268">
        <f t="shared" si="25"/>
        <v>1.0379945764524186E-3</v>
      </c>
      <c r="S122" s="268">
        <f t="shared" si="25"/>
        <v>1.0722404761678208E-3</v>
      </c>
      <c r="T122" s="268">
        <f t="shared" si="25"/>
        <v>1.2006915201021144E-3</v>
      </c>
      <c r="U122" s="268">
        <f t="shared" si="25"/>
        <v>1.1570838811831856E-3</v>
      </c>
      <c r="V122" s="268">
        <f t="shared" si="25"/>
        <v>1.1709226473874412E-3</v>
      </c>
      <c r="W122" s="268">
        <f t="shared" si="25"/>
        <v>1.2333774438969263E-3</v>
      </c>
      <c r="X122" s="268">
        <f t="shared" si="25"/>
        <v>1.4184098388362221E-3</v>
      </c>
      <c r="Y122" s="268">
        <f t="shared" si="25"/>
        <v>1.3233458605693977E-3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0.41418986348419962</v>
      </c>
      <c r="C123" s="269">
        <f t="shared" si="26"/>
        <v>0.29263716009229468</v>
      </c>
      <c r="D123" s="269">
        <f t="shared" si="26"/>
        <v>0.2072792672978557</v>
      </c>
      <c r="E123" s="269">
        <f t="shared" si="26"/>
        <v>0.21978617572077161</v>
      </c>
      <c r="F123" s="269">
        <f t="shared" si="26"/>
        <v>0.2171764611003387</v>
      </c>
      <c r="G123" s="269">
        <f t="shared" si="26"/>
        <v>0.2107161319290024</v>
      </c>
      <c r="H123" s="269">
        <f t="shared" si="26"/>
        <v>0.20657821488055403</v>
      </c>
      <c r="I123" s="269">
        <f t="shared" si="26"/>
        <v>0.24032076238771849</v>
      </c>
      <c r="J123" s="269">
        <f t="shared" si="26"/>
        <v>0.24638512102463547</v>
      </c>
      <c r="K123" s="269">
        <f t="shared" si="26"/>
        <v>0.22089431210897906</v>
      </c>
      <c r="L123" s="269">
        <f t="shared" si="26"/>
        <v>0.26196803493679138</v>
      </c>
      <c r="M123" s="269">
        <f t="shared" si="26"/>
        <v>0.26984030277905058</v>
      </c>
      <c r="N123" s="269">
        <f t="shared" si="26"/>
        <v>0.26470380236740554</v>
      </c>
      <c r="O123" s="269">
        <f t="shared" si="26"/>
        <v>0.2623148252581623</v>
      </c>
      <c r="P123" s="269">
        <f t="shared" si="26"/>
        <v>0.31405177225804776</v>
      </c>
      <c r="Q123" s="269">
        <f t="shared" si="26"/>
        <v>0.28395673342219646</v>
      </c>
      <c r="R123" s="269">
        <f t="shared" si="26"/>
        <v>0.29865583182708727</v>
      </c>
      <c r="S123" s="269">
        <f t="shared" si="26"/>
        <v>0.3098862704351566</v>
      </c>
      <c r="T123" s="269">
        <f t="shared" si="26"/>
        <v>0.30514690290432822</v>
      </c>
      <c r="U123" s="269">
        <f t="shared" si="26"/>
        <v>0.27793848171704333</v>
      </c>
      <c r="V123" s="269">
        <f t="shared" si="26"/>
        <v>0.26609296882457162</v>
      </c>
      <c r="W123" s="269">
        <f t="shared" si="26"/>
        <v>0.29306017411504365</v>
      </c>
      <c r="X123" s="269">
        <f t="shared" si="26"/>
        <v>0.26471652749826841</v>
      </c>
      <c r="Y123" s="269">
        <f t="shared" si="26"/>
        <v>0.26056726409907927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0.34740043448588726</v>
      </c>
      <c r="C125" s="269">
        <f t="shared" si="28"/>
        <v>0.45165833052219501</v>
      </c>
      <c r="D125" s="269">
        <f t="shared" si="28"/>
        <v>0.462519013239091</v>
      </c>
      <c r="E125" s="269">
        <f t="shared" si="28"/>
        <v>0.44981003209193582</v>
      </c>
      <c r="F125" s="269">
        <f t="shared" si="28"/>
        <v>0.36196827646755408</v>
      </c>
      <c r="G125" s="269">
        <f t="shared" si="28"/>
        <v>0.44943511763206601</v>
      </c>
      <c r="H125" s="269">
        <f t="shared" si="28"/>
        <v>0.42041534965529165</v>
      </c>
      <c r="I125" s="269">
        <f t="shared" si="28"/>
        <v>0.37504841091255137</v>
      </c>
      <c r="J125" s="269">
        <f t="shared" si="28"/>
        <v>0.281919958540987</v>
      </c>
      <c r="K125" s="269">
        <f t="shared" si="28"/>
        <v>0.30758406844419012</v>
      </c>
      <c r="L125" s="269">
        <f t="shared" si="28"/>
        <v>0.33696073271460297</v>
      </c>
      <c r="M125" s="269">
        <f t="shared" si="28"/>
        <v>0.31881468557559384</v>
      </c>
      <c r="N125" s="269">
        <f t="shared" si="28"/>
        <v>0.32081508587900853</v>
      </c>
      <c r="O125" s="269">
        <f t="shared" si="28"/>
        <v>0.31193822732901932</v>
      </c>
      <c r="P125" s="269">
        <f t="shared" si="28"/>
        <v>0.28498469567442503</v>
      </c>
      <c r="Q125" s="269">
        <f t="shared" si="28"/>
        <v>0.21285226421396025</v>
      </c>
      <c r="R125" s="269">
        <f t="shared" si="28"/>
        <v>0.24026096557094032</v>
      </c>
      <c r="S125" s="269">
        <f t="shared" si="28"/>
        <v>0.24408284992639842</v>
      </c>
      <c r="T125" s="269">
        <f t="shared" si="28"/>
        <v>0.27170428161766247</v>
      </c>
      <c r="U125" s="269">
        <f t="shared" si="28"/>
        <v>0.26143339598164184</v>
      </c>
      <c r="V125" s="269">
        <f t="shared" si="28"/>
        <v>0.26391692078095708</v>
      </c>
      <c r="W125" s="269">
        <f t="shared" si="28"/>
        <v>0.27777849316746733</v>
      </c>
      <c r="X125" s="269">
        <f t="shared" si="28"/>
        <v>0.31939307363153774</v>
      </c>
      <c r="Y125" s="269">
        <f t="shared" si="28"/>
        <v>0.29825129142166557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0.34740043448588726</v>
      </c>
      <c r="C126" s="270">
        <f t="shared" si="29"/>
        <v>0.45165833052219501</v>
      </c>
      <c r="D126" s="270">
        <f t="shared" si="29"/>
        <v>0.462519013239091</v>
      </c>
      <c r="E126" s="270">
        <f t="shared" si="29"/>
        <v>0.44981003209193582</v>
      </c>
      <c r="F126" s="270">
        <f t="shared" si="29"/>
        <v>0.36196827646755408</v>
      </c>
      <c r="G126" s="270">
        <f t="shared" si="29"/>
        <v>0.44943511763206601</v>
      </c>
      <c r="H126" s="270">
        <f t="shared" si="29"/>
        <v>0.42041534965529165</v>
      </c>
      <c r="I126" s="270">
        <f t="shared" si="29"/>
        <v>0.37504841091255137</v>
      </c>
      <c r="J126" s="270">
        <f t="shared" si="29"/>
        <v>0.281919958540987</v>
      </c>
      <c r="K126" s="270">
        <f t="shared" si="29"/>
        <v>0.30758406844419012</v>
      </c>
      <c r="L126" s="270">
        <f t="shared" si="29"/>
        <v>0.33696073271460297</v>
      </c>
      <c r="M126" s="270">
        <f t="shared" si="29"/>
        <v>0.31881468557559384</v>
      </c>
      <c r="N126" s="270">
        <f t="shared" si="29"/>
        <v>0.32081508587900853</v>
      </c>
      <c r="O126" s="270">
        <f t="shared" si="29"/>
        <v>0.31193822732901932</v>
      </c>
      <c r="P126" s="270">
        <f t="shared" si="29"/>
        <v>0.28498469567442503</v>
      </c>
      <c r="Q126" s="270">
        <f t="shared" si="29"/>
        <v>0.21285226421396025</v>
      </c>
      <c r="R126" s="270">
        <f t="shared" si="29"/>
        <v>0.24026096557094032</v>
      </c>
      <c r="S126" s="270">
        <f t="shared" si="29"/>
        <v>0.24408284992639842</v>
      </c>
      <c r="T126" s="270">
        <f t="shared" si="29"/>
        <v>0.27170428161766247</v>
      </c>
      <c r="U126" s="270">
        <f t="shared" si="29"/>
        <v>0.26143339598164184</v>
      </c>
      <c r="V126" s="270">
        <f t="shared" si="29"/>
        <v>0.26391692078095708</v>
      </c>
      <c r="W126" s="270">
        <f t="shared" si="29"/>
        <v>0.27777849316746733</v>
      </c>
      <c r="X126" s="270">
        <f t="shared" si="29"/>
        <v>0.31939307363153774</v>
      </c>
      <c r="Y126" s="270">
        <f t="shared" si="29"/>
        <v>0.29825129142166557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0.15276214671488217</v>
      </c>
      <c r="C128" s="269">
        <f t="shared" si="31"/>
        <v>0.14592899953818625</v>
      </c>
      <c r="D128" s="269">
        <f t="shared" si="31"/>
        <v>0.12496627907929957</v>
      </c>
      <c r="E128" s="269">
        <f t="shared" si="31"/>
        <v>0.12620812962776023</v>
      </c>
      <c r="F128" s="269">
        <f t="shared" si="31"/>
        <v>0.11073783384477763</v>
      </c>
      <c r="G128" s="269">
        <f t="shared" si="31"/>
        <v>0.12007217236818897</v>
      </c>
      <c r="H128" s="269">
        <f t="shared" si="31"/>
        <v>0.11646745472110649</v>
      </c>
      <c r="I128" s="269">
        <f t="shared" si="31"/>
        <v>0.12381035631495978</v>
      </c>
      <c r="J128" s="269">
        <f t="shared" si="31"/>
        <v>0.12105544506345908</v>
      </c>
      <c r="K128" s="269">
        <f t="shared" si="31"/>
        <v>0.12080802040540989</v>
      </c>
      <c r="L128" s="269">
        <f t="shared" si="31"/>
        <v>0.13605237189289965</v>
      </c>
      <c r="M128" s="269">
        <f t="shared" si="31"/>
        <v>0.13591240142781985</v>
      </c>
      <c r="N128" s="269">
        <f t="shared" si="31"/>
        <v>0.13499627248802901</v>
      </c>
      <c r="O128" s="269">
        <f t="shared" si="31"/>
        <v>0.13264577960560178</v>
      </c>
      <c r="P128" s="269">
        <f t="shared" si="31"/>
        <v>0.14048674425241939</v>
      </c>
      <c r="Q128" s="269">
        <f t="shared" si="31"/>
        <v>0.1185757881994132</v>
      </c>
      <c r="R128" s="269">
        <f t="shared" si="31"/>
        <v>0.12811872696791424</v>
      </c>
      <c r="S128" s="269">
        <f t="shared" si="31"/>
        <v>0.13200528140935192</v>
      </c>
      <c r="T128" s="269">
        <f t="shared" si="31"/>
        <v>0.13623471415469099</v>
      </c>
      <c r="U128" s="269">
        <f t="shared" si="31"/>
        <v>0.1266120593645465</v>
      </c>
      <c r="V128" s="269">
        <f t="shared" si="31"/>
        <v>0.12403514679498936</v>
      </c>
      <c r="W128" s="269">
        <f t="shared" si="31"/>
        <v>0.13402320662711595</v>
      </c>
      <c r="X128" s="269">
        <f t="shared" si="31"/>
        <v>0.1346030467356919</v>
      </c>
      <c r="Y128" s="269">
        <f t="shared" si="31"/>
        <v>0.12546252566721972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4.9810226358779131E-2</v>
      </c>
      <c r="C129" s="270">
        <f t="shared" si="32"/>
        <v>7.1810980157523616E-2</v>
      </c>
      <c r="D129" s="270">
        <f t="shared" si="32"/>
        <v>6.5624009710488609E-2</v>
      </c>
      <c r="E129" s="270">
        <f t="shared" si="32"/>
        <v>6.3383279726445557E-2</v>
      </c>
      <c r="F129" s="270">
        <f t="shared" si="32"/>
        <v>4.9282809800151969E-2</v>
      </c>
      <c r="G129" s="270">
        <f t="shared" si="32"/>
        <v>6.0335571506047063E-2</v>
      </c>
      <c r="H129" s="270">
        <f t="shared" si="32"/>
        <v>5.7692210603675638E-2</v>
      </c>
      <c r="I129" s="270">
        <f t="shared" si="32"/>
        <v>5.7415405815070722E-2</v>
      </c>
      <c r="J129" s="270">
        <f t="shared" si="32"/>
        <v>5.2760668059687668E-2</v>
      </c>
      <c r="K129" s="270">
        <f t="shared" si="32"/>
        <v>5.86570833757682E-2</v>
      </c>
      <c r="L129" s="270">
        <f t="shared" si="32"/>
        <v>6.2808282592290751E-2</v>
      </c>
      <c r="M129" s="270">
        <f t="shared" si="32"/>
        <v>6.0798791328231933E-2</v>
      </c>
      <c r="N129" s="270">
        <f t="shared" si="32"/>
        <v>6.1180272878872122E-2</v>
      </c>
      <c r="O129" s="270">
        <f t="shared" si="32"/>
        <v>5.9487432821468102E-2</v>
      </c>
      <c r="P129" s="270">
        <f t="shared" si="32"/>
        <v>5.4347324097593123E-2</v>
      </c>
      <c r="Q129" s="270">
        <f t="shared" si="32"/>
        <v>4.0591481450492337E-2</v>
      </c>
      <c r="R129" s="270">
        <f t="shared" si="32"/>
        <v>4.5818392222724387E-2</v>
      </c>
      <c r="S129" s="270">
        <f t="shared" si="32"/>
        <v>4.6547235528636176E-2</v>
      </c>
      <c r="T129" s="270">
        <f t="shared" si="32"/>
        <v>5.181471452996339E-2</v>
      </c>
      <c r="U129" s="270">
        <f t="shared" si="32"/>
        <v>4.9856029874602678E-2</v>
      </c>
      <c r="V129" s="270">
        <f t="shared" si="32"/>
        <v>5.0329644525569782E-2</v>
      </c>
      <c r="W129" s="270">
        <f t="shared" si="32"/>
        <v>5.2973082501104239E-2</v>
      </c>
      <c r="X129" s="270">
        <f t="shared" si="32"/>
        <v>6.090909143770331E-2</v>
      </c>
      <c r="Y129" s="270">
        <f t="shared" si="32"/>
        <v>5.6877298477588351E-2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0.10295192035610304</v>
      </c>
      <c r="C130" s="270">
        <f t="shared" si="33"/>
        <v>7.4118019380662647E-2</v>
      </c>
      <c r="D130" s="270">
        <f t="shared" si="33"/>
        <v>5.9342269368810964E-2</v>
      </c>
      <c r="E130" s="270">
        <f t="shared" si="33"/>
        <v>6.2824849901314664E-2</v>
      </c>
      <c r="F130" s="270">
        <f t="shared" si="33"/>
        <v>6.1455024044625661E-2</v>
      </c>
      <c r="G130" s="270">
        <f t="shared" si="33"/>
        <v>5.9736600862141921E-2</v>
      </c>
      <c r="H130" s="270">
        <f t="shared" si="33"/>
        <v>5.8775244117430875E-2</v>
      </c>
      <c r="I130" s="270">
        <f t="shared" si="33"/>
        <v>6.6394950499889055E-2</v>
      </c>
      <c r="J130" s="270">
        <f t="shared" si="33"/>
        <v>6.8294777003771415E-2</v>
      </c>
      <c r="K130" s="270">
        <f t="shared" si="33"/>
        <v>6.2150937029641695E-2</v>
      </c>
      <c r="L130" s="270">
        <f t="shared" si="33"/>
        <v>7.3244089300608911E-2</v>
      </c>
      <c r="M130" s="270">
        <f t="shared" si="33"/>
        <v>7.5113610099587919E-2</v>
      </c>
      <c r="N130" s="270">
        <f t="shared" si="33"/>
        <v>7.3815999609156885E-2</v>
      </c>
      <c r="O130" s="270">
        <f t="shared" si="33"/>
        <v>7.3158346784133674E-2</v>
      </c>
      <c r="P130" s="270">
        <f t="shared" si="33"/>
        <v>8.6139420154826257E-2</v>
      </c>
      <c r="Q130" s="270">
        <f t="shared" si="33"/>
        <v>7.7984306748920859E-2</v>
      </c>
      <c r="R130" s="270">
        <f t="shared" si="33"/>
        <v>8.2300334745189857E-2</v>
      </c>
      <c r="S130" s="270">
        <f t="shared" si="33"/>
        <v>8.5458045880715733E-2</v>
      </c>
      <c r="T130" s="270">
        <f t="shared" si="33"/>
        <v>8.4419999624727612E-2</v>
      </c>
      <c r="U130" s="270">
        <f t="shared" si="33"/>
        <v>7.6756029489943825E-2</v>
      </c>
      <c r="V130" s="270">
        <f t="shared" si="33"/>
        <v>7.370550226941959E-2</v>
      </c>
      <c r="W130" s="270">
        <f t="shared" si="33"/>
        <v>8.1050124126011702E-2</v>
      </c>
      <c r="X130" s="270">
        <f t="shared" si="33"/>
        <v>7.3693955297988584E-2</v>
      </c>
      <c r="Y130" s="270">
        <f t="shared" si="33"/>
        <v>6.8585227189631379E-2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8.4894193473817603E-2</v>
      </c>
      <c r="C132" s="281">
        <f t="shared" si="35"/>
        <v>0.10867772758489952</v>
      </c>
      <c r="D132" s="281">
        <f t="shared" si="35"/>
        <v>0.20399615847489713</v>
      </c>
      <c r="E132" s="281">
        <f t="shared" si="35"/>
        <v>0.20294533579543791</v>
      </c>
      <c r="F132" s="281">
        <f t="shared" si="35"/>
        <v>0.3089649252882416</v>
      </c>
      <c r="G132" s="281">
        <f t="shared" si="35"/>
        <v>0.21854505889171161</v>
      </c>
      <c r="H132" s="281">
        <f t="shared" si="35"/>
        <v>0.2553602935812031</v>
      </c>
      <c r="I132" s="281">
        <f t="shared" si="35"/>
        <v>0.2595995751805738</v>
      </c>
      <c r="J132" s="281">
        <f t="shared" si="35"/>
        <v>0.34949216130055499</v>
      </c>
      <c r="K132" s="281">
        <f t="shared" si="35"/>
        <v>0.34941182230773077</v>
      </c>
      <c r="L132" s="281">
        <f t="shared" si="35"/>
        <v>0.26359080970037313</v>
      </c>
      <c r="M132" s="281">
        <f t="shared" si="35"/>
        <v>0.27405040572702066</v>
      </c>
      <c r="N132" s="281">
        <f t="shared" si="35"/>
        <v>0.27808804080522598</v>
      </c>
      <c r="O132" s="281">
        <f t="shared" si="35"/>
        <v>0.29174356669306789</v>
      </c>
      <c r="P132" s="281">
        <f t="shared" si="35"/>
        <v>0.25923557395192409</v>
      </c>
      <c r="Q132" s="281">
        <f t="shared" si="35"/>
        <v>0.38369884001268179</v>
      </c>
      <c r="R132" s="281">
        <f t="shared" si="35"/>
        <v>0.33192648105760586</v>
      </c>
      <c r="S132" s="281">
        <f t="shared" si="35"/>
        <v>0.31295335775292515</v>
      </c>
      <c r="T132" s="281">
        <f t="shared" si="35"/>
        <v>0.28571340980321608</v>
      </c>
      <c r="U132" s="281">
        <f t="shared" si="35"/>
        <v>0.33285897905558515</v>
      </c>
      <c r="V132" s="281">
        <f t="shared" si="35"/>
        <v>0.34478404095209458</v>
      </c>
      <c r="W132" s="281">
        <f t="shared" si="35"/>
        <v>0.29390474864647609</v>
      </c>
      <c r="X132" s="281">
        <f t="shared" si="35"/>
        <v>0.27986894229566572</v>
      </c>
      <c r="Y132" s="281">
        <f t="shared" si="35"/>
        <v>0.31439557295146614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3.6688456638813705</v>
      </c>
      <c r="C136" s="272">
        <f>IF(C$5=0,0,(C$5-C$52)/ISI_fec!C$5)</f>
        <v>3.2020131020227138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0.89580940642757279</v>
      </c>
      <c r="C141" s="275">
        <f>IF(C$10=0,0,C$10/ISI_fec!C$10)</f>
        <v>1.0371986707209775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4.2182639559532138</v>
      </c>
      <c r="C142" s="276">
        <f>IF(C$16=0,0,C$16/ISI_fec!C$16)</f>
        <v>2.252730241081339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4.6863913956395917</v>
      </c>
      <c r="C143" s="276">
        <f>IF(C$22=0,0,C$22/ISI_fec!C$22)</f>
        <v>4.3881674351825648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1.6854670460553778</v>
      </c>
      <c r="C144" s="276">
        <f>IF(C$28=0,0,C$28/ISI_fec!C$28)</f>
        <v>1.7296649772760229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2.5966294765135607</v>
      </c>
      <c r="C145" s="277">
        <f>IF(C$35=0,0,C$35/ISI_fec!C$35)</f>
        <v>2.0849720236157445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1.7320023035062537</v>
      </c>
      <c r="C147" s="272">
        <f>IF(C$54=0,0,(C$54-C$96)/ISI_fec!C$54)</f>
        <v>1.4100194397357584</v>
      </c>
      <c r="D147" s="272">
        <f>IF(D$54=0,0,(D$54-D$96)/ISI_fec!D$54)</f>
        <v>1.1832938134863653</v>
      </c>
      <c r="E147" s="272">
        <f>IF(E$54=0,0,(E$54-E$96)/ISI_fec!E$54)</f>
        <v>1.0853464209147305</v>
      </c>
      <c r="F147" s="272">
        <f>IF(F$54=0,0,(F$54-F$96)/ISI_fec!F$54)</f>
        <v>0.90519878680786925</v>
      </c>
      <c r="G147" s="272">
        <f>IF(G$54=0,0,(G$54-G$96)/ISI_fec!G$54)</f>
        <v>1.1479350891508102</v>
      </c>
      <c r="H147" s="272">
        <f>IF(H$54=0,0,(H$54-H$96)/ISI_fec!H$54)</f>
        <v>1.0881898814055324</v>
      </c>
      <c r="I147" s="272">
        <f>IF(I$54=0,0,(I$54-I$96)/ISI_fec!I$54)</f>
        <v>1.0873572294072522</v>
      </c>
      <c r="J147" s="272">
        <f>IF(J$54=0,0,(J$54-J$96)/ISI_fec!J$54)</f>
        <v>0.85164672295950739</v>
      </c>
      <c r="K147" s="272">
        <f>IF(K$54=0,0,(K$54-K$96)/ISI_fec!K$54)</f>
        <v>0.88189751859023924</v>
      </c>
      <c r="L147" s="272">
        <f>IF(L$54=0,0,(L$54-L$96)/ISI_fec!L$54)</f>
        <v>0.87283182659137171</v>
      </c>
      <c r="M147" s="272">
        <f>IF(M$54=0,0,(M$54-M$96)/ISI_fec!M$54)</f>
        <v>0.80060878638710975</v>
      </c>
      <c r="N147" s="272">
        <f>IF(N$54=0,0,(N$54-N$96)/ISI_fec!N$54)</f>
        <v>0.84907036883050369</v>
      </c>
      <c r="O147" s="272">
        <f>IF(O$54=0,0,(O$54-O$96)/ISI_fec!O$54)</f>
        <v>0.8385052667428754</v>
      </c>
      <c r="P147" s="272">
        <f>IF(P$54=0,0,(P$54-P$96)/ISI_fec!P$54)</f>
        <v>0.96230562326663016</v>
      </c>
      <c r="Q147" s="272">
        <f>IF(Q$54=0,0,(Q$54-Q$96)/ISI_fec!Q$54)</f>
        <v>0.83324225099479021</v>
      </c>
      <c r="R147" s="272">
        <f>IF(R$54=0,0,(R$54-R$96)/ISI_fec!R$54)</f>
        <v>0.8168706278082134</v>
      </c>
      <c r="S147" s="272">
        <f>IF(S$54=0,0,(S$54-S$96)/ISI_fec!S$54)</f>
        <v>0.77594254676995056</v>
      </c>
      <c r="T147" s="272">
        <f>IF(T$54=0,0,(T$54-T$96)/ISI_fec!T$54)</f>
        <v>0.76577170773899683</v>
      </c>
      <c r="U147" s="272">
        <f>IF(U$54=0,0,(U$54-U$96)/ISI_fec!U$54)</f>
        <v>0.81862982978972487</v>
      </c>
      <c r="V147" s="272">
        <f>IF(V$54=0,0,(V$54-V$96)/ISI_fec!V$54)</f>
        <v>0.78395959016356531</v>
      </c>
      <c r="W147" s="272">
        <f>IF(W$54=0,0,(W$54-W$96)/ISI_fec!W$54)</f>
        <v>0.78456516509468088</v>
      </c>
      <c r="X147" s="272">
        <f>IF(X$54=0,0,(X$54-X$96)/ISI_fec!X$54)</f>
        <v>0.77282569627423836</v>
      </c>
      <c r="Y147" s="272">
        <f>IF(Y$54=0,0,(Y$54-Y$96)/ISI_fec!Y$54)</f>
        <v>0.72667757056783866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0.89580940642757323</v>
      </c>
      <c r="C152" s="275">
        <f>IF(C$59=0,0,C$59/ISI_fec!C$59)</f>
        <v>1.0371986707209775</v>
      </c>
      <c r="D152" s="275">
        <f>IF(D$59=0,0,D$59/ISI_fec!D$59)</f>
        <v>1.0714842195348067</v>
      </c>
      <c r="E152" s="275">
        <f>IF(E$59=0,0,E$59/ISI_fec!E$59)</f>
        <v>0.98698322307032593</v>
      </c>
      <c r="F152" s="275">
        <f>IF(F$59=0,0,F$59/ISI_fec!F$59)</f>
        <v>0.8664268608835608</v>
      </c>
      <c r="G152" s="275">
        <f>IF(G$59=0,0,G$59/ISI_fec!G$59)</f>
        <v>1.048013033275579</v>
      </c>
      <c r="H152" s="275">
        <f>IF(H$59=0,0,H$59/ISI_fec!H$59)</f>
        <v>0.99679973106715103</v>
      </c>
      <c r="I152" s="275">
        <f>IF(I$59=0,0,I$59/ISI_fec!I$59)</f>
        <v>1.0388558654997768</v>
      </c>
      <c r="J152" s="275">
        <f>IF(J$59=0,0,J$59/ISI_fec!J$59)</f>
        <v>0.86776856637280897</v>
      </c>
      <c r="K152" s="275">
        <f>IF(K$59=0,0,K$59/ISI_fec!K$59)</f>
        <v>1.00767855262979</v>
      </c>
      <c r="L152" s="275">
        <f>IF(L$59=0,0,L$59/ISI_fec!L$59)</f>
        <v>0.96890950269495624</v>
      </c>
      <c r="M152" s="275">
        <f>IF(M$59=0,0,M$59/ISI_fec!M$59)</f>
        <v>0.8747982998956173</v>
      </c>
      <c r="N152" s="275">
        <f>IF(N$59=0,0,N$59/ISI_fec!N$59)</f>
        <v>0.94147759627838512</v>
      </c>
      <c r="O152" s="275">
        <f>IF(O$59=0,0,O$59/ISI_fec!O$59)</f>
        <v>0.92189830645452697</v>
      </c>
      <c r="P152" s="275">
        <f>IF(P$59=0,0,P$59/ISI_fec!P$59)</f>
        <v>0.93837521445946648</v>
      </c>
      <c r="Q152" s="275">
        <f>IF(Q$59=0,0,Q$59/ISI_fec!Q$59)</f>
        <v>0.72459808461612996</v>
      </c>
      <c r="R152" s="275">
        <f>IF(R$59=0,0,R$59/ISI_fec!R$59)</f>
        <v>0.73895221927114696</v>
      </c>
      <c r="S152" s="275">
        <f>IF(S$59=0,0,S$59/ISI_fec!S$59)</f>
        <v>0.70341173238219967</v>
      </c>
      <c r="T152" s="275">
        <f>IF(T$59=0,0,T$59/ISI_fec!T$59)</f>
        <v>0.74427603526651143</v>
      </c>
      <c r="U152" s="275">
        <f>IF(U$59=0,0,U$59/ISI_fec!U$59)</f>
        <v>0.82032321597111979</v>
      </c>
      <c r="V152" s="275">
        <f>IF(V$59=0,0,V$59/ISI_fec!V$59)</f>
        <v>0.80719588046044854</v>
      </c>
      <c r="W152" s="275">
        <f>IF(W$59=0,0,W$59/ISI_fec!W$59)</f>
        <v>0.79057444526394982</v>
      </c>
      <c r="X152" s="275">
        <f>IF(X$59=0,0,X$59/ISI_fec!X$59)</f>
        <v>0.8703758758661887</v>
      </c>
      <c r="Y152" s="275">
        <f>IF(Y$59=0,0,Y$59/ISI_fec!Y$59)</f>
        <v>0.80457837054332426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5.2919703053629323</v>
      </c>
      <c r="C153" s="276">
        <f>IF(C$65=0,0,C$65/ISI_fec!C$65)</f>
        <v>3.9591264639265402</v>
      </c>
      <c r="D153" s="276">
        <f>IF(D$65=0,0,D$65/ISI_fec!D$65)</f>
        <v>2.7295201023329425</v>
      </c>
      <c r="E153" s="276">
        <f>IF(E$65=0,0,E$65/ISI_fec!E$65)</f>
        <v>2.6965151888480903</v>
      </c>
      <c r="F153" s="276">
        <f>IF(F$65=0,0,F$65/ISI_fec!F$65)</f>
        <v>2.6463647880953998</v>
      </c>
      <c r="G153" s="276">
        <f>IF(G$65=0,0,G$65/ISI_fec!G$65)</f>
        <v>2.735451595946004</v>
      </c>
      <c r="H153" s="276">
        <f>IF(H$65=0,0,H$65/ISI_fec!H$65)</f>
        <v>2.70722280481252</v>
      </c>
      <c r="I153" s="276">
        <f>IF(I$65=0,0,I$65/ISI_fec!I$65)</f>
        <v>2.934247917280115</v>
      </c>
      <c r="J153" s="276">
        <f>IF(J$65=0,0,J$65/ISI_fec!J$65)</f>
        <v>2.8240926557470507</v>
      </c>
      <c r="K153" s="276">
        <f>IF(K$65=0,0,K$65/ISI_fec!K$65)</f>
        <v>2.6631960847774474</v>
      </c>
      <c r="L153" s="276">
        <f>IF(L$65=0,0,L$65/ISI_fec!L$65)</f>
        <v>2.7369618084489256</v>
      </c>
      <c r="M153" s="276">
        <f>IF(M$65=0,0,M$65/ISI_fec!M$65)</f>
        <v>2.6879982521457393</v>
      </c>
      <c r="N153" s="276">
        <f>IF(N$65=0,0,N$65/ISI_fec!N$65)</f>
        <v>2.7463785845182644</v>
      </c>
      <c r="O153" s="276">
        <f>IF(O$65=0,0,O$65/ISI_fec!O$65)</f>
        <v>2.7495562057971261</v>
      </c>
      <c r="P153" s="276">
        <f>IF(P$65=0,0,P$65/ISI_fec!P$65)</f>
        <v>3.2189580391202006</v>
      </c>
      <c r="Q153" s="276">
        <f>IF(Q$65=0,0,Q$65/ISI_fec!Q$65)</f>
        <v>3.2091590131437124</v>
      </c>
      <c r="R153" s="276">
        <f>IF(R$65=0,0,R$65/ISI_fec!R$65)</f>
        <v>3.1346462367199015</v>
      </c>
      <c r="S153" s="276">
        <f>IF(S$65=0,0,S$65/ISI_fec!S$65)</f>
        <v>3.0821465816196558</v>
      </c>
      <c r="T153" s="276">
        <f>IF(T$65=0,0,T$65/ISI_fec!T$65)</f>
        <v>2.933311069137452</v>
      </c>
      <c r="U153" s="276">
        <f>IF(U$65=0,0,U$65/ISI_fec!U$65)</f>
        <v>2.9690013587676378</v>
      </c>
      <c r="V153" s="276">
        <f>IF(V$65=0,0,V$65/ISI_fec!V$65)</f>
        <v>2.8502959977633675</v>
      </c>
      <c r="W153" s="276">
        <f>IF(W$65=0,0,W$65/ISI_fec!W$65)</f>
        <v>2.9066859914562384</v>
      </c>
      <c r="X153" s="276">
        <f>IF(X$65=0,0,X$65/ISI_fec!X$65)</f>
        <v>2.6257582526902037</v>
      </c>
      <c r="Y153" s="276">
        <f>IF(Y$65=0,0,Y$65/ISI_fec!Y$65)</f>
        <v>2.6021417152279342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1.6854670460553782</v>
      </c>
      <c r="C155" s="276">
        <f>IF(C$72=0,0,C$72/ISI_fec!C$72)</f>
        <v>1.7296649772760229</v>
      </c>
      <c r="D155" s="276">
        <f>IF(D$72=0,0,D$72/ISI_fec!D$72)</f>
        <v>1.6642854373976932</v>
      </c>
      <c r="E155" s="276">
        <f>IF(E$72=0,0,E$72/ISI_fec!E$72)</f>
        <v>1.5024638557891232</v>
      </c>
      <c r="F155" s="276">
        <f>IF(F$72=0,0,F$72/ISI_fec!F$72)</f>
        <v>1.188701527531405</v>
      </c>
      <c r="G155" s="276">
        <f>IF(G$72=0,0,G$72/ISI_fec!G$72)</f>
        <v>1.6081863254824618</v>
      </c>
      <c r="H155" s="276">
        <f>IF(H$72=0,0,H$72/ISI_fec!H$72)</f>
        <v>1.5076448665599513</v>
      </c>
      <c r="I155" s="276">
        <f>IF(I$72=0,0,I$72/ISI_fec!I$72)</f>
        <v>1.3752397784517909</v>
      </c>
      <c r="J155" s="276">
        <f>IF(J$72=0,0,J$72/ISI_fec!J$72)</f>
        <v>0.94275787012242318</v>
      </c>
      <c r="K155" s="276">
        <f>IF(K$72=0,0,K$72/ISI_fec!K$72)</f>
        <v>1.0547304480979873</v>
      </c>
      <c r="L155" s="276">
        <f>IF(L$72=0,0,L$72/ISI_fec!L$72)</f>
        <v>1.0147723203323513</v>
      </c>
      <c r="M155" s="276">
        <f>IF(M$72=0,0,M$72/ISI_fec!M$72)</f>
        <v>0.8972582081755609</v>
      </c>
      <c r="N155" s="276">
        <f>IF(N$72=0,0,N$72/ISI_fec!N$72)</f>
        <v>0.96172609070278292</v>
      </c>
      <c r="O155" s="276">
        <f>IF(O$72=0,0,O$72/ISI_fec!O$72)</f>
        <v>0.94213992412867487</v>
      </c>
      <c r="P155" s="276">
        <f>IF(P$72=0,0,P$72/ISI_fec!P$72)</f>
        <v>0.95829730157314386</v>
      </c>
      <c r="Q155" s="276">
        <f>IF(Q$72=0,0,Q$72/ISI_fec!Q$72)</f>
        <v>0.7485065644157407</v>
      </c>
      <c r="R155" s="276">
        <f>IF(R$72=0,0,R$72/ISI_fec!R$72)</f>
        <v>0.76083454102442416</v>
      </c>
      <c r="S155" s="276">
        <f>IF(S$72=0,0,S$72/ISI_fec!S$72)</f>
        <v>0.71329170037497236</v>
      </c>
      <c r="T155" s="276">
        <f>IF(T$72=0,0,T$72/ISI_fec!T$72)</f>
        <v>0.75055468982843787</v>
      </c>
      <c r="U155" s="276">
        <f>IF(U$72=0,0,U$72/ISI_fec!U$72)</f>
        <v>0.8260004758952213</v>
      </c>
      <c r="V155" s="276">
        <f>IF(V$72=0,0,V$72/ISI_fec!V$72)</f>
        <v>0.81099734572646853</v>
      </c>
      <c r="W155" s="276">
        <f>IF(W$72=0,0,W$72/ISI_fec!W$72)</f>
        <v>0.79374712726471852</v>
      </c>
      <c r="X155" s="276">
        <f>IF(X$72=0,0,X$72/ISI_fec!X$72)</f>
        <v>0.87367698277482686</v>
      </c>
      <c r="Y155" s="276">
        <f>IF(Y$72=0,0,Y$72/ISI_fec!Y$72)</f>
        <v>0.80831529825992399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2.5966294765135616</v>
      </c>
      <c r="C156" s="277">
        <f>IF(C$79=0,0,C$79/ISI_fec!C$79)</f>
        <v>2.0849720236157459</v>
      </c>
      <c r="D156" s="277">
        <f>IF(D$79=0,0,D$79/ISI_fec!D$79)</f>
        <v>1.7143200726940582</v>
      </c>
      <c r="E156" s="277">
        <f>IF(E$79=0,0,E$79/ISI_fec!E$79)</f>
        <v>1.6051144148494803</v>
      </c>
      <c r="F156" s="277">
        <f>IF(F$79=0,0,F$79/ISI_fec!F$79)</f>
        <v>1.3880241623062299</v>
      </c>
      <c r="G156" s="277">
        <f>IF(G$79=0,0,G$79/ISI_fec!G$79)</f>
        <v>1.6443459427871179</v>
      </c>
      <c r="H156" s="277">
        <f>IF(H$79=0,0,H$79/ISI_fec!H$79)</f>
        <v>1.5935407031682378</v>
      </c>
      <c r="I156" s="277">
        <f>IF(I$79=0,0,I$79/ISI_fec!I$79)</f>
        <v>1.6804606973205405</v>
      </c>
      <c r="J156" s="277">
        <f>IF(J$79=0,0,J$79/ISI_fec!J$79)</f>
        <v>1.4907383434769426</v>
      </c>
      <c r="K156" s="277">
        <f>IF(K$79=0,0,K$79/ISI_fec!K$79)</f>
        <v>1.5338088636214708</v>
      </c>
      <c r="L156" s="277">
        <f>IF(L$79=0,0,L$79/ISI_fec!L$79)</f>
        <v>1.5144004896623517</v>
      </c>
      <c r="M156" s="277">
        <f>IF(M$79=0,0,M$79/ISI_fec!M$79)</f>
        <v>1.421567001493679</v>
      </c>
      <c r="N156" s="277">
        <f>IF(N$79=0,0,N$79/ISI_fec!N$79)</f>
        <v>1.4939021039577258</v>
      </c>
      <c r="O156" s="277">
        <f>IF(O$79=0,0,O$79/ISI_fec!O$79)</f>
        <v>1.4800429525096253</v>
      </c>
      <c r="P156" s="277">
        <f>IF(P$79=0,0,P$79/ISI_fec!P$79)</f>
        <v>1.6807975983420598</v>
      </c>
      <c r="Q156" s="277">
        <f>IF(Q$79=0,0,Q$79/ISI_fec!Q$79)</f>
        <v>1.5073292327601893</v>
      </c>
      <c r="R156" s="277">
        <f>IF(R$79=0,0,R$79/ISI_fec!R$79)</f>
        <v>1.479716472466077</v>
      </c>
      <c r="S156" s="277">
        <f>IF(S$79=0,0,S$79/ISI_fec!S$79)</f>
        <v>1.4181836839479571</v>
      </c>
      <c r="T156" s="277">
        <f>IF(T$79=0,0,T$79/ISI_fec!T$79)</f>
        <v>1.3924405500787003</v>
      </c>
      <c r="U156" s="277">
        <f>IF(U$79=0,0,U$79/ISI_fec!U$79)</f>
        <v>1.4681066920743526</v>
      </c>
      <c r="V156" s="277">
        <f>IF(V$79=0,0,V$79/ISI_fec!V$79)</f>
        <v>1.4110346500107986</v>
      </c>
      <c r="W156" s="277">
        <f>IF(W$79=0,0,W$79/ISI_fec!W$79)</f>
        <v>1.4160244325462974</v>
      </c>
      <c r="X156" s="277">
        <f>IF(X$79=0,0,X$79/ISI_fec!X$79)</f>
        <v>1.3781436566367409</v>
      </c>
      <c r="Y156" s="277">
        <f>IF(Y$79=0,0,Y$79/ISI_fec!Y$79)</f>
        <v>1.262144178750312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PT: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139.29622505210006</v>
      </c>
      <c r="C3" s="203">
        <f t="shared" si="0"/>
        <v>135.6478709083957</v>
      </c>
      <c r="D3" s="203">
        <f t="shared" si="0"/>
        <v>138.08737168010265</v>
      </c>
      <c r="E3" s="203">
        <f t="shared" si="0"/>
        <v>122.388061915625</v>
      </c>
      <c r="F3" s="203">
        <f t="shared" si="0"/>
        <v>123.08566912581419</v>
      </c>
      <c r="G3" s="203">
        <f t="shared" si="0"/>
        <v>116.9635604022784</v>
      </c>
      <c r="H3" s="203">
        <f t="shared" si="0"/>
        <v>124.41816621871101</v>
      </c>
      <c r="I3" s="203">
        <f t="shared" si="0"/>
        <v>122.48734643290396</v>
      </c>
      <c r="J3" s="203">
        <f t="shared" si="0"/>
        <v>131.76793549619526</v>
      </c>
      <c r="K3" s="203">
        <f t="shared" si="0"/>
        <v>192.2521789064584</v>
      </c>
      <c r="L3" s="203">
        <f t="shared" si="0"/>
        <v>133.00635513510269</v>
      </c>
      <c r="M3" s="203">
        <f t="shared" si="0"/>
        <v>125.68375622324879</v>
      </c>
      <c r="N3" s="203">
        <f t="shared" si="0"/>
        <v>130.36917865849279</v>
      </c>
      <c r="O3" s="203">
        <f t="shared" si="0"/>
        <v>125.77619692008483</v>
      </c>
      <c r="P3" s="203">
        <f t="shared" si="0"/>
        <v>136.74731958523967</v>
      </c>
      <c r="Q3" s="203">
        <f t="shared" si="0"/>
        <v>113.70352736475388</v>
      </c>
      <c r="R3" s="203">
        <f t="shared" si="0"/>
        <v>145.50872875533003</v>
      </c>
      <c r="S3" s="203">
        <f t="shared" si="0"/>
        <v>153.21616307224537</v>
      </c>
      <c r="T3" s="203">
        <f t="shared" si="0"/>
        <v>172.06901609718449</v>
      </c>
      <c r="U3" s="203">
        <f t="shared" si="0"/>
        <v>184.35024966420119</v>
      </c>
      <c r="V3" s="203">
        <f t="shared" si="0"/>
        <v>170.61814116904918</v>
      </c>
      <c r="W3" s="203">
        <f t="shared" si="0"/>
        <v>197.44696929742565</v>
      </c>
      <c r="X3" s="203">
        <f t="shared" si="0"/>
        <v>218.12527728210898</v>
      </c>
      <c r="Y3" s="203">
        <f t="shared" si="0"/>
        <v>292.80907679198322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83.66265650856262</v>
      </c>
      <c r="C5" s="282">
        <f t="shared" si="1"/>
        <v>81.471419815449337</v>
      </c>
      <c r="D5" s="282">
        <f t="shared" si="1"/>
        <v>82.93660751195263</v>
      </c>
      <c r="E5" s="282">
        <f t="shared" si="1"/>
        <v>73.507450621622269</v>
      </c>
      <c r="F5" s="282">
        <f t="shared" si="1"/>
        <v>73.926440241636215</v>
      </c>
      <c r="G5" s="282">
        <f t="shared" si="1"/>
        <v>70.249442684425475</v>
      </c>
      <c r="H5" s="282">
        <f t="shared" si="1"/>
        <v>74.726750849766404</v>
      </c>
      <c r="I5" s="282">
        <f t="shared" si="1"/>
        <v>73.567081860463276</v>
      </c>
      <c r="J5" s="282">
        <f t="shared" si="1"/>
        <v>79.141093178493307</v>
      </c>
      <c r="K5" s="282">
        <f t="shared" si="1"/>
        <v>92.005789175522494</v>
      </c>
      <c r="L5" s="282">
        <f t="shared" si="1"/>
        <v>75.934625333123364</v>
      </c>
      <c r="M5" s="282">
        <f t="shared" si="1"/>
        <v>70.311842330164836</v>
      </c>
      <c r="N5" s="282">
        <f t="shared" si="1"/>
        <v>72.423758515206899</v>
      </c>
      <c r="O5" s="282">
        <f t="shared" si="1"/>
        <v>70.206330498052495</v>
      </c>
      <c r="P5" s="282">
        <f t="shared" si="1"/>
        <v>83.352615963599504</v>
      </c>
      <c r="Q5" s="282">
        <f t="shared" si="1"/>
        <v>70.527024121189996</v>
      </c>
      <c r="R5" s="282">
        <f t="shared" si="1"/>
        <v>95.856708176079437</v>
      </c>
      <c r="S5" s="282">
        <f t="shared" si="1"/>
        <v>98.049037782448195</v>
      </c>
      <c r="T5" s="282">
        <f t="shared" si="1"/>
        <v>102.5893428399449</v>
      </c>
      <c r="U5" s="282">
        <f t="shared" si="1"/>
        <v>126.70735046315821</v>
      </c>
      <c r="V5" s="282">
        <f t="shared" si="1"/>
        <v>123.451505195938</v>
      </c>
      <c r="W5" s="282">
        <f t="shared" si="1"/>
        <v>136.0002698690551</v>
      </c>
      <c r="X5" s="282">
        <f t="shared" si="1"/>
        <v>133.6116441748789</v>
      </c>
      <c r="Y5" s="282">
        <f t="shared" si="1"/>
        <v>204.2562052955048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83.66265650856262</v>
      </c>
      <c r="C7" s="282">
        <v>81.471419815449337</v>
      </c>
      <c r="D7" s="282">
        <v>82.93660751195263</v>
      </c>
      <c r="E7" s="282">
        <v>73.507450621622269</v>
      </c>
      <c r="F7" s="282">
        <v>73.926440241636215</v>
      </c>
      <c r="G7" s="282">
        <v>70.249442684425475</v>
      </c>
      <c r="H7" s="282">
        <v>74.726750849766404</v>
      </c>
      <c r="I7" s="282">
        <v>73.567081860463276</v>
      </c>
      <c r="J7" s="282">
        <v>79.141093178493307</v>
      </c>
      <c r="K7" s="282">
        <v>92.005789175522494</v>
      </c>
      <c r="L7" s="282">
        <v>75.934625333123364</v>
      </c>
      <c r="M7" s="282">
        <v>70.311842330164836</v>
      </c>
      <c r="N7" s="282">
        <v>72.423758515206899</v>
      </c>
      <c r="O7" s="282">
        <v>70.206330498052495</v>
      </c>
      <c r="P7" s="282">
        <v>83.352615963599504</v>
      </c>
      <c r="Q7" s="282">
        <v>70.527024121189996</v>
      </c>
      <c r="R7" s="282">
        <v>95.856708176079437</v>
      </c>
      <c r="S7" s="282">
        <v>98.049037782448195</v>
      </c>
      <c r="T7" s="282">
        <v>102.5893428399449</v>
      </c>
      <c r="U7" s="282">
        <v>126.70735046315821</v>
      </c>
      <c r="V7" s="282">
        <v>123.451505195938</v>
      </c>
      <c r="W7" s="282">
        <v>136.0002698690551</v>
      </c>
      <c r="X7" s="282">
        <v>133.6116441748789</v>
      </c>
      <c r="Y7" s="282">
        <v>204.2562052955048</v>
      </c>
      <c r="DA7" s="94" t="s">
        <v>435</v>
      </c>
    </row>
    <row r="8" spans="1:105" ht="12" customHeight="1" x14ac:dyDescent="0.25">
      <c r="A8" s="49" t="s">
        <v>47</v>
      </c>
      <c r="B8" s="242">
        <v>55.633568543537443</v>
      </c>
      <c r="C8" s="242">
        <v>54.176451092946373</v>
      </c>
      <c r="D8" s="242">
        <v>55.150764168150019</v>
      </c>
      <c r="E8" s="242">
        <v>48.880611294002733</v>
      </c>
      <c r="F8" s="242">
        <v>49.159228884177978</v>
      </c>
      <c r="G8" s="242">
        <v>46.714117717852929</v>
      </c>
      <c r="H8" s="242">
        <v>49.691415368944597</v>
      </c>
      <c r="I8" s="242">
        <v>48.920264572440693</v>
      </c>
      <c r="J8" s="242">
        <v>52.62684231770195</v>
      </c>
      <c r="K8" s="242">
        <v>100.2463897309359</v>
      </c>
      <c r="L8" s="242">
        <v>57.07172980197933</v>
      </c>
      <c r="M8" s="242">
        <v>55.371913893083963</v>
      </c>
      <c r="N8" s="242">
        <v>57.945420143285887</v>
      </c>
      <c r="O8" s="242">
        <v>55.569866422032327</v>
      </c>
      <c r="P8" s="242">
        <v>53.394703621640161</v>
      </c>
      <c r="Q8" s="242">
        <v>43.176503243563879</v>
      </c>
      <c r="R8" s="242">
        <v>49.652020579250603</v>
      </c>
      <c r="S8" s="242">
        <v>55.16712528979717</v>
      </c>
      <c r="T8" s="242">
        <v>69.479673257239597</v>
      </c>
      <c r="U8" s="242">
        <v>57.642899201042979</v>
      </c>
      <c r="V8" s="242">
        <v>47.166635973111198</v>
      </c>
      <c r="W8" s="242">
        <v>61.44669942837055</v>
      </c>
      <c r="X8" s="242">
        <v>84.513633107230078</v>
      </c>
      <c r="Y8" s="242">
        <v>88.552871496478417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18</v>
      </c>
      <c r="C12" s="282">
        <f t="shared" si="2"/>
        <v>18</v>
      </c>
      <c r="D12" s="282">
        <f t="shared" si="2"/>
        <v>16</v>
      </c>
      <c r="E12" s="282">
        <f t="shared" si="2"/>
        <v>18</v>
      </c>
      <c r="F12" s="282">
        <f t="shared" si="2"/>
        <v>16</v>
      </c>
      <c r="G12" s="282">
        <f t="shared" si="2"/>
        <v>18</v>
      </c>
      <c r="H12" s="282">
        <f t="shared" si="2"/>
        <v>18</v>
      </c>
      <c r="I12" s="282">
        <f t="shared" si="2"/>
        <v>18</v>
      </c>
      <c r="J12" s="282">
        <f t="shared" si="2"/>
        <v>18</v>
      </c>
      <c r="K12" s="282">
        <f t="shared" si="2"/>
        <v>20.150204688778011</v>
      </c>
      <c r="L12" s="282">
        <f t="shared" si="2"/>
        <v>17.254566378226141</v>
      </c>
      <c r="M12" s="282">
        <f t="shared" si="2"/>
        <v>16.067636452241281</v>
      </c>
      <c r="N12" s="282">
        <f t="shared" si="2"/>
        <v>16.489785285521279</v>
      </c>
      <c r="O12" s="282">
        <f t="shared" si="2"/>
        <v>16.042345399103109</v>
      </c>
      <c r="P12" s="282">
        <f t="shared" si="2"/>
        <v>18.887687407822028</v>
      </c>
      <c r="Q12" s="282">
        <f t="shared" si="2"/>
        <v>21.292425914618331</v>
      </c>
      <c r="R12" s="282">
        <f t="shared" si="2"/>
        <v>20.51302324793356</v>
      </c>
      <c r="S12" s="282">
        <f t="shared" si="2"/>
        <v>21.699536803824088</v>
      </c>
      <c r="T12" s="282">
        <f t="shared" si="2"/>
        <v>21.08642869259927</v>
      </c>
      <c r="U12" s="282">
        <f t="shared" si="2"/>
        <v>20.082953308736769</v>
      </c>
      <c r="V12" s="282">
        <f t="shared" si="2"/>
        <v>20.640376210314791</v>
      </c>
      <c r="W12" s="282">
        <f t="shared" si="2"/>
        <v>24.051634394895078</v>
      </c>
      <c r="X12" s="282">
        <f t="shared" si="2"/>
        <v>22.590627003752559</v>
      </c>
      <c r="Y12" s="282">
        <f t="shared" si="2"/>
        <v>21.488846295342771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18</v>
      </c>
      <c r="C14" s="282">
        <v>18</v>
      </c>
      <c r="D14" s="282">
        <v>16</v>
      </c>
      <c r="E14" s="282">
        <v>18</v>
      </c>
      <c r="F14" s="282">
        <v>16</v>
      </c>
      <c r="G14" s="282">
        <v>18</v>
      </c>
      <c r="H14" s="282">
        <v>18</v>
      </c>
      <c r="I14" s="282">
        <v>18</v>
      </c>
      <c r="J14" s="282">
        <v>18</v>
      </c>
      <c r="K14" s="282">
        <v>20.150204688778011</v>
      </c>
      <c r="L14" s="282">
        <v>17.254566378226141</v>
      </c>
      <c r="M14" s="282">
        <v>16.067636452241281</v>
      </c>
      <c r="N14" s="282">
        <v>16.489785285521279</v>
      </c>
      <c r="O14" s="282">
        <v>16.042345399103109</v>
      </c>
      <c r="P14" s="282">
        <v>18.887687407822028</v>
      </c>
      <c r="Q14" s="282">
        <v>21.292425914618331</v>
      </c>
      <c r="R14" s="282">
        <v>20.51302324793356</v>
      </c>
      <c r="S14" s="282">
        <v>21.699536803824088</v>
      </c>
      <c r="T14" s="282">
        <v>21.08642869259927</v>
      </c>
      <c r="U14" s="282">
        <v>20.082953308736769</v>
      </c>
      <c r="V14" s="282">
        <v>20.640376210314791</v>
      </c>
      <c r="W14" s="282">
        <v>24.051634394895078</v>
      </c>
      <c r="X14" s="282">
        <v>22.590627003752559</v>
      </c>
      <c r="Y14" s="282">
        <v>21.488846295342771</v>
      </c>
      <c r="DA14" s="94" t="s">
        <v>442</v>
      </c>
    </row>
    <row r="15" spans="1:105" ht="12" customHeight="1" x14ac:dyDescent="0.25">
      <c r="A15" s="49" t="s">
        <v>443</v>
      </c>
      <c r="B15" s="242">
        <v>71.55</v>
      </c>
      <c r="C15" s="242">
        <v>76.623750000000001</v>
      </c>
      <c r="D15" s="242">
        <v>68.920249999999996</v>
      </c>
      <c r="E15" s="242">
        <v>69.185749999999999</v>
      </c>
      <c r="F15" s="242">
        <v>82.807249999999996</v>
      </c>
      <c r="G15" s="242">
        <v>75.822416666666669</v>
      </c>
      <c r="H15" s="242">
        <v>61.994999999999997</v>
      </c>
      <c r="I15" s="242">
        <v>70.685249999999996</v>
      </c>
      <c r="J15" s="242">
        <v>77.140800000000013</v>
      </c>
      <c r="K15" s="242">
        <v>64.6875</v>
      </c>
      <c r="L15" s="242">
        <v>64.819500000000005</v>
      </c>
      <c r="M15" s="242">
        <v>65.764499999999998</v>
      </c>
      <c r="N15" s="242">
        <v>48.425800000000002</v>
      </c>
      <c r="O15" s="242">
        <v>61.927</v>
      </c>
      <c r="P15" s="242">
        <v>61.574750000000002</v>
      </c>
      <c r="Q15" s="242">
        <v>77.351034288520623</v>
      </c>
      <c r="R15" s="242">
        <v>74.519623596425305</v>
      </c>
      <c r="S15" s="242">
        <v>78.829984995051689</v>
      </c>
      <c r="T15" s="242">
        <v>76.602688456644486</v>
      </c>
      <c r="U15" s="242">
        <v>72.957267350750428</v>
      </c>
      <c r="V15" s="242">
        <v>74.982270896427508</v>
      </c>
      <c r="W15" s="242">
        <v>87.374675118499269</v>
      </c>
      <c r="X15" s="242">
        <v>82.067133682816277</v>
      </c>
      <c r="Y15" s="242">
        <v>78.064589412079826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20.68965517241379</v>
      </c>
      <c r="C19" s="282">
        <f t="shared" si="3"/>
        <v>20.68965517241379</v>
      </c>
      <c r="D19" s="282">
        <f t="shared" si="3"/>
        <v>18.599732131274578</v>
      </c>
      <c r="E19" s="282">
        <f t="shared" si="3"/>
        <v>20.68965517241379</v>
      </c>
      <c r="F19" s="282">
        <f t="shared" si="3"/>
        <v>20.68965517241379</v>
      </c>
      <c r="G19" s="282">
        <f t="shared" si="3"/>
        <v>20.68965517241379</v>
      </c>
      <c r="H19" s="282">
        <f t="shared" si="3"/>
        <v>20.68965517241379</v>
      </c>
      <c r="I19" s="282">
        <f t="shared" si="3"/>
        <v>20.68965517241379</v>
      </c>
      <c r="J19" s="282">
        <f t="shared" si="3"/>
        <v>20.68965517241379</v>
      </c>
      <c r="K19" s="282">
        <f t="shared" si="3"/>
        <v>22.779578213553009</v>
      </c>
      <c r="L19" s="282">
        <f t="shared" si="3"/>
        <v>20.68965517241379</v>
      </c>
      <c r="M19" s="282">
        <f t="shared" si="3"/>
        <v>20.68965517241379</v>
      </c>
      <c r="N19" s="282">
        <f t="shared" si="3"/>
        <v>18.599732131274578</v>
      </c>
      <c r="O19" s="282">
        <f t="shared" si="3"/>
        <v>18.599732131274578</v>
      </c>
      <c r="P19" s="282">
        <f t="shared" si="3"/>
        <v>20.68965517241379</v>
      </c>
      <c r="Q19" s="282">
        <f t="shared" si="3"/>
        <v>22.779578213553009</v>
      </c>
      <c r="R19" s="282">
        <f t="shared" si="3"/>
        <v>22.779578213553009</v>
      </c>
      <c r="S19" s="282">
        <f t="shared" si="3"/>
        <v>24.869501254692221</v>
      </c>
      <c r="T19" s="282">
        <f t="shared" si="3"/>
        <v>24.869501254692221</v>
      </c>
      <c r="U19" s="282">
        <f t="shared" si="3"/>
        <v>24.869501254692221</v>
      </c>
      <c r="V19" s="282">
        <f t="shared" si="3"/>
        <v>22.779578213553009</v>
      </c>
      <c r="W19" s="282">
        <f t="shared" si="3"/>
        <v>26.959424295831429</v>
      </c>
      <c r="X19" s="282">
        <f t="shared" si="3"/>
        <v>24.869501254692221</v>
      </c>
      <c r="Y19" s="282">
        <f t="shared" si="3"/>
        <v>24.869501254692221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20.68965517241379</v>
      </c>
      <c r="C21" s="282">
        <v>20.68965517241379</v>
      </c>
      <c r="D21" s="282">
        <v>18.599732131274578</v>
      </c>
      <c r="E21" s="282">
        <v>20.68965517241379</v>
      </c>
      <c r="F21" s="282">
        <v>20.68965517241379</v>
      </c>
      <c r="G21" s="282">
        <v>20.68965517241379</v>
      </c>
      <c r="H21" s="282">
        <v>20.68965517241379</v>
      </c>
      <c r="I21" s="282">
        <v>20.68965517241379</v>
      </c>
      <c r="J21" s="282">
        <v>20.68965517241379</v>
      </c>
      <c r="K21" s="282">
        <v>22.779578213553009</v>
      </c>
      <c r="L21" s="282">
        <v>20.68965517241379</v>
      </c>
      <c r="M21" s="282">
        <v>20.68965517241379</v>
      </c>
      <c r="N21" s="282">
        <v>18.599732131274578</v>
      </c>
      <c r="O21" s="282">
        <v>18.599732131274578</v>
      </c>
      <c r="P21" s="282">
        <v>20.68965517241379</v>
      </c>
      <c r="Q21" s="282">
        <v>22.779578213553009</v>
      </c>
      <c r="R21" s="282">
        <v>22.779578213553009</v>
      </c>
      <c r="S21" s="282">
        <v>24.869501254692221</v>
      </c>
      <c r="T21" s="282">
        <v>24.869501254692221</v>
      </c>
      <c r="U21" s="282">
        <v>24.869501254692221</v>
      </c>
      <c r="V21" s="282">
        <v>22.779578213553009</v>
      </c>
      <c r="W21" s="282">
        <v>26.959424295831429</v>
      </c>
      <c r="X21" s="282">
        <v>24.869501254692221</v>
      </c>
      <c r="Y21" s="282">
        <v>24.869501254692221</v>
      </c>
      <c r="DA21" s="94" t="s">
        <v>448</v>
      </c>
    </row>
    <row r="22" spans="1:105" ht="12" customHeight="1" x14ac:dyDescent="0.25">
      <c r="A22" s="49" t="s">
        <v>443</v>
      </c>
      <c r="B22" s="242">
        <v>82.241379310344826</v>
      </c>
      <c r="C22" s="242">
        <v>82.241379310344826</v>
      </c>
      <c r="D22" s="242">
        <v>76.417978016968462</v>
      </c>
      <c r="E22" s="242">
        <v>76.417978016968462</v>
      </c>
      <c r="F22" s="242">
        <v>88.064780603721204</v>
      </c>
      <c r="G22" s="242">
        <v>88.064780603721204</v>
      </c>
      <c r="H22" s="242">
        <v>82.24137931034484</v>
      </c>
      <c r="I22" s="242">
        <v>76.417978016968476</v>
      </c>
      <c r="J22" s="242">
        <v>82.24137931034484</v>
      </c>
      <c r="K22" s="242">
        <v>76.417978016968476</v>
      </c>
      <c r="L22" s="242">
        <v>76.417978016968476</v>
      </c>
      <c r="M22" s="242">
        <v>70.594576723592112</v>
      </c>
      <c r="N22" s="242">
        <v>70.594576723592112</v>
      </c>
      <c r="O22" s="242">
        <v>70.594576723592112</v>
      </c>
      <c r="P22" s="242">
        <v>70.594576723592112</v>
      </c>
      <c r="Q22" s="242">
        <v>82.241379310344854</v>
      </c>
      <c r="R22" s="242">
        <v>82.241379310344854</v>
      </c>
      <c r="S22" s="242">
        <v>88.064780603721218</v>
      </c>
      <c r="T22" s="242">
        <v>82.241379310344854</v>
      </c>
      <c r="U22" s="242">
        <v>82.241379310344854</v>
      </c>
      <c r="V22" s="242">
        <v>82.241379310344854</v>
      </c>
      <c r="W22" s="242">
        <v>93.888181897097596</v>
      </c>
      <c r="X22" s="242">
        <v>88.064780603721232</v>
      </c>
      <c r="Y22" s="242">
        <v>82.241379310344868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2.0899230411392118</v>
      </c>
      <c r="F25" s="282">
        <f t="shared" si="4"/>
        <v>0</v>
      </c>
      <c r="G25" s="282">
        <f t="shared" si="4"/>
        <v>2.0899230411392118</v>
      </c>
      <c r="H25" s="282">
        <f t="shared" si="4"/>
        <v>0</v>
      </c>
      <c r="I25" s="282">
        <f t="shared" si="4"/>
        <v>2.0899230411392118</v>
      </c>
      <c r="J25" s="282">
        <f t="shared" si="4"/>
        <v>0</v>
      </c>
      <c r="K25" s="282">
        <f t="shared" si="4"/>
        <v>2.0899230411392118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2.0899230411392118</v>
      </c>
      <c r="Q25" s="282">
        <f t="shared" si="4"/>
        <v>4.1798460822784236</v>
      </c>
      <c r="R25" s="282">
        <f t="shared" si="4"/>
        <v>0</v>
      </c>
      <c r="S25" s="282">
        <f t="shared" si="4"/>
        <v>4.1798460822784236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4.1798460822784236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2.0899230411392118</v>
      </c>
      <c r="F27" s="282">
        <v>0</v>
      </c>
      <c r="G27" s="282">
        <v>2.0899230411392118</v>
      </c>
      <c r="H27" s="282">
        <v>0</v>
      </c>
      <c r="I27" s="282">
        <v>2.0899230411392118</v>
      </c>
      <c r="J27" s="282">
        <v>0</v>
      </c>
      <c r="K27" s="282">
        <v>2.0899230411392118</v>
      </c>
      <c r="L27" s="282">
        <v>0</v>
      </c>
      <c r="M27" s="282">
        <v>0</v>
      </c>
      <c r="N27" s="282">
        <v>0</v>
      </c>
      <c r="O27" s="282">
        <v>0</v>
      </c>
      <c r="P27" s="282">
        <v>2.0899230411392118</v>
      </c>
      <c r="Q27" s="282">
        <v>4.1798460822784236</v>
      </c>
      <c r="R27" s="282">
        <v>0</v>
      </c>
      <c r="S27" s="282">
        <v>4.1798460822784236</v>
      </c>
      <c r="T27" s="282">
        <v>0</v>
      </c>
      <c r="U27" s="282">
        <v>0</v>
      </c>
      <c r="V27" s="282">
        <v>0</v>
      </c>
      <c r="W27" s="282">
        <v>4.1798460822784236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</v>
      </c>
      <c r="D28" s="242">
        <v>0</v>
      </c>
      <c r="E28" s="242">
        <v>0</v>
      </c>
      <c r="F28" s="242">
        <v>17.470203880129109</v>
      </c>
      <c r="G28" s="242">
        <v>0</v>
      </c>
      <c r="H28" s="242">
        <v>0</v>
      </c>
      <c r="I28" s="242">
        <v>0</v>
      </c>
      <c r="J28" s="242">
        <v>5.8234012933763699</v>
      </c>
      <c r="K28" s="242">
        <v>0</v>
      </c>
      <c r="L28" s="242">
        <v>0</v>
      </c>
      <c r="M28" s="242">
        <v>0</v>
      </c>
      <c r="N28" s="242">
        <v>0</v>
      </c>
      <c r="O28" s="242">
        <v>5.8234012933763699</v>
      </c>
      <c r="P28" s="242">
        <v>5.8234012933763699</v>
      </c>
      <c r="Q28" s="242">
        <v>11.64680258675274</v>
      </c>
      <c r="R28" s="242">
        <v>5.8234012933763699</v>
      </c>
      <c r="S28" s="242">
        <v>5.8234012933763699</v>
      </c>
      <c r="T28" s="242">
        <v>0</v>
      </c>
      <c r="U28" s="242">
        <v>0</v>
      </c>
      <c r="V28" s="242">
        <v>5.8234012933763699</v>
      </c>
      <c r="W28" s="242">
        <v>11.64680258675274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2.0899230411392118</v>
      </c>
      <c r="E31" s="282">
        <f t="shared" si="6"/>
        <v>0</v>
      </c>
      <c r="F31" s="282">
        <f t="shared" si="6"/>
        <v>0</v>
      </c>
      <c r="G31" s="282">
        <f t="shared" si="6"/>
        <v>2.0899230411392118</v>
      </c>
      <c r="H31" s="282">
        <f t="shared" si="6"/>
        <v>0</v>
      </c>
      <c r="I31" s="282">
        <f t="shared" si="6"/>
        <v>2.0899230411392118</v>
      </c>
      <c r="J31" s="282">
        <f t="shared" si="6"/>
        <v>0</v>
      </c>
      <c r="K31" s="282">
        <f t="shared" si="6"/>
        <v>0</v>
      </c>
      <c r="L31" s="282">
        <f t="shared" si="6"/>
        <v>2.0899230411392189</v>
      </c>
      <c r="M31" s="282">
        <f t="shared" si="6"/>
        <v>0</v>
      </c>
      <c r="N31" s="282">
        <f t="shared" si="6"/>
        <v>2.0899230411392118</v>
      </c>
      <c r="O31" s="282">
        <f t="shared" si="6"/>
        <v>0</v>
      </c>
      <c r="P31" s="282">
        <f t="shared" si="6"/>
        <v>0</v>
      </c>
      <c r="Q31" s="282">
        <f t="shared" si="6"/>
        <v>2.0899230411392047</v>
      </c>
      <c r="R31" s="282">
        <f t="shared" si="6"/>
        <v>0</v>
      </c>
      <c r="S31" s="282">
        <f t="shared" si="6"/>
        <v>2.0899230411392118</v>
      </c>
      <c r="T31" s="282">
        <f t="shared" si="6"/>
        <v>0</v>
      </c>
      <c r="U31" s="282">
        <f t="shared" si="6"/>
        <v>0</v>
      </c>
      <c r="V31" s="282">
        <f t="shared" si="6"/>
        <v>2.0899230411392118</v>
      </c>
      <c r="W31" s="282">
        <f t="shared" si="6"/>
        <v>0</v>
      </c>
      <c r="X31" s="282">
        <f t="shared" si="6"/>
        <v>2.0899230411392082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2.0899230411392118</v>
      </c>
      <c r="E33" s="282">
        <f t="shared" si="8"/>
        <v>0</v>
      </c>
      <c r="F33" s="282">
        <f t="shared" si="8"/>
        <v>0</v>
      </c>
      <c r="G33" s="282">
        <f t="shared" si="8"/>
        <v>2.0899230411392118</v>
      </c>
      <c r="H33" s="282">
        <f t="shared" si="8"/>
        <v>0</v>
      </c>
      <c r="I33" s="282">
        <f t="shared" si="8"/>
        <v>2.0899230411392118</v>
      </c>
      <c r="J33" s="282">
        <f t="shared" si="8"/>
        <v>0</v>
      </c>
      <c r="K33" s="282">
        <f t="shared" si="8"/>
        <v>0</v>
      </c>
      <c r="L33" s="282">
        <f t="shared" si="8"/>
        <v>2.0899230411392189</v>
      </c>
      <c r="M33" s="282">
        <f t="shared" si="8"/>
        <v>0</v>
      </c>
      <c r="N33" s="282">
        <f t="shared" si="8"/>
        <v>2.0899230411392118</v>
      </c>
      <c r="O33" s="282">
        <f t="shared" si="8"/>
        <v>0</v>
      </c>
      <c r="P33" s="282">
        <f t="shared" si="8"/>
        <v>0</v>
      </c>
      <c r="Q33" s="282">
        <f t="shared" si="8"/>
        <v>2.0899230411392047</v>
      </c>
      <c r="R33" s="282">
        <f t="shared" si="8"/>
        <v>0</v>
      </c>
      <c r="S33" s="282">
        <f t="shared" si="8"/>
        <v>2.0899230411392118</v>
      </c>
      <c r="T33" s="282">
        <f t="shared" si="8"/>
        <v>0</v>
      </c>
      <c r="U33" s="282">
        <f t="shared" si="8"/>
        <v>0</v>
      </c>
      <c r="V33" s="282">
        <f t="shared" si="8"/>
        <v>2.0899230411392118</v>
      </c>
      <c r="W33" s="282">
        <f t="shared" si="8"/>
        <v>0</v>
      </c>
      <c r="X33" s="282">
        <f t="shared" si="8"/>
        <v>2.0899230411392082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5.8234012933763637</v>
      </c>
      <c r="E34" s="242">
        <f t="shared" si="9"/>
        <v>0</v>
      </c>
      <c r="F34" s="242">
        <f t="shared" si="9"/>
        <v>5.8234012933763637</v>
      </c>
      <c r="G34" s="242">
        <f t="shared" si="9"/>
        <v>0</v>
      </c>
      <c r="H34" s="242">
        <f t="shared" si="9"/>
        <v>5.8234012933763637</v>
      </c>
      <c r="I34" s="242">
        <f t="shared" si="9"/>
        <v>5.8234012933763637</v>
      </c>
      <c r="J34" s="242">
        <f t="shared" si="9"/>
        <v>0</v>
      </c>
      <c r="K34" s="242">
        <f t="shared" si="9"/>
        <v>5.8234012933763637</v>
      </c>
      <c r="L34" s="242">
        <f t="shared" si="9"/>
        <v>0</v>
      </c>
      <c r="M34" s="242">
        <f t="shared" si="9"/>
        <v>5.8234012933763637</v>
      </c>
      <c r="N34" s="242">
        <f t="shared" si="9"/>
        <v>0</v>
      </c>
      <c r="O34" s="242">
        <f t="shared" si="9"/>
        <v>5.8234012933763637</v>
      </c>
      <c r="P34" s="242">
        <f t="shared" si="9"/>
        <v>5.8234012933763637</v>
      </c>
      <c r="Q34" s="242">
        <f t="shared" si="9"/>
        <v>0</v>
      </c>
      <c r="R34" s="242">
        <f t="shared" si="9"/>
        <v>5.8234012933763637</v>
      </c>
      <c r="S34" s="242">
        <f t="shared" si="9"/>
        <v>0</v>
      </c>
      <c r="T34" s="242">
        <f t="shared" si="9"/>
        <v>5.8234012933763637</v>
      </c>
      <c r="U34" s="242">
        <f t="shared" si="9"/>
        <v>0</v>
      </c>
      <c r="V34" s="242">
        <f t="shared" si="9"/>
        <v>5.8234012933763637</v>
      </c>
      <c r="W34" s="242">
        <f t="shared" si="9"/>
        <v>0</v>
      </c>
      <c r="X34" s="242">
        <f t="shared" si="9"/>
        <v>5.8234012933763637</v>
      </c>
      <c r="Y34" s="242">
        <f t="shared" si="9"/>
        <v>5.8234012933763637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2.68965517241379</v>
      </c>
      <c r="C37" s="282">
        <f t="shared" si="11"/>
        <v>2.68965517241379</v>
      </c>
      <c r="D37" s="282">
        <f t="shared" si="11"/>
        <v>2.5997321312745783</v>
      </c>
      <c r="E37" s="282">
        <f t="shared" si="11"/>
        <v>2.68965517241379</v>
      </c>
      <c r="F37" s="282">
        <f t="shared" si="11"/>
        <v>4.68965517241379</v>
      </c>
      <c r="G37" s="282">
        <f t="shared" si="11"/>
        <v>2.68965517241379</v>
      </c>
      <c r="H37" s="282">
        <f t="shared" si="11"/>
        <v>2.68965517241379</v>
      </c>
      <c r="I37" s="282">
        <f t="shared" si="11"/>
        <v>2.68965517241379</v>
      </c>
      <c r="J37" s="282">
        <f t="shared" si="11"/>
        <v>2.68965517241379</v>
      </c>
      <c r="K37" s="282">
        <f t="shared" si="11"/>
        <v>2.6293735247749979</v>
      </c>
      <c r="L37" s="282">
        <f t="shared" si="11"/>
        <v>3.4350887941876493</v>
      </c>
      <c r="M37" s="282">
        <f t="shared" si="11"/>
        <v>4.6220187201725089</v>
      </c>
      <c r="N37" s="282">
        <f t="shared" si="11"/>
        <v>2.1099468457532993</v>
      </c>
      <c r="O37" s="282">
        <f t="shared" si="11"/>
        <v>2.5573867321714694</v>
      </c>
      <c r="P37" s="282">
        <f t="shared" si="11"/>
        <v>1.8019677645917618</v>
      </c>
      <c r="Q37" s="282">
        <f t="shared" si="11"/>
        <v>1.4871522989346779</v>
      </c>
      <c r="R37" s="282">
        <f t="shared" si="11"/>
        <v>2.2665549656194486</v>
      </c>
      <c r="S37" s="282">
        <f t="shared" si="11"/>
        <v>3.1699644508681324</v>
      </c>
      <c r="T37" s="282">
        <f t="shared" si="11"/>
        <v>3.7830725620929506</v>
      </c>
      <c r="U37" s="282">
        <f t="shared" si="11"/>
        <v>4.7865479459554514</v>
      </c>
      <c r="V37" s="282">
        <f t="shared" si="11"/>
        <v>2.1392020032382177</v>
      </c>
      <c r="W37" s="282">
        <f t="shared" si="11"/>
        <v>2.9077899009363506</v>
      </c>
      <c r="X37" s="282">
        <f t="shared" si="11"/>
        <v>2.278874250939662</v>
      </c>
      <c r="Y37" s="282">
        <f t="shared" si="11"/>
        <v>3.3806549593494495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2.68965517241379</v>
      </c>
      <c r="C39" s="282">
        <f t="shared" si="13"/>
        <v>2.68965517241379</v>
      </c>
      <c r="D39" s="282">
        <f t="shared" si="13"/>
        <v>2.5997321312745783</v>
      </c>
      <c r="E39" s="282">
        <f t="shared" si="13"/>
        <v>2.68965517241379</v>
      </c>
      <c r="F39" s="282">
        <f t="shared" si="13"/>
        <v>4.68965517241379</v>
      </c>
      <c r="G39" s="282">
        <f t="shared" si="13"/>
        <v>2.68965517241379</v>
      </c>
      <c r="H39" s="282">
        <f t="shared" si="13"/>
        <v>2.68965517241379</v>
      </c>
      <c r="I39" s="282">
        <f t="shared" si="13"/>
        <v>2.68965517241379</v>
      </c>
      <c r="J39" s="282">
        <f t="shared" si="13"/>
        <v>2.68965517241379</v>
      </c>
      <c r="K39" s="282">
        <f t="shared" si="13"/>
        <v>2.6293735247749979</v>
      </c>
      <c r="L39" s="282">
        <f t="shared" si="13"/>
        <v>3.4350887941876493</v>
      </c>
      <c r="M39" s="282">
        <f t="shared" si="13"/>
        <v>4.6220187201725089</v>
      </c>
      <c r="N39" s="282">
        <f t="shared" si="13"/>
        <v>2.1099468457532993</v>
      </c>
      <c r="O39" s="282">
        <f t="shared" si="13"/>
        <v>2.5573867321714694</v>
      </c>
      <c r="P39" s="282">
        <f t="shared" si="13"/>
        <v>1.8019677645917618</v>
      </c>
      <c r="Q39" s="282">
        <f t="shared" si="13"/>
        <v>1.4871522989346779</v>
      </c>
      <c r="R39" s="282">
        <f t="shared" si="13"/>
        <v>2.2665549656194486</v>
      </c>
      <c r="S39" s="282">
        <f t="shared" si="13"/>
        <v>3.1699644508681324</v>
      </c>
      <c r="T39" s="282">
        <f t="shared" si="13"/>
        <v>3.7830725620929506</v>
      </c>
      <c r="U39" s="282">
        <f t="shared" si="13"/>
        <v>4.7865479459554514</v>
      </c>
      <c r="V39" s="282">
        <f t="shared" si="13"/>
        <v>2.1392020032382177</v>
      </c>
      <c r="W39" s="282">
        <f t="shared" si="13"/>
        <v>2.9077899009363506</v>
      </c>
      <c r="X39" s="282">
        <f t="shared" si="13"/>
        <v>2.278874250939662</v>
      </c>
      <c r="Y39" s="282">
        <f t="shared" si="13"/>
        <v>3.3806549593494495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10.691379310344828</v>
      </c>
      <c r="C40" s="242">
        <f t="shared" si="14"/>
        <v>5.6176293103448245</v>
      </c>
      <c r="D40" s="242">
        <f t="shared" si="14"/>
        <v>7.4977280169684661</v>
      </c>
      <c r="E40" s="242">
        <f t="shared" si="14"/>
        <v>7.2322280169684632</v>
      </c>
      <c r="F40" s="242">
        <f t="shared" si="14"/>
        <v>5.2575306037212073</v>
      </c>
      <c r="G40" s="242">
        <f t="shared" si="14"/>
        <v>12.242363937054535</v>
      </c>
      <c r="H40" s="242">
        <f t="shared" si="14"/>
        <v>20.246379310344842</v>
      </c>
      <c r="I40" s="242">
        <f t="shared" si="14"/>
        <v>5.7327280169684798</v>
      </c>
      <c r="J40" s="242">
        <f t="shared" si="14"/>
        <v>5.1005793103448269</v>
      </c>
      <c r="K40" s="242">
        <f t="shared" si="14"/>
        <v>11.730478016968476</v>
      </c>
      <c r="L40" s="242">
        <f t="shared" si="14"/>
        <v>11.598478016968471</v>
      </c>
      <c r="M40" s="242">
        <f t="shared" si="14"/>
        <v>4.8300767235921143</v>
      </c>
      <c r="N40" s="242">
        <f t="shared" si="14"/>
        <v>22.16877672359211</v>
      </c>
      <c r="O40" s="242">
        <f t="shared" si="14"/>
        <v>8.6675767235921128</v>
      </c>
      <c r="P40" s="242">
        <f t="shared" si="14"/>
        <v>9.0198267235921108</v>
      </c>
      <c r="Q40" s="242">
        <f t="shared" si="14"/>
        <v>4.8903450218242313</v>
      </c>
      <c r="R40" s="242">
        <f t="shared" si="14"/>
        <v>7.7217557139195492</v>
      </c>
      <c r="S40" s="242">
        <f t="shared" si="14"/>
        <v>9.2347956086695291</v>
      </c>
      <c r="T40" s="242">
        <f t="shared" si="14"/>
        <v>5.6386908537003677</v>
      </c>
      <c r="U40" s="242">
        <f t="shared" si="14"/>
        <v>9.2841119595944264</v>
      </c>
      <c r="V40" s="242">
        <f t="shared" si="14"/>
        <v>7.2591084139173461</v>
      </c>
      <c r="W40" s="242">
        <f t="shared" si="14"/>
        <v>6.5135067785983267</v>
      </c>
      <c r="X40" s="242">
        <f t="shared" si="14"/>
        <v>5.9976469209049554</v>
      </c>
      <c r="Y40" s="242">
        <f t="shared" si="14"/>
        <v>4.1767898982650422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41.728460877042131</v>
      </c>
      <c r="C43" s="210">
        <v>35.377558039552873</v>
      </c>
      <c r="D43" s="210">
        <v>22.972914875322441</v>
      </c>
      <c r="E43" s="210">
        <v>23.001547721410152</v>
      </c>
      <c r="F43" s="210">
        <v>26.134737747205499</v>
      </c>
      <c r="G43" s="210">
        <v>23.686328460877039</v>
      </c>
      <c r="H43" s="210">
        <v>24.854342218400681</v>
      </c>
      <c r="I43" s="210">
        <v>31.954170249355109</v>
      </c>
      <c r="J43" s="210">
        <v>35.186758383490982</v>
      </c>
      <c r="K43" s="210">
        <v>26.76268271711092</v>
      </c>
      <c r="L43" s="210">
        <v>25.814445399828031</v>
      </c>
      <c r="M43" s="210">
        <v>26.502407566638009</v>
      </c>
      <c r="N43" s="210">
        <v>19.007394668959591</v>
      </c>
      <c r="O43" s="210">
        <v>23.11074806534824</v>
      </c>
      <c r="P43" s="210">
        <v>25.606706792777299</v>
      </c>
      <c r="Q43" s="210">
        <v>28.866895958727429</v>
      </c>
      <c r="R43" s="210">
        <v>27.81023215821153</v>
      </c>
      <c r="S43" s="210">
        <v>29.418830610490119</v>
      </c>
      <c r="T43" s="210">
        <v>28.587618228718821</v>
      </c>
      <c r="U43" s="210">
        <v>27.227171109200349</v>
      </c>
      <c r="V43" s="210">
        <v>27.982889079965599</v>
      </c>
      <c r="W43" s="210">
        <v>32.607652622527937</v>
      </c>
      <c r="X43" s="210">
        <v>30.626913155631978</v>
      </c>
      <c r="Y43" s="210">
        <v>29.133190025795351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</v>
      </c>
      <c r="F44" s="213">
        <v>0</v>
      </c>
      <c r="G44" s="213">
        <v>0</v>
      </c>
      <c r="H44" s="213">
        <v>0</v>
      </c>
      <c r="I44" s="213">
        <v>0.66053310404127252</v>
      </c>
      <c r="J44" s="213">
        <v>0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>
        <v>0</v>
      </c>
      <c r="R44" s="213">
        <v>0</v>
      </c>
      <c r="S44" s="213">
        <v>0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17.437833190025792</v>
      </c>
      <c r="C45" s="204">
        <f t="shared" si="15"/>
        <v>14.542992261392948</v>
      </c>
      <c r="D45" s="204">
        <f t="shared" si="15"/>
        <v>1.034909716251075</v>
      </c>
      <c r="E45" s="204">
        <f t="shared" si="15"/>
        <v>1.034909716251075</v>
      </c>
      <c r="F45" s="204">
        <f t="shared" si="15"/>
        <v>2.954772141014617</v>
      </c>
      <c r="G45" s="204">
        <f t="shared" si="15"/>
        <v>0</v>
      </c>
      <c r="H45" s="204">
        <f t="shared" si="15"/>
        <v>0</v>
      </c>
      <c r="I45" s="204">
        <f t="shared" si="15"/>
        <v>4.1081685296646597</v>
      </c>
      <c r="J45" s="204">
        <f t="shared" si="15"/>
        <v>3.2960447119518479</v>
      </c>
      <c r="K45" s="204">
        <f t="shared" si="15"/>
        <v>3.1527944969905413</v>
      </c>
      <c r="L45" s="204">
        <f t="shared" si="15"/>
        <v>1.098710232158211</v>
      </c>
      <c r="M45" s="204">
        <f t="shared" si="15"/>
        <v>2.1974204643164228</v>
      </c>
      <c r="N45" s="204">
        <f t="shared" si="15"/>
        <v>2.1974204643164228</v>
      </c>
      <c r="O45" s="204">
        <f t="shared" si="15"/>
        <v>1.098710232158211</v>
      </c>
      <c r="P45" s="204">
        <f t="shared" si="15"/>
        <v>2.1974204643164228</v>
      </c>
      <c r="Q45" s="204">
        <f t="shared" si="15"/>
        <v>2.1974204643164228</v>
      </c>
      <c r="R45" s="204">
        <f t="shared" si="15"/>
        <v>2.1974204643164228</v>
      </c>
      <c r="S45" s="204">
        <f t="shared" si="15"/>
        <v>2.2335339638864999</v>
      </c>
      <c r="T45" s="204">
        <f t="shared" si="15"/>
        <v>2.1661220980223557</v>
      </c>
      <c r="U45" s="204">
        <f t="shared" si="15"/>
        <v>2.0906276870163367</v>
      </c>
      <c r="V45" s="204">
        <f t="shared" si="15"/>
        <v>0.98899398108340486</v>
      </c>
      <c r="W45" s="204">
        <f t="shared" si="15"/>
        <v>1.1343078245915736</v>
      </c>
      <c r="X45" s="204">
        <f t="shared" si="15"/>
        <v>1.4708512467755805</v>
      </c>
      <c r="Y45" s="204">
        <f t="shared" si="15"/>
        <v>1.4107480653482367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5.6486672398968194</v>
      </c>
      <c r="C47" s="204">
        <v>5.6486672398968194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2.1974204643164228</v>
      </c>
      <c r="J47" s="204">
        <v>3.2960447119518479</v>
      </c>
      <c r="K47" s="204">
        <v>2.1974204643164228</v>
      </c>
      <c r="L47" s="204">
        <v>1.098710232158211</v>
      </c>
      <c r="M47" s="204">
        <v>2.1974204643164228</v>
      </c>
      <c r="N47" s="204">
        <v>2.1974204643164228</v>
      </c>
      <c r="O47" s="204">
        <v>1.098710232158211</v>
      </c>
      <c r="P47" s="204">
        <v>2.1974204643164228</v>
      </c>
      <c r="Q47" s="204">
        <v>2.1974204643164228</v>
      </c>
      <c r="R47" s="204">
        <v>2.1974204643164228</v>
      </c>
      <c r="S47" s="204">
        <v>2.1852966466036108</v>
      </c>
      <c r="T47" s="204">
        <v>2.1116938950988819</v>
      </c>
      <c r="U47" s="204">
        <v>2.0413585554600169</v>
      </c>
      <c r="V47" s="204">
        <v>0.96027515047291478</v>
      </c>
      <c r="W47" s="204">
        <v>1.0932072226999141</v>
      </c>
      <c r="X47" s="204">
        <v>1.4195184866723991</v>
      </c>
      <c r="Y47" s="204">
        <v>1.3470335339638859</v>
      </c>
      <c r="DA47" s="71" t="s">
        <v>460</v>
      </c>
    </row>
    <row r="48" spans="1:105" ht="12" customHeight="1" x14ac:dyDescent="0.25">
      <c r="A48" s="18" t="s">
        <v>71</v>
      </c>
      <c r="B48" s="204">
        <v>3.1047291487532238</v>
      </c>
      <c r="C48" s="204">
        <v>3.1047291487532238</v>
      </c>
      <c r="D48" s="204">
        <v>1.034909716251075</v>
      </c>
      <c r="E48" s="204">
        <v>1.034909716251075</v>
      </c>
      <c r="F48" s="204">
        <v>1.034909716251075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4.8237317282889082E-2</v>
      </c>
      <c r="T48" s="204">
        <v>5.4428202923473772E-2</v>
      </c>
      <c r="U48" s="204">
        <v>4.9269131556319852E-2</v>
      </c>
      <c r="V48" s="204">
        <v>2.8718830610490111E-2</v>
      </c>
      <c r="W48" s="204">
        <v>4.1100601891659497E-2</v>
      </c>
      <c r="X48" s="204">
        <v>5.133276010318142E-2</v>
      </c>
      <c r="Y48" s="204">
        <v>6.3714531384350806E-2</v>
      </c>
      <c r="DA48" s="71" t="s">
        <v>461</v>
      </c>
    </row>
    <row r="49" spans="1:105" ht="12" customHeight="1" x14ac:dyDescent="0.25">
      <c r="A49" s="18" t="s">
        <v>32</v>
      </c>
      <c r="B49" s="204">
        <v>8.6844368013757514</v>
      </c>
      <c r="C49" s="204">
        <v>5.7895958727429058</v>
      </c>
      <c r="D49" s="204">
        <v>0</v>
      </c>
      <c r="E49" s="204">
        <v>0</v>
      </c>
      <c r="F49" s="204">
        <v>1.9198624247635421</v>
      </c>
      <c r="G49" s="204">
        <v>0</v>
      </c>
      <c r="H49" s="204">
        <v>0</v>
      </c>
      <c r="I49" s="204">
        <v>1.9107480653482369</v>
      </c>
      <c r="J49" s="204">
        <v>0</v>
      </c>
      <c r="K49" s="204">
        <v>0.95537403267411869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9.4153052450558885</v>
      </c>
      <c r="C51" s="204">
        <f t="shared" si="16"/>
        <v>5.6534823731728281</v>
      </c>
      <c r="D51" s="204">
        <f t="shared" si="16"/>
        <v>6.5993121238177119</v>
      </c>
      <c r="E51" s="204">
        <f t="shared" si="16"/>
        <v>6.6423043852106618</v>
      </c>
      <c r="F51" s="204">
        <f t="shared" si="16"/>
        <v>7.33018056749785</v>
      </c>
      <c r="G51" s="204">
        <f t="shared" si="16"/>
        <v>7.6311263972484946</v>
      </c>
      <c r="H51" s="204">
        <f t="shared" si="16"/>
        <v>8.2975064488392078</v>
      </c>
      <c r="I51" s="204">
        <f t="shared" si="16"/>
        <v>9.3293207222699905</v>
      </c>
      <c r="J51" s="204">
        <f t="shared" si="16"/>
        <v>14.23043852106621</v>
      </c>
      <c r="K51" s="204">
        <f t="shared" si="16"/>
        <v>7.5451418744625967</v>
      </c>
      <c r="L51" s="204">
        <f t="shared" si="16"/>
        <v>6.4058469475494411</v>
      </c>
      <c r="M51" s="204">
        <f t="shared" si="16"/>
        <v>7.5666380051590707</v>
      </c>
      <c r="N51" s="204">
        <f t="shared" si="16"/>
        <v>6.9217540842648324</v>
      </c>
      <c r="O51" s="204">
        <f t="shared" si="16"/>
        <v>11.865864144453999</v>
      </c>
      <c r="P51" s="204">
        <f t="shared" si="16"/>
        <v>12.91917454858126</v>
      </c>
      <c r="Q51" s="204">
        <f t="shared" si="16"/>
        <v>15.83542562338779</v>
      </c>
      <c r="R51" s="204">
        <f t="shared" si="16"/>
        <v>16.189337919174552</v>
      </c>
      <c r="S51" s="204">
        <f t="shared" si="16"/>
        <v>17.300945829750649</v>
      </c>
      <c r="T51" s="204">
        <f t="shared" si="16"/>
        <v>16.808942390369729</v>
      </c>
      <c r="U51" s="204">
        <f t="shared" si="16"/>
        <v>16.04032674118659</v>
      </c>
      <c r="V51" s="204">
        <f t="shared" si="16"/>
        <v>18.317110920034391</v>
      </c>
      <c r="W51" s="204">
        <f t="shared" si="16"/>
        <v>21.429234737747201</v>
      </c>
      <c r="X51" s="204">
        <f t="shared" si="16"/>
        <v>19.58546861564918</v>
      </c>
      <c r="Y51" s="204">
        <f t="shared" si="16"/>
        <v>18.271539122957861</v>
      </c>
      <c r="DA51" s="71"/>
    </row>
    <row r="52" spans="1:105" ht="12" customHeight="1" x14ac:dyDescent="0.25">
      <c r="A52" s="18" t="s">
        <v>73</v>
      </c>
      <c r="B52" s="204">
        <v>9.4153052450558885</v>
      </c>
      <c r="C52" s="204">
        <v>5.6534823731728281</v>
      </c>
      <c r="D52" s="204">
        <v>6.5993121238177119</v>
      </c>
      <c r="E52" s="204">
        <v>6.6423043852106618</v>
      </c>
      <c r="F52" s="204">
        <v>7.33018056749785</v>
      </c>
      <c r="G52" s="204">
        <v>7.6311263972484946</v>
      </c>
      <c r="H52" s="204">
        <v>8.2975064488392078</v>
      </c>
      <c r="I52" s="204">
        <v>9.3293207222699905</v>
      </c>
      <c r="J52" s="204">
        <v>14.23043852106621</v>
      </c>
      <c r="K52" s="204">
        <v>7.5451418744625967</v>
      </c>
      <c r="L52" s="204">
        <v>6.4058469475494411</v>
      </c>
      <c r="M52" s="204">
        <v>7.5666380051590707</v>
      </c>
      <c r="N52" s="204">
        <v>6.9217540842648324</v>
      </c>
      <c r="O52" s="204">
        <v>11.865864144453999</v>
      </c>
      <c r="P52" s="204">
        <v>12.91917454858126</v>
      </c>
      <c r="Q52" s="204">
        <v>15.83542562338779</v>
      </c>
      <c r="R52" s="204">
        <v>16.189337919174552</v>
      </c>
      <c r="S52" s="204">
        <v>17.300945829750649</v>
      </c>
      <c r="T52" s="204">
        <v>16.808942390369729</v>
      </c>
      <c r="U52" s="204">
        <v>16.04032674118659</v>
      </c>
      <c r="V52" s="204">
        <v>18.317110920034391</v>
      </c>
      <c r="W52" s="204">
        <v>21.429234737747201</v>
      </c>
      <c r="X52" s="204">
        <v>19.58546861564918</v>
      </c>
      <c r="Y52" s="204">
        <v>18.271539122957861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5.1590713671539117</v>
      </c>
      <c r="C54" s="204">
        <f t="shared" si="17"/>
        <v>5.2068787618228711</v>
      </c>
      <c r="D54" s="204">
        <f t="shared" si="17"/>
        <v>5.2785038693035249</v>
      </c>
      <c r="E54" s="204">
        <f t="shared" si="17"/>
        <v>5.3501289767841786</v>
      </c>
      <c r="F54" s="204">
        <f t="shared" si="17"/>
        <v>5.4456577815993112</v>
      </c>
      <c r="G54" s="204">
        <f t="shared" si="17"/>
        <v>5.5650902837489236</v>
      </c>
      <c r="H54" s="204">
        <f t="shared" si="17"/>
        <v>5.6368013757523636</v>
      </c>
      <c r="I54" s="204">
        <f t="shared" si="17"/>
        <v>5.732330180567498</v>
      </c>
      <c r="J54" s="204">
        <f t="shared" si="17"/>
        <v>5.7084264832330174</v>
      </c>
      <c r="K54" s="204">
        <f t="shared" si="17"/>
        <v>6.0905417024935504</v>
      </c>
      <c r="L54" s="204">
        <f t="shared" si="17"/>
        <v>6.6159931212381773</v>
      </c>
      <c r="M54" s="204">
        <f t="shared" si="17"/>
        <v>6.592175408426483</v>
      </c>
      <c r="N54" s="204">
        <f t="shared" si="17"/>
        <v>0</v>
      </c>
      <c r="O54" s="204">
        <f t="shared" si="17"/>
        <v>0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2.665520206362855E-3</v>
      </c>
      <c r="T54" s="204">
        <f t="shared" si="17"/>
        <v>3.5253654342218398E-3</v>
      </c>
      <c r="U54" s="204">
        <f t="shared" si="17"/>
        <v>2.665520206362855E-3</v>
      </c>
      <c r="V54" s="204">
        <f t="shared" si="17"/>
        <v>1.805674978503869E-3</v>
      </c>
      <c r="W54" s="204">
        <f t="shared" si="17"/>
        <v>3.7833190025795349E-3</v>
      </c>
      <c r="X54" s="204">
        <f t="shared" si="17"/>
        <v>3.6973344797936371E-3</v>
      </c>
      <c r="Y54" s="204">
        <f t="shared" si="17"/>
        <v>4.6431642304385207E-3</v>
      </c>
      <c r="DA54" s="71"/>
    </row>
    <row r="55" spans="1:105" ht="12" customHeight="1" x14ac:dyDescent="0.25">
      <c r="A55" s="18" t="s">
        <v>38</v>
      </c>
      <c r="B55" s="204">
        <v>5.1590713671539117</v>
      </c>
      <c r="C55" s="204">
        <v>5.2068787618228711</v>
      </c>
      <c r="D55" s="204">
        <v>5.2785038693035249</v>
      </c>
      <c r="E55" s="204">
        <v>5.3501289767841786</v>
      </c>
      <c r="F55" s="204">
        <v>5.4456577815993112</v>
      </c>
      <c r="G55" s="204">
        <v>5.5650902837489236</v>
      </c>
      <c r="H55" s="204">
        <v>5.6368013757523636</v>
      </c>
      <c r="I55" s="204">
        <v>5.732330180567498</v>
      </c>
      <c r="J55" s="204">
        <v>5.7084264832330174</v>
      </c>
      <c r="K55" s="204">
        <v>6.0905417024935504</v>
      </c>
      <c r="L55" s="204">
        <v>6.6159931212381773</v>
      </c>
      <c r="M55" s="204">
        <v>6.592175408426483</v>
      </c>
      <c r="N55" s="204">
        <v>0</v>
      </c>
      <c r="O55" s="204">
        <v>0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0</v>
      </c>
      <c r="U56" s="204">
        <v>0</v>
      </c>
      <c r="V56" s="204">
        <v>0</v>
      </c>
      <c r="W56" s="204">
        <v>0</v>
      </c>
      <c r="X56" s="204">
        <v>0</v>
      </c>
      <c r="Y56" s="204">
        <v>0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2.665520206362855E-3</v>
      </c>
      <c r="T57" s="204">
        <v>3.5253654342218398E-3</v>
      </c>
      <c r="U57" s="204">
        <v>2.665520206362855E-3</v>
      </c>
      <c r="V57" s="204">
        <v>1.805674978503869E-3</v>
      </c>
      <c r="W57" s="204">
        <v>3.7833190025795349E-3</v>
      </c>
      <c r="X57" s="204">
        <v>3.6973344797936371E-3</v>
      </c>
      <c r="Y57" s="204">
        <v>4.6431642304385207E-3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472</v>
      </c>
    </row>
    <row r="62" spans="1:105" ht="12" customHeight="1" x14ac:dyDescent="0.25">
      <c r="A62" s="21" t="s">
        <v>40</v>
      </c>
      <c r="B62" s="207">
        <v>9.716251074806534</v>
      </c>
      <c r="C62" s="207">
        <v>9.9742046431642297</v>
      </c>
      <c r="D62" s="207">
        <v>10.060189165950129</v>
      </c>
      <c r="E62" s="207">
        <v>9.9742046431642297</v>
      </c>
      <c r="F62" s="207">
        <v>10.40412725709372</v>
      </c>
      <c r="G62" s="207">
        <v>10.490111779879619</v>
      </c>
      <c r="H62" s="207">
        <v>10.920034393809109</v>
      </c>
      <c r="I62" s="207">
        <v>12.12381771281169</v>
      </c>
      <c r="J62" s="207">
        <v>11.951848667239901</v>
      </c>
      <c r="K62" s="207">
        <v>9.9742046431642297</v>
      </c>
      <c r="L62" s="207">
        <v>11.6938950988822</v>
      </c>
      <c r="M62" s="207">
        <v>10.146173688736029</v>
      </c>
      <c r="N62" s="207">
        <v>9.8882201203783318</v>
      </c>
      <c r="O62" s="207">
        <v>10.146173688736029</v>
      </c>
      <c r="P62" s="207">
        <v>10.490111779879619</v>
      </c>
      <c r="Q62" s="207">
        <v>10.834049871023209</v>
      </c>
      <c r="R62" s="207">
        <v>9.4234737747205504</v>
      </c>
      <c r="S62" s="207">
        <v>9.8816852966466033</v>
      </c>
      <c r="T62" s="207">
        <v>9.6090283748925192</v>
      </c>
      <c r="U62" s="207">
        <v>9.0935511607910566</v>
      </c>
      <c r="V62" s="207">
        <v>8.674978503869303</v>
      </c>
      <c r="W62" s="207">
        <v>10.04032674118659</v>
      </c>
      <c r="X62" s="207">
        <v>9.5668959587274287</v>
      </c>
      <c r="Y62" s="207">
        <v>9.4462596732588135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41.728460877042139</v>
      </c>
      <c r="C63" s="284">
        <f t="shared" si="18"/>
        <v>35.377558039552873</v>
      </c>
      <c r="D63" s="284">
        <f t="shared" si="18"/>
        <v>22.972914875322441</v>
      </c>
      <c r="E63" s="284">
        <f t="shared" si="18"/>
        <v>23.001547721410148</v>
      </c>
      <c r="F63" s="284">
        <f t="shared" si="18"/>
        <v>26.134737747205499</v>
      </c>
      <c r="G63" s="284">
        <f t="shared" si="18"/>
        <v>23.686328460877036</v>
      </c>
      <c r="H63" s="284">
        <f t="shared" si="18"/>
        <v>24.854342218400674</v>
      </c>
      <c r="I63" s="284">
        <f t="shared" si="18"/>
        <v>31.954170249355116</v>
      </c>
      <c r="J63" s="284">
        <f t="shared" si="18"/>
        <v>35.186758383490982</v>
      </c>
      <c r="K63" s="284">
        <f t="shared" si="18"/>
        <v>26.762682717110923</v>
      </c>
      <c r="L63" s="284">
        <f t="shared" si="18"/>
        <v>25.814445399828042</v>
      </c>
      <c r="M63" s="284">
        <f t="shared" si="18"/>
        <v>26.502407566638016</v>
      </c>
      <c r="N63" s="284">
        <f t="shared" si="18"/>
        <v>19.007394668959584</v>
      </c>
      <c r="O63" s="284">
        <f t="shared" si="18"/>
        <v>23.110748065348247</v>
      </c>
      <c r="P63" s="284">
        <f t="shared" si="18"/>
        <v>25.606706792777313</v>
      </c>
      <c r="Q63" s="284">
        <f t="shared" si="18"/>
        <v>28.866895958727422</v>
      </c>
      <c r="R63" s="284">
        <f t="shared" si="18"/>
        <v>27.810232158211527</v>
      </c>
      <c r="S63" s="284">
        <f t="shared" si="18"/>
        <v>29.418830610490129</v>
      </c>
      <c r="T63" s="284">
        <f t="shared" si="18"/>
        <v>28.587618228718831</v>
      </c>
      <c r="U63" s="284">
        <f t="shared" si="18"/>
        <v>27.227171109200345</v>
      </c>
      <c r="V63" s="284">
        <f t="shared" si="18"/>
        <v>27.982889079965616</v>
      </c>
      <c r="W63" s="284">
        <f t="shared" si="18"/>
        <v>32.607652622527944</v>
      </c>
      <c r="X63" s="284">
        <f t="shared" si="18"/>
        <v>30.626913155631989</v>
      </c>
      <c r="Y63" s="284">
        <f t="shared" si="18"/>
        <v>29.133190025795351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4.0448640607810624</v>
      </c>
      <c r="C65" s="282">
        <f t="shared" si="19"/>
        <v>3.2228654804058658</v>
      </c>
      <c r="D65" s="282">
        <f t="shared" si="19"/>
        <v>2.070426614269683</v>
      </c>
      <c r="E65" s="282">
        <f t="shared" si="19"/>
        <v>2.368123613298506</v>
      </c>
      <c r="F65" s="282">
        <f t="shared" si="19"/>
        <v>1.9438670843188619</v>
      </c>
      <c r="G65" s="282">
        <f t="shared" si="19"/>
        <v>2.2002444412208582</v>
      </c>
      <c r="H65" s="282">
        <f t="shared" si="19"/>
        <v>2.7663711437689869</v>
      </c>
      <c r="I65" s="282">
        <f t="shared" si="19"/>
        <v>3.1674842751500272</v>
      </c>
      <c r="J65" s="282">
        <f t="shared" si="19"/>
        <v>3.248115738086411</v>
      </c>
      <c r="K65" s="282">
        <f t="shared" si="19"/>
        <v>3.1519901211846251</v>
      </c>
      <c r="L65" s="282">
        <f t="shared" si="19"/>
        <v>2.643389844717432</v>
      </c>
      <c r="M65" s="282">
        <f t="shared" si="19"/>
        <v>2.5119763922516252</v>
      </c>
      <c r="N65" s="282">
        <f t="shared" si="19"/>
        <v>2.420574037047027</v>
      </c>
      <c r="O65" s="282">
        <f t="shared" si="19"/>
        <v>2.319459935488227</v>
      </c>
      <c r="P65" s="282">
        <f t="shared" si="19"/>
        <v>2.9832530257929628</v>
      </c>
      <c r="Q65" s="282">
        <f t="shared" si="19"/>
        <v>3.032623768075303</v>
      </c>
      <c r="R65" s="282">
        <f t="shared" si="19"/>
        <v>2.9385810621258459</v>
      </c>
      <c r="S65" s="282">
        <f t="shared" si="19"/>
        <v>3.0727499098164408</v>
      </c>
      <c r="T65" s="282">
        <f t="shared" si="19"/>
        <v>2.9859311030139941</v>
      </c>
      <c r="U65" s="282">
        <f t="shared" si="19"/>
        <v>2.843834572422467</v>
      </c>
      <c r="V65" s="282">
        <f t="shared" si="19"/>
        <v>2.953672687261979</v>
      </c>
      <c r="W65" s="282">
        <f t="shared" si="19"/>
        <v>3.4186836395483859</v>
      </c>
      <c r="X65" s="282">
        <f t="shared" si="19"/>
        <v>3.21101700104259</v>
      </c>
      <c r="Y65" s="282">
        <f t="shared" si="19"/>
        <v>3.0544106091289489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4.0448640607810624</v>
      </c>
      <c r="C67" s="282">
        <f>NFM_fec!C72</f>
        <v>3.2228654804058658</v>
      </c>
      <c r="D67" s="282">
        <f>NFM_fec!D72</f>
        <v>2.070426614269683</v>
      </c>
      <c r="E67" s="282">
        <f>NFM_fec!E72</f>
        <v>2.368123613298506</v>
      </c>
      <c r="F67" s="282">
        <f>NFM_fec!F72</f>
        <v>1.9438670843188619</v>
      </c>
      <c r="G67" s="282">
        <f>NFM_fec!G72</f>
        <v>2.2002444412208582</v>
      </c>
      <c r="H67" s="282">
        <f>NFM_fec!H72</f>
        <v>2.7663711437689869</v>
      </c>
      <c r="I67" s="282">
        <f>NFM_fec!I72</f>
        <v>3.1674842751500272</v>
      </c>
      <c r="J67" s="282">
        <f>NFM_fec!J72</f>
        <v>3.248115738086411</v>
      </c>
      <c r="K67" s="282">
        <f>NFM_fec!K72</f>
        <v>3.1519901211846251</v>
      </c>
      <c r="L67" s="282">
        <f>NFM_fec!L72</f>
        <v>2.643389844717432</v>
      </c>
      <c r="M67" s="282">
        <f>NFM_fec!M72</f>
        <v>2.5119763922516252</v>
      </c>
      <c r="N67" s="282">
        <f>NFM_fec!N72</f>
        <v>2.420574037047027</v>
      </c>
      <c r="O67" s="282">
        <f>NFM_fec!O72</f>
        <v>2.319459935488227</v>
      </c>
      <c r="P67" s="282">
        <f>NFM_fec!P72</f>
        <v>2.9832530257929628</v>
      </c>
      <c r="Q67" s="282">
        <f>NFM_fec!Q72</f>
        <v>3.032623768075303</v>
      </c>
      <c r="R67" s="282">
        <f>NFM_fec!R72</f>
        <v>2.9385810621258459</v>
      </c>
      <c r="S67" s="282">
        <f>NFM_fec!S72</f>
        <v>3.0727499098164408</v>
      </c>
      <c r="T67" s="282">
        <f>NFM_fec!T72</f>
        <v>2.9859311030139941</v>
      </c>
      <c r="U67" s="282">
        <f>NFM_fec!U72</f>
        <v>2.843834572422467</v>
      </c>
      <c r="V67" s="282">
        <f>NFM_fec!V72</f>
        <v>2.953672687261979</v>
      </c>
      <c r="W67" s="282">
        <f>NFM_fec!W72</f>
        <v>3.4186836395483859</v>
      </c>
      <c r="X67" s="282">
        <f>NFM_fec!X72</f>
        <v>3.21101700104259</v>
      </c>
      <c r="Y67" s="282">
        <f>NFM_fec!Y72</f>
        <v>3.0544106091289489</v>
      </c>
      <c r="DA67" s="94"/>
    </row>
    <row r="68" spans="1:105" ht="12" customHeight="1" x14ac:dyDescent="0.25">
      <c r="A68" s="52" t="s">
        <v>47</v>
      </c>
      <c r="B68" s="242">
        <f>NFM_fec!B115</f>
        <v>37.68359681626108</v>
      </c>
      <c r="C68" s="242">
        <f>NFM_fec!C115</f>
        <v>32.154692559147009</v>
      </c>
      <c r="D68" s="242">
        <f>NFM_fec!D115</f>
        <v>20.90248826105276</v>
      </c>
      <c r="E68" s="242">
        <f>NFM_fec!E115</f>
        <v>20.63342410811164</v>
      </c>
      <c r="F68" s="242">
        <f>NFM_fec!F115</f>
        <v>24.190870662886638</v>
      </c>
      <c r="G68" s="242">
        <f>NFM_fec!G115</f>
        <v>21.486084019656179</v>
      </c>
      <c r="H68" s="242">
        <f>NFM_fec!H115</f>
        <v>22.087971074631689</v>
      </c>
      <c r="I68" s="242">
        <f>NFM_fec!I115</f>
        <v>28.786685974205088</v>
      </c>
      <c r="J68" s="242">
        <f>NFM_fec!J115</f>
        <v>31.93864264540457</v>
      </c>
      <c r="K68" s="242">
        <f>NFM_fec!K115</f>
        <v>23.610692595926299</v>
      </c>
      <c r="L68" s="242">
        <f>NFM_fec!L115</f>
        <v>23.171055555110609</v>
      </c>
      <c r="M68" s="242">
        <f>NFM_fec!M115</f>
        <v>23.990431174386391</v>
      </c>
      <c r="N68" s="242">
        <f>NFM_fec!N115</f>
        <v>16.586820631912559</v>
      </c>
      <c r="O68" s="242">
        <f>NFM_fec!O115</f>
        <v>20.791288129860021</v>
      </c>
      <c r="P68" s="242">
        <f>NFM_fec!P115</f>
        <v>22.623453766984351</v>
      </c>
      <c r="Q68" s="242">
        <f>NFM_fec!Q115</f>
        <v>25.834272190652118</v>
      </c>
      <c r="R68" s="242">
        <f>NFM_fec!R115</f>
        <v>24.871651096085682</v>
      </c>
      <c r="S68" s="242">
        <f>NFM_fec!S115</f>
        <v>26.346080700673689</v>
      </c>
      <c r="T68" s="242">
        <f>NFM_fec!T115</f>
        <v>25.601687125704839</v>
      </c>
      <c r="U68" s="242">
        <f>NFM_fec!U115</f>
        <v>24.383336536777879</v>
      </c>
      <c r="V68" s="242">
        <f>NFM_fec!V115</f>
        <v>25.029216392703638</v>
      </c>
      <c r="W68" s="242">
        <f>NFM_fec!W115</f>
        <v>29.18896898297956</v>
      </c>
      <c r="X68" s="242">
        <f>NFM_fec!X115</f>
        <v>27.415896154589401</v>
      </c>
      <c r="Y68" s="242">
        <f>NFM_fec!Y115</f>
        <v>26.0787794166664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87.107089121124275</v>
      </c>
      <c r="C70" s="203">
        <f t="shared" si="20"/>
        <v>65.979936241238519</v>
      </c>
      <c r="D70" s="203">
        <f t="shared" si="20"/>
        <v>31.305683360452392</v>
      </c>
      <c r="E70" s="203">
        <f t="shared" si="20"/>
        <v>31.674083360527217</v>
      </c>
      <c r="F70" s="203">
        <f t="shared" si="20"/>
        <v>38.362057281034197</v>
      </c>
      <c r="G70" s="203">
        <f t="shared" si="20"/>
        <v>30.111720000534532</v>
      </c>
      <c r="H70" s="203">
        <f t="shared" si="20"/>
        <v>30.506050000458746</v>
      </c>
      <c r="I70" s="203">
        <f t="shared" si="20"/>
        <v>46.474455200673596</v>
      </c>
      <c r="J70" s="203">
        <f t="shared" si="20"/>
        <v>49.944864280578301</v>
      </c>
      <c r="K70" s="203">
        <f t="shared" si="20"/>
        <v>34.533160000568287</v>
      </c>
      <c r="L70" s="203">
        <f t="shared" si="20"/>
        <v>26.379430480560682</v>
      </c>
      <c r="M70" s="203">
        <f t="shared" si="20"/>
        <v>32.213660960992044</v>
      </c>
      <c r="N70" s="203">
        <f t="shared" si="20"/>
        <v>30.045260959318757</v>
      </c>
      <c r="O70" s="203">
        <f t="shared" si="20"/>
        <v>38.759680479473928</v>
      </c>
      <c r="P70" s="203">
        <f t="shared" si="20"/>
        <v>43.076900959287677</v>
      </c>
      <c r="Q70" s="203">
        <f t="shared" si="20"/>
        <v>53.105976319196941</v>
      </c>
      <c r="R70" s="203">
        <f t="shared" si="20"/>
        <v>54.898903679025246</v>
      </c>
      <c r="S70" s="203">
        <f t="shared" si="20"/>
        <v>58.5891153589547</v>
      </c>
      <c r="T70" s="203">
        <f t="shared" si="20"/>
        <v>58.455997998986135</v>
      </c>
      <c r="U70" s="203">
        <f t="shared" si="20"/>
        <v>56.067415079016747</v>
      </c>
      <c r="V70" s="203">
        <f t="shared" si="20"/>
        <v>58.334905598718436</v>
      </c>
      <c r="W70" s="203">
        <f t="shared" si="20"/>
        <v>66.327018638478222</v>
      </c>
      <c r="X70" s="203">
        <f t="shared" si="20"/>
        <v>65.094286998637799</v>
      </c>
      <c r="Y70" s="203">
        <f t="shared" si="20"/>
        <v>63.438303798853525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74.812479121124269</v>
      </c>
      <c r="C71" s="213">
        <f>NFM_emi!C5+(NFM_emi!C34-NFM_emi!C70)+NFM_emi!C72+(NFM_emi!C115-NFM_emi!C158)</f>
        <v>56.595756241238519</v>
      </c>
      <c r="D71" s="213">
        <f>NFM_emi!D5+(NFM_emi!D34-NFM_emi!D70)+NFM_emi!D72+(NFM_emi!D115-NFM_emi!D158)</f>
        <v>18.711153360452389</v>
      </c>
      <c r="E71" s="213">
        <f>NFM_emi!E5+(NFM_emi!E34-NFM_emi!E70)+NFM_emi!E72+(NFM_emi!E115-NFM_emi!E158)</f>
        <v>18.812133360527216</v>
      </c>
      <c r="F71" s="213">
        <f>NFM_emi!F5+(NFM_emi!F34-NFM_emi!F70)+NFM_emi!F72+(NFM_emi!F115-NFM_emi!F158)</f>
        <v>26.649287281034198</v>
      </c>
      <c r="G71" s="213">
        <f>NFM_emi!G5+(NFM_emi!G34-NFM_emi!G70)+NFM_emi!G72+(NFM_emi!G115-NFM_emi!G158)</f>
        <v>17.923950000534532</v>
      </c>
      <c r="H71" s="213">
        <f>NFM_emi!H5+(NFM_emi!H34-NFM_emi!H70)+NFM_emi!H72+(NFM_emi!H115-NFM_emi!H158)</f>
        <v>19.489140000458747</v>
      </c>
      <c r="I71" s="213">
        <f>NFM_emi!I5+(NFM_emi!I34-NFM_emi!I70)+NFM_emi!I72+(NFM_emi!I115-NFM_emi!I158)</f>
        <v>36.628405200673598</v>
      </c>
      <c r="J71" s="213">
        <f>NFM_emi!J5+(NFM_emi!J34-NFM_emi!J70)+NFM_emi!J72+(NFM_emi!J115-NFM_emi!J158)</f>
        <v>42.132104280578304</v>
      </c>
      <c r="K71" s="213">
        <f>NFM_emi!K5+(NFM_emi!K34-NFM_emi!K70)+NFM_emi!K72+(NFM_emi!K115-NFM_emi!K158)</f>
        <v>26.623260000568287</v>
      </c>
      <c r="L71" s="213">
        <f>NFM_emi!L5+(NFM_emi!L34-NFM_emi!L70)+NFM_emi!L72+(NFM_emi!L115-NFM_emi!L158)</f>
        <v>17.948670480560683</v>
      </c>
      <c r="M71" s="213">
        <f>NFM_emi!M5+(NFM_emi!M34-NFM_emi!M70)+NFM_emi!M72+(NFM_emi!M115-NFM_emi!M158)</f>
        <v>23.577780960992047</v>
      </c>
      <c r="N71" s="213">
        <f>NFM_emi!N5+(NFM_emi!N34-NFM_emi!N70)+NFM_emi!N72+(NFM_emi!N115-NFM_emi!N158)</f>
        <v>22.063080959318757</v>
      </c>
      <c r="O71" s="213">
        <f>NFM_emi!O5+(NFM_emi!O34-NFM_emi!O70)+NFM_emi!O72+(NFM_emi!O115-NFM_emi!O158)</f>
        <v>30.773130479473931</v>
      </c>
      <c r="P71" s="213">
        <f>NFM_emi!P5+(NFM_emi!P34-NFM_emi!P70)+NFM_emi!P72+(NFM_emi!P115-NFM_emi!P158)</f>
        <v>36.149790959287678</v>
      </c>
      <c r="Q71" s="213">
        <f>NFM_emi!Q5+(NFM_emi!Q34-NFM_emi!Q70)+NFM_emi!Q72+(NFM_emi!Q115-NFM_emi!Q158)</f>
        <v>42.999466319196941</v>
      </c>
      <c r="R71" s="213">
        <f>NFM_emi!R5+(NFM_emi!R34-NFM_emi!R70)+NFM_emi!R72+(NFM_emi!R115-NFM_emi!R158)</f>
        <v>43.830733679025244</v>
      </c>
      <c r="S71" s="213">
        <f>NFM_emi!S5+(NFM_emi!S34-NFM_emi!S70)+NFM_emi!S72+(NFM_emi!S115-NFM_emi!S158)</f>
        <v>46.559295358954699</v>
      </c>
      <c r="T71" s="213">
        <f>NFM_emi!T5+(NFM_emi!T34-NFM_emi!T70)+NFM_emi!T72+(NFM_emi!T115-NFM_emi!T158)</f>
        <v>45.228437998986138</v>
      </c>
      <c r="U71" s="213">
        <f>NFM_emi!U5+(NFM_emi!U34-NFM_emi!U70)+NFM_emi!U72+(NFM_emi!U115-NFM_emi!U158)</f>
        <v>43.221295079016748</v>
      </c>
      <c r="V71" s="213">
        <f>NFM_emi!V5+(NFM_emi!V34-NFM_emi!V70)+NFM_emi!V72+(NFM_emi!V115-NFM_emi!V158)</f>
        <v>45.649155598718437</v>
      </c>
      <c r="W71" s="213">
        <f>NFM_emi!W5+(NFM_emi!W34-NFM_emi!W70)+NFM_emi!W72+(NFM_emi!W115-NFM_emi!W158)</f>
        <v>53.348498638478219</v>
      </c>
      <c r="X71" s="213">
        <f>NFM_emi!X5+(NFM_emi!X34-NFM_emi!X70)+NFM_emi!X72+(NFM_emi!X115-NFM_emi!X158)</f>
        <v>49.911686998637798</v>
      </c>
      <c r="Y71" s="213">
        <f>NFM_emi!Y5+(NFM_emi!Y34-NFM_emi!Y70)+NFM_emi!Y72+(NFM_emi!Y115-NFM_emi!Y158)</f>
        <v>46.672453798853525</v>
      </c>
      <c r="DA71" s="85"/>
    </row>
    <row r="72" spans="1:105" ht="12" customHeight="1" x14ac:dyDescent="0.25">
      <c r="A72" s="14" t="s">
        <v>146</v>
      </c>
      <c r="B72" s="204">
        <f>NFM_emi!B70+NFM_emi!B158</f>
        <v>12.29461</v>
      </c>
      <c r="C72" s="204">
        <f>NFM_emi!C70+NFM_emi!C158</f>
        <v>9.3841800000000006</v>
      </c>
      <c r="D72" s="204">
        <f>NFM_emi!D70+NFM_emi!D158</f>
        <v>12.594530000000001</v>
      </c>
      <c r="E72" s="204">
        <f>NFM_emi!E70+NFM_emi!E158</f>
        <v>12.86195</v>
      </c>
      <c r="F72" s="204">
        <f>NFM_emi!F70+NFM_emi!F158</f>
        <v>11.712770000000001</v>
      </c>
      <c r="G72" s="204">
        <f>NFM_emi!G70+NFM_emi!G158</f>
        <v>12.18777</v>
      </c>
      <c r="H72" s="204">
        <f>NFM_emi!H70+NFM_emi!H158</f>
        <v>11.016909999999999</v>
      </c>
      <c r="I72" s="204">
        <f>NFM_emi!I70+NFM_emi!I158</f>
        <v>9.84605</v>
      </c>
      <c r="J72" s="204">
        <f>NFM_emi!J70+NFM_emi!J158</f>
        <v>7.8127599999999999</v>
      </c>
      <c r="K72" s="204">
        <f>NFM_emi!K70+NFM_emi!K158</f>
        <v>7.9099000000000004</v>
      </c>
      <c r="L72" s="204">
        <f>NFM_emi!L70+NFM_emi!L158</f>
        <v>8.4307599999999994</v>
      </c>
      <c r="M72" s="204">
        <f>NFM_emi!M70+NFM_emi!M158</f>
        <v>8.6358800000000002</v>
      </c>
      <c r="N72" s="204">
        <f>NFM_emi!N70+NFM_emi!N158</f>
        <v>7.9821799999999996</v>
      </c>
      <c r="O72" s="204">
        <f>NFM_emi!O70+NFM_emi!O158</f>
        <v>7.9865500000000003</v>
      </c>
      <c r="P72" s="204">
        <f>NFM_emi!P70+NFM_emi!P158</f>
        <v>6.9271099999999999</v>
      </c>
      <c r="Q72" s="204">
        <f>NFM_emi!Q70+NFM_emi!Q158</f>
        <v>10.10651</v>
      </c>
      <c r="R72" s="204">
        <f>NFM_emi!R70+NFM_emi!R158</f>
        <v>11.06817</v>
      </c>
      <c r="S72" s="204">
        <f>NFM_emi!S70+NFM_emi!S158</f>
        <v>12.029820000000001</v>
      </c>
      <c r="T72" s="204">
        <f>NFM_emi!T70+NFM_emi!T158</f>
        <v>13.22756</v>
      </c>
      <c r="U72" s="204">
        <f>NFM_emi!U70+NFM_emi!U158</f>
        <v>12.846120000000001</v>
      </c>
      <c r="V72" s="204">
        <f>NFM_emi!V70+NFM_emi!V158</f>
        <v>12.685750000000001</v>
      </c>
      <c r="W72" s="204">
        <f>NFM_emi!W70+NFM_emi!W158</f>
        <v>12.97852</v>
      </c>
      <c r="X72" s="204">
        <f>NFM_emi!X70+NFM_emi!X158</f>
        <v>15.182600000000001</v>
      </c>
      <c r="Y72" s="204">
        <f>NFM_emi!Y70+NFM_emi!Y158</f>
        <v>16.76585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87.107089121124275</v>
      </c>
      <c r="C73" s="210">
        <f t="shared" si="21"/>
        <v>65.979936241238519</v>
      </c>
      <c r="D73" s="210">
        <f t="shared" si="21"/>
        <v>31.305683360452388</v>
      </c>
      <c r="E73" s="210">
        <f t="shared" si="21"/>
        <v>31.674083360527217</v>
      </c>
      <c r="F73" s="210">
        <f t="shared" si="21"/>
        <v>38.362057281034197</v>
      </c>
      <c r="G73" s="210">
        <f t="shared" si="21"/>
        <v>30.111720000534532</v>
      </c>
      <c r="H73" s="210">
        <f t="shared" si="21"/>
        <v>30.506050000458746</v>
      </c>
      <c r="I73" s="210">
        <f t="shared" si="21"/>
        <v>46.474455200673596</v>
      </c>
      <c r="J73" s="210">
        <f t="shared" si="21"/>
        <v>49.944864280578301</v>
      </c>
      <c r="K73" s="210">
        <f t="shared" si="21"/>
        <v>34.533160000568287</v>
      </c>
      <c r="L73" s="210">
        <f t="shared" si="21"/>
        <v>26.379430480560682</v>
      </c>
      <c r="M73" s="210">
        <f t="shared" si="21"/>
        <v>32.213660960992044</v>
      </c>
      <c r="N73" s="210">
        <f t="shared" si="21"/>
        <v>30.045260959318757</v>
      </c>
      <c r="O73" s="210">
        <f t="shared" si="21"/>
        <v>38.759680479473928</v>
      </c>
      <c r="P73" s="210">
        <f t="shared" si="21"/>
        <v>43.076900959287677</v>
      </c>
      <c r="Q73" s="210">
        <f t="shared" si="21"/>
        <v>53.105976319196941</v>
      </c>
      <c r="R73" s="210">
        <f t="shared" si="21"/>
        <v>54.898903679025246</v>
      </c>
      <c r="S73" s="210">
        <f t="shared" si="21"/>
        <v>58.5891153589547</v>
      </c>
      <c r="T73" s="210">
        <f t="shared" si="21"/>
        <v>58.455997998986135</v>
      </c>
      <c r="U73" s="210">
        <f t="shared" si="21"/>
        <v>56.067415079016747</v>
      </c>
      <c r="V73" s="210">
        <f t="shared" si="21"/>
        <v>58.334905598718436</v>
      </c>
      <c r="W73" s="210">
        <f t="shared" si="21"/>
        <v>66.327018638478222</v>
      </c>
      <c r="X73" s="210">
        <f t="shared" si="21"/>
        <v>65.094286998637799</v>
      </c>
      <c r="Y73" s="210">
        <f t="shared" si="21"/>
        <v>63.438303798853525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6.4323086084665171</v>
      </c>
      <c r="C75" s="282">
        <f t="shared" si="22"/>
        <v>4.4814879186640404</v>
      </c>
      <c r="D75" s="282">
        <f t="shared" si="22"/>
        <v>1.406595074774255</v>
      </c>
      <c r="E75" s="282">
        <f t="shared" si="22"/>
        <v>1.617521146586441</v>
      </c>
      <c r="F75" s="282">
        <f t="shared" si="22"/>
        <v>1.6334563910725419</v>
      </c>
      <c r="G75" s="282">
        <f t="shared" si="22"/>
        <v>1.384533918319496</v>
      </c>
      <c r="H75" s="282">
        <f t="shared" si="22"/>
        <v>1.8258369000223911</v>
      </c>
      <c r="I75" s="282">
        <f t="shared" si="22"/>
        <v>2.9781955265000999</v>
      </c>
      <c r="J75" s="282">
        <f t="shared" si="22"/>
        <v>3.4209217167466588</v>
      </c>
      <c r="K75" s="282">
        <f t="shared" si="22"/>
        <v>2.6015757452392529</v>
      </c>
      <c r="L75" s="282">
        <f t="shared" si="22"/>
        <v>1.508250840653782</v>
      </c>
      <c r="M75" s="282">
        <f t="shared" si="22"/>
        <v>1.8315073237438411</v>
      </c>
      <c r="N75" s="282">
        <f t="shared" si="22"/>
        <v>3.063065182626405</v>
      </c>
      <c r="O75" s="282">
        <f t="shared" si="22"/>
        <v>3.2964869503039749</v>
      </c>
      <c r="P75" s="282">
        <f t="shared" si="22"/>
        <v>4.4588763982987141</v>
      </c>
      <c r="Q75" s="282">
        <f t="shared" si="22"/>
        <v>4.7496104013196412</v>
      </c>
      <c r="R75" s="282">
        <f t="shared" si="22"/>
        <v>4.8339504773020403</v>
      </c>
      <c r="S75" s="282">
        <f t="shared" si="22"/>
        <v>5.0731535928234042</v>
      </c>
      <c r="T75" s="282">
        <f t="shared" si="22"/>
        <v>4.9283559185124934</v>
      </c>
      <c r="U75" s="282">
        <f t="shared" si="22"/>
        <v>4.7077428007098101</v>
      </c>
      <c r="V75" s="282">
        <f t="shared" si="22"/>
        <v>5.0026094900653746</v>
      </c>
      <c r="W75" s="282">
        <f t="shared" si="22"/>
        <v>5.8050580052003973</v>
      </c>
      <c r="X75" s="282">
        <f t="shared" si="22"/>
        <v>5.4353660255036456</v>
      </c>
      <c r="Y75" s="282">
        <f t="shared" si="22"/>
        <v>5.0935448275662187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6.4323086084665171</v>
      </c>
      <c r="C77" s="282">
        <f>NFM_emi!C$72</f>
        <v>4.4814879186640404</v>
      </c>
      <c r="D77" s="282">
        <f>NFM_emi!D$72</f>
        <v>1.406595074774255</v>
      </c>
      <c r="E77" s="282">
        <f>NFM_emi!E$72</f>
        <v>1.617521146586441</v>
      </c>
      <c r="F77" s="282">
        <f>NFM_emi!F$72</f>
        <v>1.6334563910725419</v>
      </c>
      <c r="G77" s="282">
        <f>NFM_emi!G$72</f>
        <v>1.384533918319496</v>
      </c>
      <c r="H77" s="282">
        <f>NFM_emi!H$72</f>
        <v>1.8258369000223911</v>
      </c>
      <c r="I77" s="282">
        <f>NFM_emi!I$72</f>
        <v>2.9781955265000999</v>
      </c>
      <c r="J77" s="282">
        <f>NFM_emi!J$72</f>
        <v>3.4209217167466588</v>
      </c>
      <c r="K77" s="282">
        <f>NFM_emi!K$72</f>
        <v>2.6015757452392529</v>
      </c>
      <c r="L77" s="282">
        <f>NFM_emi!L$72</f>
        <v>1.508250840653782</v>
      </c>
      <c r="M77" s="282">
        <f>NFM_emi!M$72</f>
        <v>1.8315073237438411</v>
      </c>
      <c r="N77" s="282">
        <f>NFM_emi!N$72</f>
        <v>3.063065182626405</v>
      </c>
      <c r="O77" s="282">
        <f>NFM_emi!O$72</f>
        <v>3.2964869503039749</v>
      </c>
      <c r="P77" s="282">
        <f>NFM_emi!P$72</f>
        <v>4.4588763982987141</v>
      </c>
      <c r="Q77" s="282">
        <f>NFM_emi!Q$72</f>
        <v>4.7496104013196412</v>
      </c>
      <c r="R77" s="282">
        <f>NFM_emi!R$72</f>
        <v>4.8339504773020403</v>
      </c>
      <c r="S77" s="282">
        <f>NFM_emi!S$72</f>
        <v>5.0731535928234042</v>
      </c>
      <c r="T77" s="282">
        <f>NFM_emi!T$72</f>
        <v>4.9283559185124934</v>
      </c>
      <c r="U77" s="282">
        <f>NFM_emi!U$72</f>
        <v>4.7077428007098101</v>
      </c>
      <c r="V77" s="282">
        <f>NFM_emi!V$72</f>
        <v>5.0026094900653746</v>
      </c>
      <c r="W77" s="282">
        <f>NFM_emi!W$72</f>
        <v>5.8050580052003973</v>
      </c>
      <c r="X77" s="282">
        <f>NFM_emi!X$72</f>
        <v>5.4353660255036456</v>
      </c>
      <c r="Y77" s="282">
        <f>NFM_emi!Y$72</f>
        <v>5.0935448275662187</v>
      </c>
      <c r="DA77" s="94"/>
    </row>
    <row r="78" spans="1:105" ht="12" customHeight="1" x14ac:dyDescent="0.25">
      <c r="A78" s="52" t="s">
        <v>47</v>
      </c>
      <c r="B78" s="242">
        <f>NFM_emi!B$115</f>
        <v>80.674780512657762</v>
      </c>
      <c r="C78" s="242">
        <f>NFM_emi!C$115</f>
        <v>61.498448322574475</v>
      </c>
      <c r="D78" s="242">
        <f>NFM_emi!D$115</f>
        <v>29.899088285678133</v>
      </c>
      <c r="E78" s="242">
        <f>NFM_emi!E$115</f>
        <v>30.056562213940776</v>
      </c>
      <c r="F78" s="242">
        <f>NFM_emi!F$115</f>
        <v>36.728600889961655</v>
      </c>
      <c r="G78" s="242">
        <f>NFM_emi!G$115</f>
        <v>28.727186082215038</v>
      </c>
      <c r="H78" s="242">
        <f>NFM_emi!H$115</f>
        <v>28.680213100436355</v>
      </c>
      <c r="I78" s="242">
        <f>NFM_emi!I$115</f>
        <v>43.496259674173494</v>
      </c>
      <c r="J78" s="242">
        <f>NFM_emi!J$115</f>
        <v>46.523942563831639</v>
      </c>
      <c r="K78" s="242">
        <f>NFM_emi!K$115</f>
        <v>31.931584255329035</v>
      </c>
      <c r="L78" s="242">
        <f>NFM_emi!L$115</f>
        <v>24.871179639906899</v>
      </c>
      <c r="M78" s="242">
        <f>NFM_emi!M$115</f>
        <v>30.382153637248205</v>
      </c>
      <c r="N78" s="242">
        <f>NFM_emi!N$115</f>
        <v>26.98219577669235</v>
      </c>
      <c r="O78" s="242">
        <f>NFM_emi!O$115</f>
        <v>35.463193529169956</v>
      </c>
      <c r="P78" s="242">
        <f>NFM_emi!P$115</f>
        <v>38.618024560988964</v>
      </c>
      <c r="Q78" s="242">
        <f>NFM_emi!Q$115</f>
        <v>48.356365917877298</v>
      </c>
      <c r="R78" s="242">
        <f>NFM_emi!R$115</f>
        <v>50.064953201723206</v>
      </c>
      <c r="S78" s="242">
        <f>NFM_emi!S$115</f>
        <v>53.515961766131298</v>
      </c>
      <c r="T78" s="242">
        <f>NFM_emi!T$115</f>
        <v>53.52764208047364</v>
      </c>
      <c r="U78" s="242">
        <f>NFM_emi!U$115</f>
        <v>51.359672278306938</v>
      </c>
      <c r="V78" s="242">
        <f>NFM_emi!V$115</f>
        <v>53.332296108653061</v>
      </c>
      <c r="W78" s="242">
        <f>NFM_emi!W$115</f>
        <v>60.521960633277828</v>
      </c>
      <c r="X78" s="242">
        <f>NFM_emi!X$115</f>
        <v>59.658920973134151</v>
      </c>
      <c r="Y78" s="242">
        <f>NFM_emi!Y$115</f>
        <v>58.344758971287305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>
        <f t="shared" ref="B82:Y82" si="24">IF(B$5=0,"",B$5/B$12*1000)</f>
        <v>4647.925361586812</v>
      </c>
      <c r="C82" s="288">
        <f t="shared" si="24"/>
        <v>4526.1899897471849</v>
      </c>
      <c r="D82" s="288">
        <f t="shared" si="24"/>
        <v>5183.5379694970397</v>
      </c>
      <c r="E82" s="288">
        <f t="shared" si="24"/>
        <v>4083.7472567567925</v>
      </c>
      <c r="F82" s="288">
        <f t="shared" si="24"/>
        <v>4620.4025151022634</v>
      </c>
      <c r="G82" s="288">
        <f t="shared" si="24"/>
        <v>3902.7468158014153</v>
      </c>
      <c r="H82" s="288">
        <f t="shared" si="24"/>
        <v>4151.4861583203565</v>
      </c>
      <c r="I82" s="288">
        <f t="shared" si="24"/>
        <v>4087.0601033590706</v>
      </c>
      <c r="J82" s="288">
        <f t="shared" si="24"/>
        <v>4396.7273988051838</v>
      </c>
      <c r="K82" s="288">
        <f t="shared" si="24"/>
        <v>4565.9977452617177</v>
      </c>
      <c r="L82" s="288">
        <f t="shared" si="24"/>
        <v>4400.8422853759275</v>
      </c>
      <c r="M82" s="288">
        <f t="shared" si="24"/>
        <v>4375.9916114082234</v>
      </c>
      <c r="N82" s="288">
        <f t="shared" si="24"/>
        <v>4392.0376924979118</v>
      </c>
      <c r="O82" s="288">
        <f t="shared" si="24"/>
        <v>4376.3133601385725</v>
      </c>
      <c r="P82" s="288">
        <f t="shared" si="24"/>
        <v>4413.0662565434222</v>
      </c>
      <c r="Q82" s="288">
        <f t="shared" si="24"/>
        <v>3312.3057186625983</v>
      </c>
      <c r="R82" s="288">
        <f t="shared" si="24"/>
        <v>4672.9683390641039</v>
      </c>
      <c r="S82" s="288">
        <f t="shared" si="24"/>
        <v>4518.485286984057</v>
      </c>
      <c r="T82" s="288">
        <f t="shared" si="24"/>
        <v>4865.1833999728369</v>
      </c>
      <c r="U82" s="288">
        <f t="shared" si="24"/>
        <v>6309.1990762153591</v>
      </c>
      <c r="V82" s="288">
        <f t="shared" si="24"/>
        <v>5981.0685589269697</v>
      </c>
      <c r="W82" s="288">
        <f t="shared" si="24"/>
        <v>5654.5126055101255</v>
      </c>
      <c r="X82" s="288">
        <f t="shared" si="24"/>
        <v>5914.4725886839933</v>
      </c>
      <c r="Y82" s="288">
        <f t="shared" si="24"/>
        <v>9505.2197073871193</v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777.54812779227734</v>
      </c>
      <c r="C83" s="289">
        <f t="shared" si="25"/>
        <v>707.045153662492</v>
      </c>
      <c r="D83" s="289">
        <f t="shared" si="25"/>
        <v>800.21131914277771</v>
      </c>
      <c r="E83" s="289">
        <f t="shared" si="25"/>
        <v>706.51270375767751</v>
      </c>
      <c r="F83" s="289">
        <f t="shared" si="25"/>
        <v>593.65851280145137</v>
      </c>
      <c r="G83" s="289">
        <f t="shared" si="25"/>
        <v>616.09903471184884</v>
      </c>
      <c r="H83" s="289">
        <f t="shared" si="25"/>
        <v>801.53908168311318</v>
      </c>
      <c r="I83" s="289">
        <f t="shared" si="25"/>
        <v>692.08589588974633</v>
      </c>
      <c r="J83" s="289">
        <f t="shared" si="25"/>
        <v>682.21800030207021</v>
      </c>
      <c r="K83" s="289">
        <f t="shared" si="25"/>
        <v>1549.7026431835502</v>
      </c>
      <c r="L83" s="289">
        <f t="shared" si="25"/>
        <v>880.47161428242009</v>
      </c>
      <c r="M83" s="289">
        <f t="shared" si="25"/>
        <v>841.97270401331969</v>
      </c>
      <c r="N83" s="289">
        <f t="shared" si="25"/>
        <v>1196.581577243657</v>
      </c>
      <c r="O83" s="289">
        <f t="shared" si="25"/>
        <v>897.34471913757056</v>
      </c>
      <c r="P83" s="289">
        <f t="shared" si="25"/>
        <v>867.15258481179637</v>
      </c>
      <c r="Q83" s="289">
        <f t="shared" si="25"/>
        <v>558.18908745957833</v>
      </c>
      <c r="R83" s="289">
        <f t="shared" si="25"/>
        <v>666.29457024837143</v>
      </c>
      <c r="S83" s="289">
        <f t="shared" si="25"/>
        <v>699.82412521403012</v>
      </c>
      <c r="T83" s="289">
        <f t="shared" si="25"/>
        <v>907.01350901755404</v>
      </c>
      <c r="U83" s="289">
        <f t="shared" si="25"/>
        <v>790.09125881755051</v>
      </c>
      <c r="V83" s="289">
        <f t="shared" si="25"/>
        <v>629.03717651152692</v>
      </c>
      <c r="W83" s="289">
        <f t="shared" si="25"/>
        <v>703.25525496987905</v>
      </c>
      <c r="X83" s="289">
        <f t="shared" si="25"/>
        <v>1029.8109525046816</v>
      </c>
      <c r="Y83" s="289">
        <f t="shared" si="25"/>
        <v>1134.3539005762786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>
        <f t="shared" ref="B86:Y86" si="27">IF(B$65=0,"",B$65/B$12)</f>
        <v>0.22471467004339235</v>
      </c>
      <c r="C86" s="291">
        <f t="shared" si="27"/>
        <v>0.17904808224477031</v>
      </c>
      <c r="D86" s="291">
        <f t="shared" si="27"/>
        <v>0.12940166339185519</v>
      </c>
      <c r="E86" s="291">
        <f t="shared" si="27"/>
        <v>0.1315624229610281</v>
      </c>
      <c r="F86" s="291">
        <f t="shared" si="27"/>
        <v>0.12149169276992887</v>
      </c>
      <c r="G86" s="291">
        <f t="shared" si="27"/>
        <v>0.12223580229004767</v>
      </c>
      <c r="H86" s="291">
        <f t="shared" si="27"/>
        <v>0.15368728576494373</v>
      </c>
      <c r="I86" s="291">
        <f t="shared" si="27"/>
        <v>0.17597134861944597</v>
      </c>
      <c r="J86" s="291">
        <f t="shared" si="27"/>
        <v>0.18045087433813395</v>
      </c>
      <c r="K86" s="291">
        <f t="shared" si="27"/>
        <v>0.15642471974193004</v>
      </c>
      <c r="L86" s="291">
        <f t="shared" si="27"/>
        <v>0.15319943641430334</v>
      </c>
      <c r="M86" s="291">
        <f t="shared" si="27"/>
        <v>0.15633764180052931</v>
      </c>
      <c r="N86" s="291">
        <f t="shared" si="27"/>
        <v>0.14679233204888315</v>
      </c>
      <c r="O86" s="291">
        <f t="shared" si="27"/>
        <v>0.14458359284658606</v>
      </c>
      <c r="P86" s="291">
        <f t="shared" si="27"/>
        <v>0.15794697155764539</v>
      </c>
      <c r="Q86" s="291">
        <f t="shared" si="27"/>
        <v>0.14242734859033854</v>
      </c>
      <c r="R86" s="291">
        <f t="shared" si="27"/>
        <v>0.14325441094704908</v>
      </c>
      <c r="S86" s="291">
        <f t="shared" si="27"/>
        <v>0.1416044009416336</v>
      </c>
      <c r="T86" s="291">
        <f t="shared" si="27"/>
        <v>0.14160440094163362</v>
      </c>
      <c r="U86" s="291">
        <f t="shared" si="27"/>
        <v>0.14160440094163351</v>
      </c>
      <c r="V86" s="291">
        <f t="shared" si="27"/>
        <v>0.14310168851408411</v>
      </c>
      <c r="W86" s="291">
        <f t="shared" si="27"/>
        <v>0.14213934834607314</v>
      </c>
      <c r="X86" s="291">
        <f t="shared" si="27"/>
        <v>0.14213934834607309</v>
      </c>
      <c r="Y86" s="291">
        <f t="shared" si="27"/>
        <v>0.14213934834607311</v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>
        <f t="shared" ref="B88:Y88" si="29">IF(B$67=0,"",B$67/B$14)</f>
        <v>0.22471467004339235</v>
      </c>
      <c r="C88" s="291">
        <f t="shared" si="29"/>
        <v>0.17904808224477031</v>
      </c>
      <c r="D88" s="291">
        <f t="shared" si="29"/>
        <v>0.12940166339185519</v>
      </c>
      <c r="E88" s="291">
        <f t="shared" si="29"/>
        <v>0.1315624229610281</v>
      </c>
      <c r="F88" s="291">
        <f t="shared" si="29"/>
        <v>0.12149169276992887</v>
      </c>
      <c r="G88" s="291">
        <f t="shared" si="29"/>
        <v>0.12223580229004767</v>
      </c>
      <c r="H88" s="291">
        <f t="shared" si="29"/>
        <v>0.15368728576494373</v>
      </c>
      <c r="I88" s="291">
        <f t="shared" si="29"/>
        <v>0.17597134861944597</v>
      </c>
      <c r="J88" s="291">
        <f t="shared" si="29"/>
        <v>0.18045087433813395</v>
      </c>
      <c r="K88" s="291">
        <f t="shared" si="29"/>
        <v>0.15642471974193004</v>
      </c>
      <c r="L88" s="291">
        <f t="shared" si="29"/>
        <v>0.15319943641430334</v>
      </c>
      <c r="M88" s="291">
        <f t="shared" si="29"/>
        <v>0.15633764180052931</v>
      </c>
      <c r="N88" s="291">
        <f t="shared" si="29"/>
        <v>0.14679233204888315</v>
      </c>
      <c r="O88" s="291">
        <f t="shared" si="29"/>
        <v>0.14458359284658606</v>
      </c>
      <c r="P88" s="291">
        <f t="shared" si="29"/>
        <v>0.15794697155764539</v>
      </c>
      <c r="Q88" s="291">
        <f t="shared" si="29"/>
        <v>0.14242734859033854</v>
      </c>
      <c r="R88" s="291">
        <f t="shared" si="29"/>
        <v>0.14325441094704908</v>
      </c>
      <c r="S88" s="291">
        <f t="shared" si="29"/>
        <v>0.1416044009416336</v>
      </c>
      <c r="T88" s="291">
        <f t="shared" si="29"/>
        <v>0.14160440094163362</v>
      </c>
      <c r="U88" s="291">
        <f t="shared" si="29"/>
        <v>0.14160440094163351</v>
      </c>
      <c r="V88" s="291">
        <f t="shared" si="29"/>
        <v>0.14310168851408411</v>
      </c>
      <c r="W88" s="291">
        <f t="shared" si="29"/>
        <v>0.14213934834607314</v>
      </c>
      <c r="X88" s="291">
        <f t="shared" si="29"/>
        <v>0.14213934834607309</v>
      </c>
      <c r="Y88" s="291">
        <f t="shared" si="29"/>
        <v>0.14213934834607311</v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0.52667500791420097</v>
      </c>
      <c r="C89" s="253">
        <f t="shared" si="30"/>
        <v>0.41964394276118056</v>
      </c>
      <c r="D89" s="253">
        <f t="shared" si="30"/>
        <v>0.30328514857466071</v>
      </c>
      <c r="E89" s="253">
        <f t="shared" si="30"/>
        <v>0.29823228205391489</v>
      </c>
      <c r="F89" s="253">
        <f t="shared" si="30"/>
        <v>0.29213469427962696</v>
      </c>
      <c r="G89" s="253">
        <f t="shared" si="30"/>
        <v>0.28337376945018916</v>
      </c>
      <c r="H89" s="253">
        <f t="shared" si="30"/>
        <v>0.35628633074653909</v>
      </c>
      <c r="I89" s="253">
        <f t="shared" si="30"/>
        <v>0.4072516681231953</v>
      </c>
      <c r="J89" s="253">
        <f t="shared" si="30"/>
        <v>0.41403048251255581</v>
      </c>
      <c r="K89" s="253">
        <f t="shared" si="30"/>
        <v>0.36499621404330512</v>
      </c>
      <c r="L89" s="253">
        <f t="shared" si="30"/>
        <v>0.35747044570091729</v>
      </c>
      <c r="M89" s="253">
        <f t="shared" si="30"/>
        <v>0.36479302928458957</v>
      </c>
      <c r="N89" s="253">
        <f t="shared" si="30"/>
        <v>0.34252032247092579</v>
      </c>
      <c r="O89" s="253">
        <f t="shared" si="30"/>
        <v>0.33573866213218823</v>
      </c>
      <c r="P89" s="253">
        <f t="shared" si="30"/>
        <v>0.36741446399675759</v>
      </c>
      <c r="Q89" s="253">
        <f t="shared" si="30"/>
        <v>0.33398741759922512</v>
      </c>
      <c r="R89" s="253">
        <f t="shared" si="30"/>
        <v>0.33375975207259062</v>
      </c>
      <c r="S89" s="253">
        <f t="shared" si="30"/>
        <v>0.33421395046983055</v>
      </c>
      <c r="T89" s="253">
        <f t="shared" si="30"/>
        <v>0.33421395046983055</v>
      </c>
      <c r="U89" s="253">
        <f t="shared" si="30"/>
        <v>0.33421395046983043</v>
      </c>
      <c r="V89" s="253">
        <f t="shared" si="30"/>
        <v>0.33380179198995347</v>
      </c>
      <c r="W89" s="253">
        <f t="shared" si="30"/>
        <v>0.33406669545143258</v>
      </c>
      <c r="X89" s="253">
        <f t="shared" si="30"/>
        <v>0.33406669545143269</v>
      </c>
      <c r="Y89" s="253">
        <f t="shared" si="30"/>
        <v>0.33406669545143258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>
        <f>IF(SUM(NFM_ued!B$34,NFM_ued!B$72)=0,"",SUM(NFM_ued!B$34,NFM_ued!B$72)/B$12)</f>
        <v>0.112665860140973</v>
      </c>
      <c r="C92" s="291">
        <f>IF(SUM(NFM_ued!C$34,NFM_ued!C$72)=0,"",SUM(NFM_ued!C$34,NFM_ued!C$72)/C$12)</f>
        <v>9.0763250761817502E-2</v>
      </c>
      <c r="D92" s="291">
        <f>IF(SUM(NFM_ued!D$34,NFM_ued!D$72)=0,"",SUM(NFM_ued!D$34,NFM_ued!D$72)/D$12)</f>
        <v>6.8603382206119251E-2</v>
      </c>
      <c r="E92" s="291">
        <f>IF(SUM(NFM_ued!E$34,NFM_ued!E$72)=0,"",SUM(NFM_ued!E$34,NFM_ued!E$72)/E$12)</f>
        <v>7.0033004184544001E-2</v>
      </c>
      <c r="F92" s="291">
        <f>IF(SUM(NFM_ued!F$34,NFM_ued!F$72)=0,"",SUM(NFM_ued!F$34,NFM_ued!F$72)/F$12)</f>
        <v>6.3981538405338378E-2</v>
      </c>
      <c r="G92" s="291">
        <f>IF(SUM(NFM_ued!G$34,NFM_ued!G$72)=0,"",SUM(NFM_ued!G$34,NFM_ued!G$72)/G$12)</f>
        <v>6.5802565732890783E-2</v>
      </c>
      <c r="H92" s="291">
        <f>IF(SUM(NFM_ued!H$34,NFM_ued!H$72)=0,"",SUM(NFM_ued!H$34,NFM_ued!H$72)/H$12)</f>
        <v>8.2762026968470945E-2</v>
      </c>
      <c r="I92" s="291">
        <f>IF(SUM(NFM_ued!I$34,NFM_ued!I$72)=0,"",SUM(NFM_ued!I$34,NFM_ued!I$72)/I$12)</f>
        <v>9.4423933523408277E-2</v>
      </c>
      <c r="J92" s="291">
        <f>IF(SUM(NFM_ued!J$34,NFM_ued!J$72)=0,"",SUM(NFM_ued!J$34,NFM_ued!J$72)/J$12)</f>
        <v>9.6588868770586506E-2</v>
      </c>
      <c r="K92" s="291">
        <f>IF(SUM(NFM_ued!K$34,NFM_ued!K$72)=0,"",SUM(NFM_ued!K$34,NFM_ued!K$72)/K$12)</f>
        <v>8.459375995460057E-2</v>
      </c>
      <c r="L92" s="291">
        <f>IF(SUM(NFM_ued!L$34,NFM_ued!L$72)=0,"",SUM(NFM_ued!L$34,NFM_ued!L$72)/L$12)</f>
        <v>8.4186346375902943E-2</v>
      </c>
      <c r="M92" s="291">
        <f>IF(SUM(NFM_ued!M$34,NFM_ued!M$72)=0,"",SUM(NFM_ued!M$34,NFM_ued!M$72)/M$12)</f>
        <v>8.4807366529371639E-2</v>
      </c>
      <c r="N92" s="291">
        <f>IF(SUM(NFM_ued!N$34,NFM_ued!N$72)=0,"",SUM(NFM_ued!N$34,NFM_ued!N$72)/N$12)</f>
        <v>8.4222764623148122E-2</v>
      </c>
      <c r="O92" s="291">
        <f>IF(SUM(NFM_ued!O$34,NFM_ued!O$72)=0,"",SUM(NFM_ued!O$34,NFM_ued!O$72)/O$12)</f>
        <v>8.1858087931135484E-2</v>
      </c>
      <c r="P92" s="291">
        <f>IF(SUM(NFM_ued!P$34,NFM_ued!P$72)=0,"",SUM(NFM_ued!P$34,NFM_ued!P$72)/P$12)</f>
        <v>9.0544997915475642E-2</v>
      </c>
      <c r="Q92" s="291">
        <f>IF(SUM(NFM_ued!Q$34,NFM_ued!Q$72)=0,"",SUM(NFM_ued!Q$34,NFM_ued!Q$72)/Q$12)</f>
        <v>8.3619964470075234E-2</v>
      </c>
      <c r="R92" s="291">
        <f>IF(SUM(NFM_ued!R$34,NFM_ued!R$72)=0,"",SUM(NFM_ued!R$34,NFM_ued!R$72)/R$12)</f>
        <v>8.3792583831674511E-2</v>
      </c>
      <c r="S92" s="291">
        <f>IF(SUM(NFM_ued!S$34,NFM_ued!S$72)=0,"",SUM(NFM_ued!S$34,NFM_ued!S$72)/S$12)</f>
        <v>8.5004782404883281E-2</v>
      </c>
      <c r="T92" s="291">
        <f>IF(SUM(NFM_ued!T$34,NFM_ued!T$72)=0,"",SUM(NFM_ued!T$34,NFM_ued!T$72)/T$12)</f>
        <v>8.5316286834892188E-2</v>
      </c>
      <c r="U92" s="291">
        <f>IF(SUM(NFM_ued!U$34,NFM_ued!U$72)=0,"",SUM(NFM_ued!U$34,NFM_ued!U$72)/U$12)</f>
        <v>8.5286318104371484E-2</v>
      </c>
      <c r="V92" s="291">
        <f>IF(SUM(NFM_ued!V$34,NFM_ued!V$72)=0,"",SUM(NFM_ued!V$34,NFM_ued!V$72)/V$12)</f>
        <v>8.5910731490678433E-2</v>
      </c>
      <c r="W92" s="291">
        <f>IF(SUM(NFM_ued!W$34,NFM_ued!W$72)=0,"",SUM(NFM_ued!W$34,NFM_ued!W$72)/W$12)</f>
        <v>8.7345160314893297E-2</v>
      </c>
      <c r="X92" s="291">
        <f>IF(SUM(NFM_ued!X$34,NFM_ued!X$72)=0,"",SUM(NFM_ued!X$34,NFM_ued!X$72)/X$12)</f>
        <v>8.8109800820329764E-2</v>
      </c>
      <c r="Y92" s="291">
        <f>IF(SUM(NFM_ued!Y$34,NFM_ued!Y$72)=0,"",SUM(NFM_ued!Y$34,NFM_ued!Y$72)/Y$12)</f>
        <v>8.8406396380586408E-2</v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>
        <f>IF(NFM_ued!B$72=0,"",NFM_ued!B$72/B$14)</f>
        <v>0.112665860140973</v>
      </c>
      <c r="C94" s="291">
        <f>IF(NFM_ued!C$72=0,"",NFM_ued!C$72/C$14)</f>
        <v>9.0763250761817502E-2</v>
      </c>
      <c r="D94" s="291">
        <f>IF(NFM_ued!D$72=0,"",NFM_ued!D$72/D$14)</f>
        <v>6.8603382206119251E-2</v>
      </c>
      <c r="E94" s="291">
        <f>IF(NFM_ued!E$72=0,"",NFM_ued!E$72/E$14)</f>
        <v>7.0033004184544001E-2</v>
      </c>
      <c r="F94" s="291">
        <f>IF(NFM_ued!F$72=0,"",NFM_ued!F$72/F$14)</f>
        <v>6.3981538405338378E-2</v>
      </c>
      <c r="G94" s="291">
        <f>IF(NFM_ued!G$72=0,"",NFM_ued!G$72/G$14)</f>
        <v>6.5802565732890783E-2</v>
      </c>
      <c r="H94" s="291">
        <f>IF(NFM_ued!H$72=0,"",NFM_ued!H$72/H$14)</f>
        <v>8.2762026968470945E-2</v>
      </c>
      <c r="I94" s="291">
        <f>IF(NFM_ued!I$72=0,"",NFM_ued!I$72/I$14)</f>
        <v>9.4423933523408277E-2</v>
      </c>
      <c r="J94" s="291">
        <f>IF(NFM_ued!J$72=0,"",NFM_ued!J$72/J$14)</f>
        <v>9.6588868770586506E-2</v>
      </c>
      <c r="K94" s="291">
        <f>IF(NFM_ued!K$72=0,"",NFM_ued!K$72/K$14)</f>
        <v>8.459375995460057E-2</v>
      </c>
      <c r="L94" s="291">
        <f>IF(NFM_ued!L$72=0,"",NFM_ued!L$72/L$14)</f>
        <v>8.4186346375902943E-2</v>
      </c>
      <c r="M94" s="291">
        <f>IF(NFM_ued!M$72=0,"",NFM_ued!M$72/M$14)</f>
        <v>8.4807366529371639E-2</v>
      </c>
      <c r="N94" s="291">
        <f>IF(NFM_ued!N$72=0,"",NFM_ued!N$72/N$14)</f>
        <v>8.4222764623148122E-2</v>
      </c>
      <c r="O94" s="291">
        <f>IF(NFM_ued!O$72=0,"",NFM_ued!O$72/O$14)</f>
        <v>8.1858087931135484E-2</v>
      </c>
      <c r="P94" s="291">
        <f>IF(NFM_ued!P$72=0,"",NFM_ued!P$72/P$14)</f>
        <v>9.0544997915475642E-2</v>
      </c>
      <c r="Q94" s="291">
        <f>IF(NFM_ued!Q$72=0,"",NFM_ued!Q$72/Q$14)</f>
        <v>8.3619964470075234E-2</v>
      </c>
      <c r="R94" s="291">
        <f>IF(NFM_ued!R$72=0,"",NFM_ued!R$72/R$14)</f>
        <v>8.3792583831674511E-2</v>
      </c>
      <c r="S94" s="291">
        <f>IF(NFM_ued!S$72=0,"",NFM_ued!S$72/S$14)</f>
        <v>8.5004782404883281E-2</v>
      </c>
      <c r="T94" s="291">
        <f>IF(NFM_ued!T$72=0,"",NFM_ued!T$72/T$14)</f>
        <v>8.5316286834892188E-2</v>
      </c>
      <c r="U94" s="291">
        <f>IF(NFM_ued!U$72=0,"",NFM_ued!U$72/U$14)</f>
        <v>8.5286318104371484E-2</v>
      </c>
      <c r="V94" s="291">
        <f>IF(NFM_ued!V$72=0,"",NFM_ued!V$72/V$14)</f>
        <v>8.5910731490678433E-2</v>
      </c>
      <c r="W94" s="291">
        <f>IF(NFM_ued!W$72=0,"",NFM_ued!W$72/W$14)</f>
        <v>8.7345160314893297E-2</v>
      </c>
      <c r="X94" s="291">
        <f>IF(NFM_ued!X$72=0,"",NFM_ued!X$72/X$14)</f>
        <v>8.8109800820329764E-2</v>
      </c>
      <c r="Y94" s="291">
        <f>IF(NFM_ued!Y$72=0,"",NFM_ued!Y$72/Y$14)</f>
        <v>8.8406396380586408E-2</v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0.18324829101369322</v>
      </c>
      <c r="C95" s="253">
        <f>IF(NFM_ued!C$115=0,"",NFM_ued!C$115/C$15)</f>
        <v>0.14859069057338176</v>
      </c>
      <c r="D95" s="253">
        <f>IF(NFM_ued!D$115=0,"",NFM_ued!D$115/D$15)</f>
        <v>0.11545803479805489</v>
      </c>
      <c r="E95" s="253">
        <f>IF(NFM_ued!E$115=0,"",NFM_ued!E$115/E$15)</f>
        <v>0.11347395359687644</v>
      </c>
      <c r="F95" s="253">
        <f>IF(NFM_ued!F$115=0,"",NFM_ued!F$115/F$15)</f>
        <v>0.11037645401793036</v>
      </c>
      <c r="G95" s="253">
        <f>IF(NFM_ued!G$115=0,"",NFM_ued!G$115/G$15)</f>
        <v>0.10973253216399584</v>
      </c>
      <c r="H95" s="253">
        <f>IF(NFM_ued!H$115=0,"",NFM_ued!H$115/H$15)</f>
        <v>0.13769137999464129</v>
      </c>
      <c r="I95" s="253">
        <f>IF(NFM_ued!I$115=0,"",NFM_ued!I$115/I$15)</f>
        <v>0.15249656290322722</v>
      </c>
      <c r="J95" s="253">
        <f>IF(NFM_ued!J$115=0,"",NFM_ued!J$115/J$15)</f>
        <v>0.15626101333935619</v>
      </c>
      <c r="K95" s="253">
        <f>IF(NFM_ued!K$115=0,"",NFM_ued!K$115/K$15)</f>
        <v>0.13929764644767631</v>
      </c>
      <c r="L95" s="253">
        <f>IF(NFM_ued!L$115=0,"",NFM_ued!L$115/L$15)</f>
        <v>0.14010762969708812</v>
      </c>
      <c r="M95" s="253">
        <f>IF(NFM_ued!M$115=0,"",NFM_ued!M$115/M$15)</f>
        <v>0.14061004608277924</v>
      </c>
      <c r="N95" s="253">
        <f>IF(NFM_ued!N$115=0,"",NFM_ued!N$115/N$15)</f>
        <v>0.13320390467380977</v>
      </c>
      <c r="O95" s="253">
        <f>IF(NFM_ued!O$115=0,"",NFM_ued!O$115/O$15)</f>
        <v>0.13069819252423528</v>
      </c>
      <c r="P95" s="253">
        <f>IF(NFM_ued!P$115=0,"",NFM_ued!P$115/P$15)</f>
        <v>0.1442597733608085</v>
      </c>
      <c r="Q95" s="253">
        <f>IF(NFM_ued!Q$115=0,"",NFM_ued!Q$115/Q$15)</f>
        <v>0.13372024684398831</v>
      </c>
      <c r="R95" s="253">
        <f>IF(NFM_ued!R$115=0,"",NFM_ued!R$115/R$15)</f>
        <v>0.13428334217458693</v>
      </c>
      <c r="S95" s="253">
        <f>IF(NFM_ued!S$115=0,"",NFM_ued!S$115/S$15)</f>
        <v>0.13598973241642162</v>
      </c>
      <c r="T95" s="253">
        <f>IF(NFM_ued!T$115=0,"",NFM_ued!T$115/T$15)</f>
        <v>0.13599533734996883</v>
      </c>
      <c r="U95" s="253">
        <f>IF(NFM_ued!U$115=0,"",NFM_ued!U$115/U$15)</f>
        <v>0.13593001997947404</v>
      </c>
      <c r="V95" s="253">
        <f>IF(NFM_ued!V$115=0,"",NFM_ued!V$115/V$15)</f>
        <v>0.13735879920200034</v>
      </c>
      <c r="W95" s="253">
        <f>IF(NFM_ued!W$115=0,"",NFM_ued!W$115/W$15)</f>
        <v>0.14109219818126245</v>
      </c>
      <c r="X95" s="253">
        <f>IF(NFM_ued!X$115=0,"",NFM_ued!X$115/X$15)</f>
        <v>0.14122306365023185</v>
      </c>
      <c r="Y95" s="253">
        <f>IF(NFM_ued!Y$115=0,"",NFM_ued!Y$115/Y$15)</f>
        <v>0.14159054780794711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2.0874742871009704</v>
      </c>
      <c r="C96" s="292">
        <f t="shared" si="31"/>
        <v>1.8650223446025169</v>
      </c>
      <c r="D96" s="292">
        <f t="shared" si="31"/>
        <v>1.3627214278359177</v>
      </c>
      <c r="E96" s="292">
        <f t="shared" si="31"/>
        <v>1.3770413949598947</v>
      </c>
      <c r="F96" s="292">
        <f t="shared" si="31"/>
        <v>1.4678569822318621</v>
      </c>
      <c r="G96" s="292">
        <f t="shared" si="31"/>
        <v>1.2712700514252508</v>
      </c>
      <c r="H96" s="292">
        <f t="shared" si="31"/>
        <v>1.2273931746974129</v>
      </c>
      <c r="I96" s="292">
        <f t="shared" si="31"/>
        <v>1.454409701081552</v>
      </c>
      <c r="J96" s="292">
        <f t="shared" si="31"/>
        <v>1.4194221512605028</v>
      </c>
      <c r="K96" s="292">
        <f t="shared" si="31"/>
        <v>1.2903474724710333</v>
      </c>
      <c r="L96" s="292">
        <f t="shared" si="31"/>
        <v>1.0218863923660511</v>
      </c>
      <c r="M96" s="292">
        <f t="shared" si="31"/>
        <v>1.2154994175526723</v>
      </c>
      <c r="N96" s="292">
        <f t="shared" si="31"/>
        <v>1.5807143210628853</v>
      </c>
      <c r="O96" s="292">
        <f t="shared" si="31"/>
        <v>1.6771279047253926</v>
      </c>
      <c r="P96" s="292">
        <f t="shared" si="31"/>
        <v>1.6822507207931185</v>
      </c>
      <c r="Q96" s="292">
        <f t="shared" si="31"/>
        <v>1.8396843358262507</v>
      </c>
      <c r="R96" s="292">
        <f t="shared" si="31"/>
        <v>1.9740541311092668</v>
      </c>
      <c r="S96" s="292">
        <f t="shared" si="31"/>
        <v>1.9915514703722814</v>
      </c>
      <c r="T96" s="292">
        <f t="shared" si="31"/>
        <v>2.0448012678531517</v>
      </c>
      <c r="U96" s="292">
        <f t="shared" si="31"/>
        <v>2.0592449672478454</v>
      </c>
      <c r="V96" s="292">
        <f t="shared" si="31"/>
        <v>2.0846634324289046</v>
      </c>
      <c r="W96" s="292">
        <f t="shared" si="31"/>
        <v>2.0340936345922147</v>
      </c>
      <c r="X96" s="292">
        <f t="shared" si="31"/>
        <v>2.125394964482981</v>
      </c>
      <c r="Y96" s="292">
        <f t="shared" si="31"/>
        <v>2.1775268600068669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>
        <f t="shared" ref="B98:Y98" si="33">IF(B$65=0,"",B$75/B$65)</f>
        <v>1.5902409850640171</v>
      </c>
      <c r="C98" s="293">
        <f t="shared" si="33"/>
        <v>1.3905290015702647</v>
      </c>
      <c r="D98" s="293">
        <f t="shared" si="33"/>
        <v>0.67937451396721626</v>
      </c>
      <c r="E98" s="293">
        <f t="shared" si="33"/>
        <v>0.68303915281408489</v>
      </c>
      <c r="F98" s="293">
        <f t="shared" si="33"/>
        <v>0.84031279929044689</v>
      </c>
      <c r="G98" s="293">
        <f t="shared" si="33"/>
        <v>0.62926368197128779</v>
      </c>
      <c r="H98" s="293">
        <f t="shared" si="33"/>
        <v>0.6600115476677566</v>
      </c>
      <c r="I98" s="293">
        <f t="shared" si="33"/>
        <v>0.9402400352434388</v>
      </c>
      <c r="J98" s="293">
        <f t="shared" si="33"/>
        <v>1.0532019153855812</v>
      </c>
      <c r="K98" s="293">
        <f t="shared" si="33"/>
        <v>0.82537560246587716</v>
      </c>
      <c r="L98" s="293">
        <f t="shared" si="33"/>
        <v>0.57057450064275639</v>
      </c>
      <c r="M98" s="293">
        <f t="shared" si="33"/>
        <v>0.72911008614303041</v>
      </c>
      <c r="N98" s="293">
        <f t="shared" si="33"/>
        <v>1.2654292476685338</v>
      </c>
      <c r="O98" s="293">
        <f t="shared" si="33"/>
        <v>1.4212303906901034</v>
      </c>
      <c r="P98" s="293">
        <f t="shared" si="33"/>
        <v>1.494635674462619</v>
      </c>
      <c r="Q98" s="293">
        <f t="shared" si="33"/>
        <v>1.5661719898522222</v>
      </c>
      <c r="R98" s="293">
        <f t="shared" si="33"/>
        <v>1.6449947696202176</v>
      </c>
      <c r="S98" s="293">
        <f t="shared" si="33"/>
        <v>1.6510141540046332</v>
      </c>
      <c r="T98" s="293">
        <f t="shared" si="33"/>
        <v>1.6505256646872457</v>
      </c>
      <c r="U98" s="293">
        <f t="shared" si="33"/>
        <v>1.6554207640494392</v>
      </c>
      <c r="V98" s="293">
        <f t="shared" si="33"/>
        <v>1.6936912175948435</v>
      </c>
      <c r="W98" s="293">
        <f t="shared" si="33"/>
        <v>1.6980389580497293</v>
      </c>
      <c r="X98" s="293">
        <f t="shared" si="33"/>
        <v>1.6927241505538053</v>
      </c>
      <c r="Y98" s="293">
        <f t="shared" si="33"/>
        <v>1.6676031743547362</v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>
        <f t="shared" ref="B100:Y100" si="35">IF(B$67=0,"",B$77/B$67)</f>
        <v>1.5902409850640171</v>
      </c>
      <c r="C100" s="293">
        <f t="shared" si="35"/>
        <v>1.3905290015702647</v>
      </c>
      <c r="D100" s="293">
        <f t="shared" si="35"/>
        <v>0.67937451396721626</v>
      </c>
      <c r="E100" s="293">
        <f t="shared" si="35"/>
        <v>0.68303915281408489</v>
      </c>
      <c r="F100" s="293">
        <f t="shared" si="35"/>
        <v>0.84031279929044689</v>
      </c>
      <c r="G100" s="293">
        <f t="shared" si="35"/>
        <v>0.62926368197128779</v>
      </c>
      <c r="H100" s="293">
        <f t="shared" si="35"/>
        <v>0.6600115476677566</v>
      </c>
      <c r="I100" s="293">
        <f t="shared" si="35"/>
        <v>0.9402400352434388</v>
      </c>
      <c r="J100" s="293">
        <f t="shared" si="35"/>
        <v>1.0532019153855812</v>
      </c>
      <c r="K100" s="293">
        <f t="shared" si="35"/>
        <v>0.82537560246587716</v>
      </c>
      <c r="L100" s="293">
        <f t="shared" si="35"/>
        <v>0.57057450064275639</v>
      </c>
      <c r="M100" s="293">
        <f t="shared" si="35"/>
        <v>0.72911008614303041</v>
      </c>
      <c r="N100" s="293">
        <f t="shared" si="35"/>
        <v>1.2654292476685338</v>
      </c>
      <c r="O100" s="293">
        <f t="shared" si="35"/>
        <v>1.4212303906901034</v>
      </c>
      <c r="P100" s="293">
        <f t="shared" si="35"/>
        <v>1.494635674462619</v>
      </c>
      <c r="Q100" s="293">
        <f t="shared" si="35"/>
        <v>1.5661719898522222</v>
      </c>
      <c r="R100" s="293">
        <f t="shared" si="35"/>
        <v>1.6449947696202176</v>
      </c>
      <c r="S100" s="293">
        <f t="shared" si="35"/>
        <v>1.6510141540046332</v>
      </c>
      <c r="T100" s="293">
        <f t="shared" si="35"/>
        <v>1.6505256646872457</v>
      </c>
      <c r="U100" s="293">
        <f t="shared" si="35"/>
        <v>1.6554207640494392</v>
      </c>
      <c r="V100" s="293">
        <f t="shared" si="35"/>
        <v>1.6936912175948435</v>
      </c>
      <c r="W100" s="293">
        <f t="shared" si="35"/>
        <v>1.6980389580497293</v>
      </c>
      <c r="X100" s="293">
        <f t="shared" si="35"/>
        <v>1.6927241505538053</v>
      </c>
      <c r="Y100" s="293">
        <f t="shared" si="35"/>
        <v>1.6676031743547362</v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2.1408460796885844</v>
      </c>
      <c r="C101" s="256">
        <f t="shared" si="36"/>
        <v>1.9125808218956235</v>
      </c>
      <c r="D101" s="256">
        <f t="shared" si="36"/>
        <v>1.4304080888488564</v>
      </c>
      <c r="E101" s="256">
        <f t="shared" si="36"/>
        <v>1.4566928909353736</v>
      </c>
      <c r="F101" s="256">
        <f t="shared" si="36"/>
        <v>1.5182835459622486</v>
      </c>
      <c r="G101" s="256">
        <f t="shared" si="36"/>
        <v>1.3370135784601074</v>
      </c>
      <c r="H101" s="256">
        <f t="shared" si="36"/>
        <v>1.2984539414476117</v>
      </c>
      <c r="I101" s="256">
        <f t="shared" si="36"/>
        <v>1.5109853115134277</v>
      </c>
      <c r="J101" s="256">
        <f t="shared" si="36"/>
        <v>1.4566662422182066</v>
      </c>
      <c r="K101" s="256">
        <f t="shared" si="36"/>
        <v>1.3524204817625041</v>
      </c>
      <c r="L101" s="256">
        <f t="shared" si="36"/>
        <v>1.0733727507904278</v>
      </c>
      <c r="M101" s="256">
        <f t="shared" si="36"/>
        <v>1.2664279944116217</v>
      </c>
      <c r="N101" s="256">
        <f t="shared" si="36"/>
        <v>1.6267249990501129</v>
      </c>
      <c r="O101" s="256">
        <f t="shared" si="36"/>
        <v>1.7056756323932833</v>
      </c>
      <c r="P101" s="256">
        <f t="shared" si="36"/>
        <v>1.7069906725447186</v>
      </c>
      <c r="Q101" s="256">
        <f t="shared" si="36"/>
        <v>1.8717912995967652</v>
      </c>
      <c r="R101" s="256">
        <f t="shared" si="36"/>
        <v>2.0129324349360331</v>
      </c>
      <c r="S101" s="256">
        <f t="shared" si="36"/>
        <v>2.0312684218249912</v>
      </c>
      <c r="T101" s="256">
        <f t="shared" si="36"/>
        <v>2.0907857289893341</v>
      </c>
      <c r="U101" s="256">
        <f t="shared" si="36"/>
        <v>2.1063430839680248</v>
      </c>
      <c r="V101" s="256">
        <f t="shared" si="36"/>
        <v>2.1308016708106035</v>
      </c>
      <c r="W101" s="256">
        <f t="shared" si="36"/>
        <v>2.0734531825556743</v>
      </c>
      <c r="X101" s="256">
        <f t="shared" si="36"/>
        <v>2.1760704314291508</v>
      </c>
      <c r="Y101" s="256">
        <f t="shared" si="36"/>
        <v>2.2372503727686119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PT: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4.0448640607810624</v>
      </c>
      <c r="C72" s="223">
        <v>3.2228654804058658</v>
      </c>
      <c r="D72" s="223">
        <v>2.070426614269683</v>
      </c>
      <c r="E72" s="223">
        <v>2.368123613298506</v>
      </c>
      <c r="F72" s="223">
        <v>1.9438670843188619</v>
      </c>
      <c r="G72" s="223">
        <v>2.2002444412208582</v>
      </c>
      <c r="H72" s="223">
        <v>2.7663711437689869</v>
      </c>
      <c r="I72" s="223">
        <v>3.1674842751500272</v>
      </c>
      <c r="J72" s="223">
        <v>3.248115738086411</v>
      </c>
      <c r="K72" s="223">
        <v>3.1519901211846251</v>
      </c>
      <c r="L72" s="223">
        <v>2.643389844717432</v>
      </c>
      <c r="M72" s="223">
        <v>2.5119763922516252</v>
      </c>
      <c r="N72" s="223">
        <v>2.420574037047027</v>
      </c>
      <c r="O72" s="223">
        <v>2.319459935488227</v>
      </c>
      <c r="P72" s="223">
        <v>2.9832530257929628</v>
      </c>
      <c r="Q72" s="223">
        <v>3.032623768075303</v>
      </c>
      <c r="R72" s="223">
        <v>2.9385810621258459</v>
      </c>
      <c r="S72" s="223">
        <v>3.0727499098164408</v>
      </c>
      <c r="T72" s="223">
        <v>2.9859311030139941</v>
      </c>
      <c r="U72" s="223">
        <v>2.843834572422467</v>
      </c>
      <c r="V72" s="223">
        <v>2.953672687261979</v>
      </c>
      <c r="W72" s="223">
        <v>3.4186836395483859</v>
      </c>
      <c r="X72" s="223">
        <v>3.21101700104259</v>
      </c>
      <c r="Y72" s="223">
        <v>3.0544106091289489</v>
      </c>
      <c r="DA72" s="89" t="s">
        <v>547</v>
      </c>
    </row>
    <row r="73" spans="1:105" ht="12" customHeight="1" x14ac:dyDescent="0.25">
      <c r="A73" s="55" t="s">
        <v>91</v>
      </c>
      <c r="B73" s="259">
        <v>6.526513603527676E-3</v>
      </c>
      <c r="C73" s="259">
        <v>5.2001934018055598E-3</v>
      </c>
      <c r="D73" s="259">
        <v>3.3406975512947118E-3</v>
      </c>
      <c r="E73" s="259">
        <v>3.821040891552737E-3</v>
      </c>
      <c r="F73" s="259">
        <v>3.1364898247243588E-3</v>
      </c>
      <c r="G73" s="259">
        <v>3.5501626410411138E-3</v>
      </c>
      <c r="H73" s="259">
        <v>4.4636256326475582E-3</v>
      </c>
      <c r="I73" s="259">
        <v>5.1108341096654172E-3</v>
      </c>
      <c r="J73" s="259">
        <v>5.2409354757247516E-3</v>
      </c>
      <c r="K73" s="259">
        <v>5.0858338117441212E-3</v>
      </c>
      <c r="L73" s="259">
        <v>4.2651914926457261E-3</v>
      </c>
      <c r="M73" s="259">
        <v>4.0531518115846862E-3</v>
      </c>
      <c r="N73" s="259">
        <v>3.9056712766697209E-3</v>
      </c>
      <c r="O73" s="259">
        <v>3.7425205380640608E-3</v>
      </c>
      <c r="P73" s="259">
        <v>4.8135712750922337E-3</v>
      </c>
      <c r="Q73" s="259">
        <v>4.8932324988652772E-3</v>
      </c>
      <c r="R73" s="259">
        <v>4.7414916762694246E-3</v>
      </c>
      <c r="S73" s="259">
        <v>4.9579772729156308E-3</v>
      </c>
      <c r="T73" s="259">
        <v>4.8178924356786041E-3</v>
      </c>
      <c r="U73" s="259">
        <v>4.5886152768068646E-3</v>
      </c>
      <c r="V73" s="259">
        <v>4.7658424813810732E-3</v>
      </c>
      <c r="W73" s="259">
        <v>5.5161520739948561E-3</v>
      </c>
      <c r="X73" s="259">
        <v>5.1810755125409162E-3</v>
      </c>
      <c r="Y73" s="259">
        <v>4.9283862424821618E-3</v>
      </c>
      <c r="DA73" s="67" t="s">
        <v>548</v>
      </c>
    </row>
    <row r="74" spans="1:105" ht="12" customHeight="1" x14ac:dyDescent="0.25">
      <c r="A74" s="173" t="s">
        <v>92</v>
      </c>
      <c r="B74" s="224">
        <v>3.3948888523404989E-3</v>
      </c>
      <c r="C74" s="224">
        <v>2.704978443661256E-3</v>
      </c>
      <c r="D74" s="224">
        <v>1.737726689147094E-3</v>
      </c>
      <c r="E74" s="224">
        <v>1.9875863156184992E-3</v>
      </c>
      <c r="F74" s="224">
        <v>1.631504197843196E-3</v>
      </c>
      <c r="G74" s="224">
        <v>1.8466838968284199E-3</v>
      </c>
      <c r="H74" s="224">
        <v>2.321838859434201E-3</v>
      </c>
      <c r="I74" s="224">
        <v>2.658496526489485E-3</v>
      </c>
      <c r="J74" s="224">
        <v>2.726171200004358E-3</v>
      </c>
      <c r="K74" s="224">
        <v>2.6454921511255341E-3</v>
      </c>
      <c r="L74" s="224">
        <v>2.2186196078184742E-3</v>
      </c>
      <c r="M74" s="224">
        <v>2.1083231780218881E-3</v>
      </c>
      <c r="N74" s="224">
        <v>2.0316084028240838E-3</v>
      </c>
      <c r="O74" s="224">
        <v>1.9467424763294099E-3</v>
      </c>
      <c r="P74" s="224">
        <v>2.50386966985317E-3</v>
      </c>
      <c r="Q74" s="224">
        <v>2.5453069542870411E-3</v>
      </c>
      <c r="R74" s="224">
        <v>2.4663761102913751E-3</v>
      </c>
      <c r="S74" s="224">
        <v>2.578985166732971E-3</v>
      </c>
      <c r="T74" s="224">
        <v>2.5061174028381912E-3</v>
      </c>
      <c r="U74" s="224">
        <v>2.3868545746217221E-3</v>
      </c>
      <c r="V74" s="224">
        <v>2.4790426397496698E-3</v>
      </c>
      <c r="W74" s="224">
        <v>2.8693302920104222E-3</v>
      </c>
      <c r="X74" s="224">
        <v>2.6950339138421889E-3</v>
      </c>
      <c r="Y74" s="224">
        <v>2.5635928354745849E-3</v>
      </c>
      <c r="DA74" s="177" t="s">
        <v>549</v>
      </c>
    </row>
    <row r="75" spans="1:105" ht="12" customHeight="1" x14ac:dyDescent="0.25">
      <c r="A75" s="173" t="s">
        <v>93</v>
      </c>
      <c r="B75" s="224">
        <v>7.946379117985454E-2</v>
      </c>
      <c r="C75" s="224">
        <v>6.3315133879837351E-2</v>
      </c>
      <c r="D75" s="224">
        <v>4.06747781032199E-2</v>
      </c>
      <c r="E75" s="224">
        <v>4.6523214987541438E-2</v>
      </c>
      <c r="F75" s="224">
        <v>3.8188439894604471E-2</v>
      </c>
      <c r="G75" s="224">
        <v>4.3225127518270658E-2</v>
      </c>
      <c r="H75" s="224">
        <v>5.4347027636015802E-2</v>
      </c>
      <c r="I75" s="224">
        <v>6.2227136740481671E-2</v>
      </c>
      <c r="J75" s="224">
        <v>6.3811190404165899E-2</v>
      </c>
      <c r="K75" s="224">
        <v>6.1922744752027317E-2</v>
      </c>
      <c r="L75" s="224">
        <v>5.193098592953159E-2</v>
      </c>
      <c r="M75" s="224">
        <v>4.9349289489249888E-2</v>
      </c>
      <c r="N75" s="224">
        <v>4.7553635156553517E-2</v>
      </c>
      <c r="O75" s="224">
        <v>4.5567187719074573E-2</v>
      </c>
      <c r="P75" s="224">
        <v>5.8607802859175252E-2</v>
      </c>
      <c r="Q75" s="224">
        <v>5.9577720833085719E-2</v>
      </c>
      <c r="R75" s="224">
        <v>5.7730195220988823E-2</v>
      </c>
      <c r="S75" s="224">
        <v>6.036602305961343E-2</v>
      </c>
      <c r="T75" s="224">
        <v>5.8660415298733212E-2</v>
      </c>
      <c r="U75" s="224">
        <v>5.5868843353637378E-2</v>
      </c>
      <c r="V75" s="224">
        <v>5.8026679287368071E-2</v>
      </c>
      <c r="W75" s="224">
        <v>6.7162099576000681E-2</v>
      </c>
      <c r="X75" s="224">
        <v>6.30823633605965E-2</v>
      </c>
      <c r="Y75" s="224">
        <v>6.0005736449333318E-2</v>
      </c>
      <c r="DA75" s="177" t="s">
        <v>550</v>
      </c>
    </row>
    <row r="76" spans="1:105" ht="12" customHeight="1" x14ac:dyDescent="0.25">
      <c r="A76" s="173" t="s">
        <v>94</v>
      </c>
      <c r="B76" s="224">
        <v>2.1755045345092251E-3</v>
      </c>
      <c r="C76" s="224">
        <v>1.7333978006018531E-3</v>
      </c>
      <c r="D76" s="224">
        <v>1.113565850431571E-3</v>
      </c>
      <c r="E76" s="224">
        <v>1.2736802971842461E-3</v>
      </c>
      <c r="F76" s="224">
        <v>1.045496608241453E-3</v>
      </c>
      <c r="G76" s="224">
        <v>1.1833875470137051E-3</v>
      </c>
      <c r="H76" s="224">
        <v>1.48787521088252E-3</v>
      </c>
      <c r="I76" s="224">
        <v>1.703611369888473E-3</v>
      </c>
      <c r="J76" s="224">
        <v>1.7469784919082511E-3</v>
      </c>
      <c r="K76" s="224">
        <v>1.6952779372480401E-3</v>
      </c>
      <c r="L76" s="224">
        <v>1.4217304975485761E-3</v>
      </c>
      <c r="M76" s="224">
        <v>1.351050603861562E-3</v>
      </c>
      <c r="N76" s="224">
        <v>1.3018904255565739E-3</v>
      </c>
      <c r="O76" s="224">
        <v>1.2475068460213541E-3</v>
      </c>
      <c r="P76" s="224">
        <v>1.604523758364078E-3</v>
      </c>
      <c r="Q76" s="224">
        <v>1.631077499621759E-3</v>
      </c>
      <c r="R76" s="224">
        <v>1.5804972254231419E-3</v>
      </c>
      <c r="S76" s="224">
        <v>1.6526590909718771E-3</v>
      </c>
      <c r="T76" s="224">
        <v>1.605964145226202E-3</v>
      </c>
      <c r="U76" s="224">
        <v>1.5295384256022891E-3</v>
      </c>
      <c r="V76" s="224">
        <v>1.588614160460358E-3</v>
      </c>
      <c r="W76" s="224">
        <v>1.8387173579982861E-3</v>
      </c>
      <c r="X76" s="224">
        <v>1.727025170846971E-3</v>
      </c>
      <c r="Y76" s="224">
        <v>1.642795414160721E-3</v>
      </c>
      <c r="DA76" s="177" t="s">
        <v>551</v>
      </c>
    </row>
    <row r="77" spans="1:105" ht="12" customHeight="1" x14ac:dyDescent="0.25">
      <c r="A77" s="56" t="s">
        <v>95</v>
      </c>
      <c r="B77" s="260">
        <v>9.0517232272833634E-3</v>
      </c>
      <c r="C77" s="260">
        <v>6.9270927996238664E-3</v>
      </c>
      <c r="D77" s="260">
        <v>3.807647004818678E-3</v>
      </c>
      <c r="E77" s="260">
        <v>4.3465995687666124E-3</v>
      </c>
      <c r="F77" s="260">
        <v>3.7092037733334571E-3</v>
      </c>
      <c r="G77" s="260">
        <v>4.0044128264455038E-3</v>
      </c>
      <c r="H77" s="260">
        <v>5.1596971104313294E-3</v>
      </c>
      <c r="I77" s="260">
        <v>6.4520863100350403E-3</v>
      </c>
      <c r="J77" s="260">
        <v>6.8639329812757756E-3</v>
      </c>
      <c r="K77" s="260">
        <v>5.8499157570796956E-3</v>
      </c>
      <c r="L77" s="260">
        <v>4.5987500726323346E-3</v>
      </c>
      <c r="M77" s="260">
        <v>4.4189774270872433E-3</v>
      </c>
      <c r="N77" s="260">
        <v>6.6042632689602516E-3</v>
      </c>
      <c r="O77" s="260">
        <v>6.2807151405123978E-3</v>
      </c>
      <c r="P77" s="260">
        <v>8.07787990071809E-3</v>
      </c>
      <c r="Q77" s="260">
        <v>8.1973757096656837E-3</v>
      </c>
      <c r="R77" s="260">
        <v>7.9332567626343442E-3</v>
      </c>
      <c r="S77" s="260">
        <v>8.2940143935526997E-3</v>
      </c>
      <c r="T77" s="260">
        <v>8.0596864076113647E-3</v>
      </c>
      <c r="U77" s="260">
        <v>7.6757112400222434E-3</v>
      </c>
      <c r="V77" s="260">
        <v>7.9628477417343652E-3</v>
      </c>
      <c r="W77" s="260">
        <v>9.2158694284966598E-3</v>
      </c>
      <c r="X77" s="260">
        <v>8.6581758327225287E-3</v>
      </c>
      <c r="Y77" s="260">
        <v>8.2386375003799424E-3</v>
      </c>
      <c r="DA77" s="68" t="s">
        <v>552</v>
      </c>
    </row>
    <row r="78" spans="1:105" ht="12" customHeight="1" x14ac:dyDescent="0.25">
      <c r="A78" s="37" t="s">
        <v>159</v>
      </c>
      <c r="B78" s="226">
        <v>1.28852881318311E-3</v>
      </c>
      <c r="C78" s="226">
        <v>1.167036930007335E-3</v>
      </c>
      <c r="D78" s="226">
        <v>2.2422278237230241E-4</v>
      </c>
      <c r="E78" s="226">
        <v>2.5667649460546309E-4</v>
      </c>
      <c r="F78" s="226">
        <v>2.0636682095494761E-4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1.505588012285563E-5</v>
      </c>
      <c r="T78" s="226">
        <v>1.713289598584929E-5</v>
      </c>
      <c r="U78" s="226">
        <v>1.537888609031785E-5</v>
      </c>
      <c r="V78" s="226">
        <v>8.798988544821433E-6</v>
      </c>
      <c r="W78" s="226">
        <v>1.2846635711745561E-5</v>
      </c>
      <c r="X78" s="226">
        <v>1.5945497297317032E-5</v>
      </c>
      <c r="Y78" s="226">
        <v>1.9756325663673819E-5</v>
      </c>
      <c r="DA78" s="69" t="s">
        <v>553</v>
      </c>
    </row>
    <row r="79" spans="1:105" ht="12" customHeight="1" x14ac:dyDescent="0.25">
      <c r="A79" s="37" t="s">
        <v>35</v>
      </c>
      <c r="B79" s="226">
        <v>3.9075524826506719E-3</v>
      </c>
      <c r="C79" s="226">
        <v>2.1250880178348931E-3</v>
      </c>
      <c r="D79" s="226">
        <v>1.4298021391720009E-3</v>
      </c>
      <c r="E79" s="226">
        <v>1.647412695934864E-3</v>
      </c>
      <c r="F79" s="226">
        <v>1.4616792527757791E-3</v>
      </c>
      <c r="G79" s="226">
        <v>1.6981845935775499E-3</v>
      </c>
      <c r="H79" s="226">
        <v>2.2397031790583372E-3</v>
      </c>
      <c r="I79" s="226">
        <v>2.8229463552535512E-3</v>
      </c>
      <c r="J79" s="226">
        <v>3.7571942246988951E-3</v>
      </c>
      <c r="K79" s="226">
        <v>2.553994290271212E-3</v>
      </c>
      <c r="L79" s="226">
        <v>1.643089958317213E-3</v>
      </c>
      <c r="M79" s="226">
        <v>1.917814101086531E-3</v>
      </c>
      <c r="N79" s="226">
        <v>2.4572010445809279E-3</v>
      </c>
      <c r="O79" s="226">
        <v>3.193855446510727E-3</v>
      </c>
      <c r="P79" s="226">
        <v>4.2321723246830931E-3</v>
      </c>
      <c r="Q79" s="226">
        <v>4.6763005750630523E-3</v>
      </c>
      <c r="R79" s="226">
        <v>4.8652044963681937E-3</v>
      </c>
      <c r="S79" s="226">
        <v>5.1172189856753076E-3</v>
      </c>
      <c r="T79" s="226">
        <v>4.9692515882517893E-3</v>
      </c>
      <c r="U79" s="226">
        <v>4.7498606312296448E-3</v>
      </c>
      <c r="V79" s="226">
        <v>5.2800871316231552E-3</v>
      </c>
      <c r="W79" s="226">
        <v>6.1334564087215581E-3</v>
      </c>
      <c r="X79" s="226">
        <v>5.6750772326337124E-3</v>
      </c>
      <c r="Y79" s="226">
        <v>5.2807291709174326E-3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3.855641931449581E-3</v>
      </c>
      <c r="C82" s="226">
        <v>3.6349678517816389E-3</v>
      </c>
      <c r="D82" s="226">
        <v>2.1536220832743739E-3</v>
      </c>
      <c r="E82" s="226">
        <v>2.4425103782262851E-3</v>
      </c>
      <c r="F82" s="226">
        <v>2.04115769960273E-3</v>
      </c>
      <c r="G82" s="226">
        <v>2.3062282328679541E-3</v>
      </c>
      <c r="H82" s="226">
        <v>2.9199939313729918E-3</v>
      </c>
      <c r="I82" s="226">
        <v>3.6291399547814891E-3</v>
      </c>
      <c r="J82" s="226">
        <v>3.1067387565768818E-3</v>
      </c>
      <c r="K82" s="226">
        <v>3.2959214668084841E-3</v>
      </c>
      <c r="L82" s="226">
        <v>2.9556601143151222E-3</v>
      </c>
      <c r="M82" s="226">
        <v>2.5011633260007128E-3</v>
      </c>
      <c r="N82" s="226">
        <v>4.1470622243793233E-3</v>
      </c>
      <c r="O82" s="226">
        <v>3.0868596940016712E-3</v>
      </c>
      <c r="P82" s="226">
        <v>3.8457075760349982E-3</v>
      </c>
      <c r="Q82" s="226">
        <v>3.5210751346026309E-3</v>
      </c>
      <c r="R82" s="226">
        <v>3.068052266266151E-3</v>
      </c>
      <c r="S82" s="226">
        <v>3.161739527754536E-3</v>
      </c>
      <c r="T82" s="226">
        <v>3.0733019233737261E-3</v>
      </c>
      <c r="U82" s="226">
        <v>2.9104717227022808E-3</v>
      </c>
      <c r="V82" s="226">
        <v>2.6739616215663889E-3</v>
      </c>
      <c r="W82" s="226">
        <v>3.0695663840633559E-3</v>
      </c>
      <c r="X82" s="226">
        <v>2.967153102791499E-3</v>
      </c>
      <c r="Y82" s="226">
        <v>2.938152003798837E-3</v>
      </c>
      <c r="DA82" s="69" t="s">
        <v>557</v>
      </c>
    </row>
    <row r="83" spans="1:105" ht="12" customHeight="1" x14ac:dyDescent="0.25">
      <c r="A83" s="57" t="s">
        <v>558</v>
      </c>
      <c r="B83" s="261">
        <v>0.79108860251503954</v>
      </c>
      <c r="C83" s="261">
        <v>0.60373105582386133</v>
      </c>
      <c r="D83" s="261">
        <v>0.32843287184444597</v>
      </c>
      <c r="E83" s="261">
        <v>0.37492083098071499</v>
      </c>
      <c r="F83" s="261">
        <v>0.32099017622195641</v>
      </c>
      <c r="G83" s="261">
        <v>0.34540512893549119</v>
      </c>
      <c r="H83" s="261">
        <v>0.44505547328359812</v>
      </c>
      <c r="I83" s="261">
        <v>0.55822874675844281</v>
      </c>
      <c r="J83" s="261">
        <v>0.59239782405893138</v>
      </c>
      <c r="K83" s="261">
        <v>0.50598516039486385</v>
      </c>
      <c r="L83" s="261">
        <v>0.39681329191944459</v>
      </c>
      <c r="M83" s="261">
        <v>0.38156810932918728</v>
      </c>
      <c r="N83" s="261">
        <v>0.56655620439036802</v>
      </c>
      <c r="O83" s="261">
        <v>0.54105203467961061</v>
      </c>
      <c r="P83" s="261">
        <v>0.69532894127916056</v>
      </c>
      <c r="Q83" s="261">
        <v>0.70608851100618453</v>
      </c>
      <c r="R83" s="261">
        <v>0.68356040882397506</v>
      </c>
      <c r="S83" s="261">
        <v>0.71471559069416679</v>
      </c>
      <c r="T83" s="261">
        <v>0.69452556508191432</v>
      </c>
      <c r="U83" s="261">
        <v>0.66144021190358515</v>
      </c>
      <c r="V83" s="261">
        <v>0.68661884792451167</v>
      </c>
      <c r="W83" s="261">
        <v>0.79467704661673144</v>
      </c>
      <c r="X83" s="261">
        <v>0.74647675916529699</v>
      </c>
      <c r="Y83" s="261">
        <v>0.71026143299326738</v>
      </c>
      <c r="DA83" s="70" t="s">
        <v>559</v>
      </c>
    </row>
    <row r="84" spans="1:105" ht="12" customHeight="1" x14ac:dyDescent="0.25">
      <c r="A84" s="60" t="s">
        <v>560</v>
      </c>
      <c r="B84" s="262">
        <v>0.59150390478037063</v>
      </c>
      <c r="C84" s="262">
        <v>0.41106879615501601</v>
      </c>
      <c r="D84" s="262">
        <v>0.14266977857915941</v>
      </c>
      <c r="E84" s="262">
        <v>0.16423935315057039</v>
      </c>
      <c r="F84" s="262">
        <v>0.16178749498095471</v>
      </c>
      <c r="G84" s="262">
        <v>0.14647882072178281</v>
      </c>
      <c r="H84" s="262">
        <v>0.19318811492933929</v>
      </c>
      <c r="I84" s="262">
        <v>0.29630230453762207</v>
      </c>
      <c r="J84" s="262">
        <v>0.35452278658173109</v>
      </c>
      <c r="K84" s="262">
        <v>0.26571435310240732</v>
      </c>
      <c r="L84" s="262">
        <v>0.15654628898489659</v>
      </c>
      <c r="M84" s="262">
        <v>0.1898413094940978</v>
      </c>
      <c r="N84" s="262">
        <v>0.2484689550958864</v>
      </c>
      <c r="O84" s="262">
        <v>0.28712258227623938</v>
      </c>
      <c r="P84" s="262">
        <v>0.39145205664038102</v>
      </c>
      <c r="Q84" s="262">
        <v>0.42510214202986768</v>
      </c>
      <c r="R84" s="262">
        <v>0.43957161362016228</v>
      </c>
      <c r="S84" s="262">
        <v>0.4620092785285177</v>
      </c>
      <c r="T84" s="262">
        <v>0.44877859623298688</v>
      </c>
      <c r="U84" s="262">
        <v>0.42899278605400892</v>
      </c>
      <c r="V84" s="262">
        <v>0.46381507400406241</v>
      </c>
      <c r="W84" s="262">
        <v>0.5387049157982039</v>
      </c>
      <c r="X84" s="262">
        <v>0.50229144815691185</v>
      </c>
      <c r="Y84" s="262">
        <v>0.46841942862721608</v>
      </c>
      <c r="DA84" s="72" t="s">
        <v>561</v>
      </c>
    </row>
    <row r="85" spans="1:105" ht="12" customHeight="1" x14ac:dyDescent="0.25">
      <c r="A85" s="59" t="s">
        <v>31</v>
      </c>
      <c r="B85" s="230">
        <v>0.1219117376685321</v>
      </c>
      <c r="C85" s="230">
        <v>0.1130499951963008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4.8153897461457512E-2</v>
      </c>
      <c r="J85" s="230">
        <v>6.6844038210198256E-2</v>
      </c>
      <c r="K85" s="230">
        <v>5.4407062670580493E-2</v>
      </c>
      <c r="L85" s="230">
        <v>2.2978732307898229E-2</v>
      </c>
      <c r="M85" s="230">
        <v>4.2831173667476352E-2</v>
      </c>
      <c r="N85" s="230">
        <v>5.9997145669092797E-2</v>
      </c>
      <c r="O85" s="230">
        <v>2.439150766214521E-2</v>
      </c>
      <c r="P85" s="230">
        <v>5.703782574737256E-2</v>
      </c>
      <c r="Q85" s="230">
        <v>5.1927282477454928E-2</v>
      </c>
      <c r="R85" s="230">
        <v>5.2663151681309632E-2</v>
      </c>
      <c r="S85" s="230">
        <v>5.1805261729764192E-2</v>
      </c>
      <c r="T85" s="230">
        <v>5.0057968364590533E-2</v>
      </c>
      <c r="U85" s="230">
        <v>4.8412672281500389E-2</v>
      </c>
      <c r="V85" s="230">
        <v>2.3126704393649489E-2</v>
      </c>
      <c r="W85" s="230">
        <v>2.6162722507256351E-2</v>
      </c>
      <c r="X85" s="230">
        <v>3.3942122348074713E-2</v>
      </c>
      <c r="Y85" s="230">
        <v>3.2131573217089732E-2</v>
      </c>
      <c r="DA85" s="71" t="s">
        <v>562</v>
      </c>
    </row>
    <row r="86" spans="1:105" ht="12" customHeight="1" x14ac:dyDescent="0.25">
      <c r="A86" s="59" t="s">
        <v>159</v>
      </c>
      <c r="B86" s="230">
        <v>6.6699822824282787E-2</v>
      </c>
      <c r="C86" s="230">
        <v>6.1855835105116698E-2</v>
      </c>
      <c r="D86" s="230">
        <v>1.9340588099235952E-2</v>
      </c>
      <c r="E86" s="230">
        <v>2.213991952288449E-2</v>
      </c>
      <c r="F86" s="230">
        <v>1.609584169885735E-2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1.2033616016930561E-3</v>
      </c>
      <c r="T86" s="230">
        <v>1.369978401440132E-3</v>
      </c>
      <c r="U86" s="230">
        <v>1.2282484850288E-3</v>
      </c>
      <c r="V86" s="230">
        <v>7.3316230070669434E-4</v>
      </c>
      <c r="W86" s="230">
        <v>1.0712850955293209E-3</v>
      </c>
      <c r="X86" s="230">
        <v>1.3122532211315859E-3</v>
      </c>
      <c r="Y86" s="230">
        <v>1.6261614073178701E-3</v>
      </c>
      <c r="DA86" s="71" t="s">
        <v>563</v>
      </c>
    </row>
    <row r="87" spans="1:105" ht="12" customHeight="1" x14ac:dyDescent="0.25">
      <c r="A87" s="59" t="s">
        <v>32</v>
      </c>
      <c r="B87" s="230">
        <v>0.20062053196732291</v>
      </c>
      <c r="C87" s="230">
        <v>0.12352806062036981</v>
      </c>
      <c r="D87" s="230">
        <v>0</v>
      </c>
      <c r="E87" s="230">
        <v>0</v>
      </c>
      <c r="F87" s="230">
        <v>3.1686127789609067E-2</v>
      </c>
      <c r="G87" s="230">
        <v>0</v>
      </c>
      <c r="H87" s="230">
        <v>0</v>
      </c>
      <c r="I87" s="230">
        <v>4.4407491976538649E-2</v>
      </c>
      <c r="J87" s="230">
        <v>0</v>
      </c>
      <c r="K87" s="230">
        <v>2.51225538950062E-2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0.20227181232023281</v>
      </c>
      <c r="C88" s="230">
        <v>0.1126349052332288</v>
      </c>
      <c r="D88" s="230">
        <v>0.1233291904799234</v>
      </c>
      <c r="E88" s="230">
        <v>0.1420994336276859</v>
      </c>
      <c r="F88" s="230">
        <v>0.1140055254924883</v>
      </c>
      <c r="G88" s="230">
        <v>0.14647882072178281</v>
      </c>
      <c r="H88" s="230">
        <v>0.19318811492933929</v>
      </c>
      <c r="I88" s="230">
        <v>0.20374091509962591</v>
      </c>
      <c r="J88" s="230">
        <v>0.2876787483715329</v>
      </c>
      <c r="K88" s="230">
        <v>0.18618473653682061</v>
      </c>
      <c r="L88" s="230">
        <v>0.13356755667699841</v>
      </c>
      <c r="M88" s="230">
        <v>0.14701013582662151</v>
      </c>
      <c r="N88" s="230">
        <v>0.18847180942679359</v>
      </c>
      <c r="O88" s="230">
        <v>0.26273107461409417</v>
      </c>
      <c r="P88" s="230">
        <v>0.33441423089300848</v>
      </c>
      <c r="Q88" s="230">
        <v>0.37317485955241281</v>
      </c>
      <c r="R88" s="230">
        <v>0.3869084619388527</v>
      </c>
      <c r="S88" s="230">
        <v>0.40900065519706053</v>
      </c>
      <c r="T88" s="230">
        <v>0.3973506494669562</v>
      </c>
      <c r="U88" s="230">
        <v>0.37935186528747972</v>
      </c>
      <c r="V88" s="230">
        <v>0.43995520730970622</v>
      </c>
      <c r="W88" s="230">
        <v>0.51147090819541818</v>
      </c>
      <c r="X88" s="230">
        <v>0.46703707258770549</v>
      </c>
      <c r="Y88" s="230">
        <v>0.43466169400280852</v>
      </c>
      <c r="DA88" s="71" t="s">
        <v>565</v>
      </c>
    </row>
    <row r="89" spans="1:105" ht="12" customHeight="1" x14ac:dyDescent="0.25">
      <c r="A89" s="60" t="s">
        <v>566</v>
      </c>
      <c r="B89" s="262">
        <v>0.19958469773466889</v>
      </c>
      <c r="C89" s="262">
        <v>0.1926622596688454</v>
      </c>
      <c r="D89" s="262">
        <v>0.1857630932652867</v>
      </c>
      <c r="E89" s="262">
        <v>0.21068147783014471</v>
      </c>
      <c r="F89" s="262">
        <v>0.15920268124100159</v>
      </c>
      <c r="G89" s="262">
        <v>0.19892630821370841</v>
      </c>
      <c r="H89" s="262">
        <v>0.25186735835425877</v>
      </c>
      <c r="I89" s="262">
        <v>0.26192644222082068</v>
      </c>
      <c r="J89" s="262">
        <v>0.23787503747720029</v>
      </c>
      <c r="K89" s="262">
        <v>0.24027080729245659</v>
      </c>
      <c r="L89" s="262">
        <v>0.24026700293454811</v>
      </c>
      <c r="M89" s="262">
        <v>0.19172679983508939</v>
      </c>
      <c r="N89" s="262">
        <v>0.31808724929448168</v>
      </c>
      <c r="O89" s="262">
        <v>0.25392945240337123</v>
      </c>
      <c r="P89" s="262">
        <v>0.30387688463877949</v>
      </c>
      <c r="Q89" s="262">
        <v>0.28098636897631679</v>
      </c>
      <c r="R89" s="262">
        <v>0.24398879520381281</v>
      </c>
      <c r="S89" s="262">
        <v>0.25270631216564909</v>
      </c>
      <c r="T89" s="262">
        <v>0.24574696884892741</v>
      </c>
      <c r="U89" s="262">
        <v>0.23244742584957631</v>
      </c>
      <c r="V89" s="262">
        <v>0.22280377392044931</v>
      </c>
      <c r="W89" s="262">
        <v>0.25597213081852749</v>
      </c>
      <c r="X89" s="262">
        <v>0.2441853110083852</v>
      </c>
      <c r="Y89" s="262">
        <v>0.2418420043660513</v>
      </c>
      <c r="DA89" s="72" t="s">
        <v>567</v>
      </c>
    </row>
    <row r="90" spans="1:105" ht="12" customHeight="1" x14ac:dyDescent="0.25">
      <c r="A90" s="57" t="s">
        <v>517</v>
      </c>
      <c r="B90" s="294">
        <v>1.517252733685853</v>
      </c>
      <c r="C90" s="294">
        <v>1.1579140338359071</v>
      </c>
      <c r="D90" s="294">
        <v>0.62991132858447108</v>
      </c>
      <c r="E90" s="294">
        <v>0.71907199005619216</v>
      </c>
      <c r="F90" s="294">
        <v>0.61563675776735494</v>
      </c>
      <c r="G90" s="294">
        <v>0.66246293327999917</v>
      </c>
      <c r="H90" s="294">
        <v>0.85358533966307859</v>
      </c>
      <c r="I90" s="294">
        <v>1.070643780416711</v>
      </c>
      <c r="J90" s="294">
        <v>1.136177686197769</v>
      </c>
      <c r="K90" s="294">
        <v>0.9704442275781453</v>
      </c>
      <c r="L90" s="294">
        <v>0.76106020237627403</v>
      </c>
      <c r="M90" s="294">
        <v>0.73182100604975564</v>
      </c>
      <c r="N90" s="294">
        <v>1.086615263025009</v>
      </c>
      <c r="O90" s="294">
        <v>1.037700045322453</v>
      </c>
      <c r="P90" s="294">
        <v>1.333592386001591</v>
      </c>
      <c r="Q90" s="294">
        <v>1.3542284898839001</v>
      </c>
      <c r="R90" s="294">
        <v>1.311021162016903</v>
      </c>
      <c r="S90" s="294">
        <v>1.3707746266866581</v>
      </c>
      <c r="T90" s="294">
        <v>1.332051566518698</v>
      </c>
      <c r="U90" s="294">
        <v>1.268596167976501</v>
      </c>
      <c r="V90" s="294">
        <v>1.3168870347792561</v>
      </c>
      <c r="W90" s="294">
        <v>1.524135119054143</v>
      </c>
      <c r="X90" s="294">
        <v>1.431690331368376</v>
      </c>
      <c r="Y90" s="294">
        <v>1.362231863048714</v>
      </c>
      <c r="DA90" s="70" t="s">
        <v>568</v>
      </c>
    </row>
    <row r="91" spans="1:105" ht="12" customHeight="1" x14ac:dyDescent="0.25">
      <c r="A91" s="60" t="s">
        <v>519</v>
      </c>
      <c r="B91" s="262">
        <v>1.134463211403443</v>
      </c>
      <c r="C91" s="262">
        <v>0.78840126468298299</v>
      </c>
      <c r="D91" s="262">
        <v>0.27363067913681599</v>
      </c>
      <c r="E91" s="262">
        <v>0.3149996179369321</v>
      </c>
      <c r="F91" s="262">
        <v>0.31029712506997331</v>
      </c>
      <c r="G91" s="262">
        <v>0.28093615615322898</v>
      </c>
      <c r="H91" s="262">
        <v>0.37052132284586192</v>
      </c>
      <c r="I91" s="262">
        <v>0.56828714271430592</v>
      </c>
      <c r="J91" s="262">
        <v>0.67994996437182476</v>
      </c>
      <c r="K91" s="262">
        <v>0.50962158643478994</v>
      </c>
      <c r="L91" s="262">
        <v>0.30024485772590093</v>
      </c>
      <c r="M91" s="262">
        <v>0.36410238357712388</v>
      </c>
      <c r="N91" s="262">
        <v>0.476546116524456</v>
      </c>
      <c r="O91" s="262">
        <v>0.55068107602180194</v>
      </c>
      <c r="P91" s="262">
        <v>0.75077772724361269</v>
      </c>
      <c r="Q91" s="262">
        <v>0.81531624275710179</v>
      </c>
      <c r="R91" s="262">
        <v>0.84306767951850681</v>
      </c>
      <c r="S91" s="262">
        <v>0.88610155500539589</v>
      </c>
      <c r="T91" s="262">
        <v>0.86072602966271872</v>
      </c>
      <c r="U91" s="262">
        <v>0.82277822648769716</v>
      </c>
      <c r="V91" s="262">
        <v>0.88956494471046454</v>
      </c>
      <c r="W91" s="262">
        <v>1.033198435101071</v>
      </c>
      <c r="X91" s="262">
        <v>0.96335994527062063</v>
      </c>
      <c r="Y91" s="262">
        <v>0.89839577556383432</v>
      </c>
      <c r="DA91" s="72" t="s">
        <v>569</v>
      </c>
    </row>
    <row r="92" spans="1:105" ht="12" customHeight="1" x14ac:dyDescent="0.25">
      <c r="A92" s="59" t="s">
        <v>31</v>
      </c>
      <c r="B92" s="297">
        <v>0.23381820526539099</v>
      </c>
      <c r="C92" s="297">
        <v>0.21682200161833209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9.2355814922305934E-2</v>
      </c>
      <c r="J92" s="297">
        <v>0.12820220059117429</v>
      </c>
      <c r="K92" s="297">
        <v>0.1043489494176935</v>
      </c>
      <c r="L92" s="297">
        <v>4.4071605000947027E-2</v>
      </c>
      <c r="M92" s="297">
        <v>8.2147202130518002E-2</v>
      </c>
      <c r="N92" s="297">
        <v>0.115070338506171</v>
      </c>
      <c r="O92" s="297">
        <v>4.6781209540186337E-2</v>
      </c>
      <c r="P92" s="297">
        <v>0.1093945694117784</v>
      </c>
      <c r="Q92" s="297">
        <v>9.9592904058174864E-2</v>
      </c>
      <c r="R92" s="297">
        <v>0.1010042498387034</v>
      </c>
      <c r="S92" s="297">
        <v>9.9358876779294114E-2</v>
      </c>
      <c r="T92" s="297">
        <v>9.6007690039360646E-2</v>
      </c>
      <c r="U92" s="297">
        <v>9.2852126968606286E-2</v>
      </c>
      <c r="V92" s="297">
        <v>4.4355405135219649E-2</v>
      </c>
      <c r="W92" s="297">
        <v>5.0178276009284872E-2</v>
      </c>
      <c r="X92" s="297">
        <v>6.509862202032797E-2</v>
      </c>
      <c r="Y92" s="297">
        <v>6.1626115135857633E-2</v>
      </c>
      <c r="DA92" s="71" t="s">
        <v>570</v>
      </c>
    </row>
    <row r="93" spans="1:105" ht="12" customHeight="1" x14ac:dyDescent="0.25">
      <c r="A93" s="59" t="s">
        <v>159</v>
      </c>
      <c r="B93" s="297">
        <v>0.1279256055450263</v>
      </c>
      <c r="C93" s="297">
        <v>0.1186351751362458</v>
      </c>
      <c r="D93" s="297">
        <v>3.7093898295797963E-2</v>
      </c>
      <c r="E93" s="297">
        <v>4.2462820615649877E-2</v>
      </c>
      <c r="F93" s="297">
        <v>3.087070113376051E-2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2.3079635757319171E-3</v>
      </c>
      <c r="T93" s="297">
        <v>2.6275229703313771E-3</v>
      </c>
      <c r="U93" s="297">
        <v>2.3556948812443871E-3</v>
      </c>
      <c r="V93" s="297">
        <v>1.4061541291912291E-3</v>
      </c>
      <c r="W93" s="297">
        <v>2.054650053838781E-3</v>
      </c>
      <c r="X93" s="297">
        <v>2.5168101028381499E-3</v>
      </c>
      <c r="Y93" s="297">
        <v>3.1188640979321479E-3</v>
      </c>
      <c r="DA93" s="71" t="s">
        <v>571</v>
      </c>
    </row>
    <row r="94" spans="1:105" ht="12" customHeight="1" x14ac:dyDescent="0.25">
      <c r="A94" s="59" t="s">
        <v>32</v>
      </c>
      <c r="B94" s="297">
        <v>0.38477618005518388</v>
      </c>
      <c r="C94" s="297">
        <v>0.2369181998922866</v>
      </c>
      <c r="D94" s="297">
        <v>0</v>
      </c>
      <c r="E94" s="297">
        <v>0</v>
      </c>
      <c r="F94" s="297">
        <v>6.0771781891257412E-2</v>
      </c>
      <c r="G94" s="297">
        <v>0</v>
      </c>
      <c r="H94" s="297">
        <v>0</v>
      </c>
      <c r="I94" s="297">
        <v>8.5170470644285276E-2</v>
      </c>
      <c r="J94" s="297">
        <v>0</v>
      </c>
      <c r="K94" s="297">
        <v>4.8183305198918808E-2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0.38794322053784169</v>
      </c>
      <c r="C95" s="297">
        <v>0.21602588803611841</v>
      </c>
      <c r="D95" s="297">
        <v>0.23653678084101801</v>
      </c>
      <c r="E95" s="297">
        <v>0.27253679732128222</v>
      </c>
      <c r="F95" s="297">
        <v>0.21865464204495541</v>
      </c>
      <c r="G95" s="297">
        <v>0.28093615615322898</v>
      </c>
      <c r="H95" s="297">
        <v>0.37052132284586192</v>
      </c>
      <c r="I95" s="297">
        <v>0.39076085714771469</v>
      </c>
      <c r="J95" s="297">
        <v>0.55174776378065038</v>
      </c>
      <c r="K95" s="297">
        <v>0.35708933181817759</v>
      </c>
      <c r="L95" s="297">
        <v>0.25617325272495389</v>
      </c>
      <c r="M95" s="297">
        <v>0.28195518144660592</v>
      </c>
      <c r="N95" s="297">
        <v>0.36147577801828501</v>
      </c>
      <c r="O95" s="297">
        <v>0.50389986648161555</v>
      </c>
      <c r="P95" s="297">
        <v>0.64138315783183431</v>
      </c>
      <c r="Q95" s="297">
        <v>0.7157233386989269</v>
      </c>
      <c r="R95" s="297">
        <v>0.74206342967980343</v>
      </c>
      <c r="S95" s="297">
        <v>0.78443471465036985</v>
      </c>
      <c r="T95" s="297">
        <v>0.76209081665302669</v>
      </c>
      <c r="U95" s="297">
        <v>0.7275704046378465</v>
      </c>
      <c r="V95" s="297">
        <v>0.84380338544605371</v>
      </c>
      <c r="W95" s="297">
        <v>0.98096550903794733</v>
      </c>
      <c r="X95" s="297">
        <v>0.89574451314745451</v>
      </c>
      <c r="Y95" s="297">
        <v>0.83365079633004457</v>
      </c>
      <c r="DA95" s="71" t="s">
        <v>573</v>
      </c>
    </row>
    <row r="96" spans="1:105" ht="12" customHeight="1" x14ac:dyDescent="0.25">
      <c r="A96" s="60" t="s">
        <v>525</v>
      </c>
      <c r="B96" s="262">
        <v>0.38278952228240948</v>
      </c>
      <c r="C96" s="262">
        <v>0.3695127691529243</v>
      </c>
      <c r="D96" s="262">
        <v>0.35628064944765508</v>
      </c>
      <c r="E96" s="262">
        <v>0.40407237211926</v>
      </c>
      <c r="F96" s="262">
        <v>0.30533963269738162</v>
      </c>
      <c r="G96" s="262">
        <v>0.38152677712677008</v>
      </c>
      <c r="H96" s="262">
        <v>0.48306401681721672</v>
      </c>
      <c r="I96" s="262">
        <v>0.50235663770240535</v>
      </c>
      <c r="J96" s="262">
        <v>0.45622772182594462</v>
      </c>
      <c r="K96" s="262">
        <v>0.46082264114335542</v>
      </c>
      <c r="L96" s="262">
        <v>0.46081534465037299</v>
      </c>
      <c r="M96" s="262">
        <v>0.36771862247263171</v>
      </c>
      <c r="N96" s="262">
        <v>0.61006914650055333</v>
      </c>
      <c r="O96" s="262">
        <v>0.48701896930065047</v>
      </c>
      <c r="P96" s="262">
        <v>0.582814658757978</v>
      </c>
      <c r="Q96" s="262">
        <v>0.53891224712679808</v>
      </c>
      <c r="R96" s="262">
        <v>0.46795348249839658</v>
      </c>
      <c r="S96" s="262">
        <v>0.48467307168126239</v>
      </c>
      <c r="T96" s="262">
        <v>0.47132553685597889</v>
      </c>
      <c r="U96" s="262">
        <v>0.44581794148880338</v>
      </c>
      <c r="V96" s="262">
        <v>0.42732209006879179</v>
      </c>
      <c r="W96" s="262">
        <v>0.49093668395307227</v>
      </c>
      <c r="X96" s="262">
        <v>0.4683303860977559</v>
      </c>
      <c r="Y96" s="262">
        <v>0.46383608748487992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1.6359103031826543</v>
      </c>
      <c r="C97" s="294">
        <f t="shared" si="1"/>
        <v>1.3813395944205678</v>
      </c>
      <c r="D97" s="294">
        <f t="shared" si="1"/>
        <v>1.0614079986418541</v>
      </c>
      <c r="E97" s="294">
        <f t="shared" si="1"/>
        <v>1.216178670200935</v>
      </c>
      <c r="F97" s="294">
        <f t="shared" si="1"/>
        <v>0.95952901603080365</v>
      </c>
      <c r="G97" s="294">
        <f t="shared" si="1"/>
        <v>1.1385666045757683</v>
      </c>
      <c r="H97" s="294">
        <f t="shared" si="1"/>
        <v>1.3999502663728993</v>
      </c>
      <c r="I97" s="294">
        <f t="shared" si="1"/>
        <v>1.4604595829183125</v>
      </c>
      <c r="J97" s="294">
        <f t="shared" si="1"/>
        <v>1.4391510192766312</v>
      </c>
      <c r="K97" s="294">
        <f t="shared" si="1"/>
        <v>1.5983614688023906</v>
      </c>
      <c r="L97" s="294">
        <f t="shared" si="1"/>
        <v>1.4210810728215366</v>
      </c>
      <c r="M97" s="294">
        <f t="shared" si="1"/>
        <v>1.337306484362877</v>
      </c>
      <c r="N97" s="294">
        <f t="shared" si="1"/>
        <v>0.70600550110108562</v>
      </c>
      <c r="O97" s="294">
        <f t="shared" si="1"/>
        <v>0.68192318276616148</v>
      </c>
      <c r="P97" s="294">
        <f t="shared" si="1"/>
        <v>0.87872405104900808</v>
      </c>
      <c r="Q97" s="294">
        <f t="shared" si="1"/>
        <v>0.89546205368969334</v>
      </c>
      <c r="R97" s="294">
        <f t="shared" si="1"/>
        <v>0.86954767428936064</v>
      </c>
      <c r="S97" s="294">
        <f t="shared" si="1"/>
        <v>0.90941003345182914</v>
      </c>
      <c r="T97" s="294">
        <f t="shared" si="1"/>
        <v>0.88370389572329455</v>
      </c>
      <c r="U97" s="294">
        <f t="shared" si="1"/>
        <v>0.84174862967169006</v>
      </c>
      <c r="V97" s="294">
        <f t="shared" si="1"/>
        <v>0.87534377824751708</v>
      </c>
      <c r="W97" s="294">
        <f t="shared" si="1"/>
        <v>1.0132693051490096</v>
      </c>
      <c r="X97" s="294">
        <f t="shared" si="1"/>
        <v>0.95150623671836776</v>
      </c>
      <c r="Y97" s="294">
        <f t="shared" si="1"/>
        <v>0.90453816464513692</v>
      </c>
      <c r="DA97" s="70"/>
    </row>
    <row r="98" spans="1:105" ht="12" customHeight="1" x14ac:dyDescent="0.25">
      <c r="A98" s="60" t="s">
        <v>528</v>
      </c>
      <c r="B98" s="262">
        <v>0.32992321066793912</v>
      </c>
      <c r="C98" s="262">
        <v>0.23777974349342279</v>
      </c>
      <c r="D98" s="262">
        <v>0.11081623011495979</v>
      </c>
      <c r="E98" s="262">
        <v>0.1278204034295555</v>
      </c>
      <c r="F98" s="262">
        <v>0.1077090203584857</v>
      </c>
      <c r="G98" s="262">
        <v>0.1149675154126245</v>
      </c>
      <c r="H98" s="262">
        <v>0.14795677786910791</v>
      </c>
      <c r="I98" s="262">
        <v>0.19132855286229011</v>
      </c>
      <c r="J98" s="262">
        <v>0.2395081830004914</v>
      </c>
      <c r="K98" s="262">
        <v>0.19431343184177341</v>
      </c>
      <c r="L98" s="262">
        <v>0.12849195697261909</v>
      </c>
      <c r="M98" s="262">
        <v>0.15398994539952179</v>
      </c>
      <c r="N98" s="262">
        <v>0.13079937388925481</v>
      </c>
      <c r="O98" s="262">
        <v>0.15166080349563871</v>
      </c>
      <c r="P98" s="262">
        <v>0.2069362255331611</v>
      </c>
      <c r="Q98" s="262">
        <v>0.2249628696917074</v>
      </c>
      <c r="R98" s="262">
        <v>0.23283516608136429</v>
      </c>
      <c r="S98" s="262">
        <v>0.2447387947498548</v>
      </c>
      <c r="T98" s="262">
        <v>0.23772882430473449</v>
      </c>
      <c r="U98" s="262">
        <v>0.22725941547401179</v>
      </c>
      <c r="V98" s="262">
        <v>0.24583836903858841</v>
      </c>
      <c r="W98" s="262">
        <v>0.28554683036438572</v>
      </c>
      <c r="X98" s="262">
        <v>0.2662197423261522</v>
      </c>
      <c r="Y98" s="262">
        <v>0.24820026845999721</v>
      </c>
      <c r="DA98" s="72" t="s">
        <v>575</v>
      </c>
    </row>
    <row r="99" spans="1:105" ht="12" customHeight="1" x14ac:dyDescent="0.25">
      <c r="A99" s="59" t="s">
        <v>31</v>
      </c>
      <c r="B99" s="230">
        <v>0.10289900954407399</v>
      </c>
      <c r="C99" s="230">
        <v>9.3485880564808374E-2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3.6575646089359627E-2</v>
      </c>
      <c r="J99" s="230">
        <v>4.5158434780747603E-2</v>
      </c>
      <c r="K99" s="230">
        <v>4.3941743229732308E-2</v>
      </c>
      <c r="L99" s="230">
        <v>1.8860761900760581E-2</v>
      </c>
      <c r="M99" s="230">
        <v>3.4742544244076523E-2</v>
      </c>
      <c r="N99" s="230">
        <v>3.1583781103081049E-2</v>
      </c>
      <c r="O99" s="230">
        <v>1.288381993915042E-2</v>
      </c>
      <c r="P99" s="230">
        <v>3.015233199712828E-2</v>
      </c>
      <c r="Q99" s="230">
        <v>2.7479773274347349E-2</v>
      </c>
      <c r="R99" s="230">
        <v>2.789496247744824E-2</v>
      </c>
      <c r="S99" s="230">
        <v>2.744264651529215E-2</v>
      </c>
      <c r="T99" s="230">
        <v>2.651691071340579E-2</v>
      </c>
      <c r="U99" s="230">
        <v>2.5646668107009891E-2</v>
      </c>
      <c r="V99" s="230">
        <v>1.22579700575289E-2</v>
      </c>
      <c r="W99" s="230">
        <v>1.3867856532514929E-2</v>
      </c>
      <c r="X99" s="230">
        <v>1.79896812869575E-2</v>
      </c>
      <c r="Y99" s="230">
        <v>1.7025478900172929E-2</v>
      </c>
      <c r="DA99" s="71" t="s">
        <v>576</v>
      </c>
    </row>
    <row r="100" spans="1:105" ht="12" customHeight="1" x14ac:dyDescent="0.25">
      <c r="A100" s="59" t="s">
        <v>159</v>
      </c>
      <c r="B100" s="230">
        <v>5.6297661214909298E-2</v>
      </c>
      <c r="C100" s="230">
        <v>5.1151238023782207E-2</v>
      </c>
      <c r="D100" s="230">
        <v>1.5022460136323929E-2</v>
      </c>
      <c r="E100" s="230">
        <v>1.72305442698534E-2</v>
      </c>
      <c r="F100" s="230">
        <v>1.3325512088427249E-2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6.3745314592948102E-4</v>
      </c>
      <c r="T100" s="230">
        <v>7.2571053394926432E-4</v>
      </c>
      <c r="U100" s="230">
        <v>6.5066602945007079E-4</v>
      </c>
      <c r="V100" s="230">
        <v>3.8860191129694549E-4</v>
      </c>
      <c r="W100" s="230">
        <v>5.6784717286596093E-4</v>
      </c>
      <c r="X100" s="230">
        <v>6.9550798779910883E-4</v>
      </c>
      <c r="Y100" s="230">
        <v>8.6165020746138113E-4</v>
      </c>
      <c r="DA100" s="71" t="s">
        <v>577</v>
      </c>
    </row>
    <row r="101" spans="1:105" ht="12" customHeight="1" x14ac:dyDescent="0.25">
      <c r="A101" s="59" t="s">
        <v>35</v>
      </c>
      <c r="B101" s="230">
        <v>0.1707265399089557</v>
      </c>
      <c r="C101" s="230">
        <v>9.3142624904832216E-2</v>
      </c>
      <c r="D101" s="230">
        <v>9.5793769978635882E-2</v>
      </c>
      <c r="E101" s="230">
        <v>0.1105898591597021</v>
      </c>
      <c r="F101" s="230">
        <v>9.4383508270058453E-2</v>
      </c>
      <c r="G101" s="230">
        <v>0.1149675154126245</v>
      </c>
      <c r="H101" s="230">
        <v>0.14795677786910791</v>
      </c>
      <c r="I101" s="230">
        <v>0.15475290677293049</v>
      </c>
      <c r="J101" s="230">
        <v>0.1943497482197438</v>
      </c>
      <c r="K101" s="230">
        <v>0.15037168861204109</v>
      </c>
      <c r="L101" s="230">
        <v>0.10963119507185851</v>
      </c>
      <c r="M101" s="230">
        <v>0.1192474011554453</v>
      </c>
      <c r="N101" s="230">
        <v>9.9215592786173729E-2</v>
      </c>
      <c r="O101" s="230">
        <v>0.13877698355648829</v>
      </c>
      <c r="P101" s="230">
        <v>0.17678389353603291</v>
      </c>
      <c r="Q101" s="230">
        <v>0.19748309641736</v>
      </c>
      <c r="R101" s="230">
        <v>0.2049402036039161</v>
      </c>
      <c r="S101" s="230">
        <v>0.2166586950886332</v>
      </c>
      <c r="T101" s="230">
        <v>0.21048620305737939</v>
      </c>
      <c r="U101" s="230">
        <v>0.20096208133755181</v>
      </c>
      <c r="V101" s="230">
        <v>0.23319179706976259</v>
      </c>
      <c r="W101" s="230">
        <v>0.27111112665900478</v>
      </c>
      <c r="X101" s="230">
        <v>0.2475345530513956</v>
      </c>
      <c r="Y101" s="230">
        <v>0.23031313935236289</v>
      </c>
      <c r="DA101" s="71" t="s">
        <v>578</v>
      </c>
    </row>
    <row r="102" spans="1:105" ht="12" customHeight="1" x14ac:dyDescent="0.25">
      <c r="A102" s="60" t="s">
        <v>533</v>
      </c>
      <c r="B102" s="262">
        <v>1.1375285986091539</v>
      </c>
      <c r="C102" s="262">
        <v>0.98423918076282524</v>
      </c>
      <c r="D102" s="262">
        <v>0.80630356751359433</v>
      </c>
      <c r="E102" s="262">
        <v>0.92439396117224637</v>
      </c>
      <c r="F102" s="262">
        <v>0.72001842275192818</v>
      </c>
      <c r="G102" s="262">
        <v>0.86746686955048957</v>
      </c>
      <c r="H102" s="262">
        <v>1.059096100348571</v>
      </c>
      <c r="I102" s="262">
        <v>1.0701828792904109</v>
      </c>
      <c r="J102" s="262">
        <v>1.038939433945741</v>
      </c>
      <c r="K102" s="262">
        <v>1.2099938535254471</v>
      </c>
      <c r="L102" s="262">
        <v>1.0953798584261201</v>
      </c>
      <c r="M102" s="262">
        <v>1.027797176413086</v>
      </c>
      <c r="N102" s="262">
        <v>0.40775819379166772</v>
      </c>
      <c r="O102" s="262">
        <v>0.39613449397012018</v>
      </c>
      <c r="P102" s="262">
        <v>0.51114711749756148</v>
      </c>
      <c r="Q102" s="262">
        <v>0.52180198005700018</v>
      </c>
      <c r="R102" s="262">
        <v>0.50747492804350236</v>
      </c>
      <c r="S102" s="262">
        <v>0.53080587898001796</v>
      </c>
      <c r="T102" s="262">
        <v>0.51579698701059074</v>
      </c>
      <c r="U102" s="262">
        <v>0.49134992644200309</v>
      </c>
      <c r="V102" s="262">
        <v>0.51141154062593852</v>
      </c>
      <c r="W102" s="262">
        <v>0.59204145819589038</v>
      </c>
      <c r="X102" s="262">
        <v>0.55586571525090711</v>
      </c>
      <c r="Y102" s="262">
        <v>0.52819365890516157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9.3176201222572828E-3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5.4882460936600923E-2</v>
      </c>
      <c r="C105" s="229">
        <v>4.6669231526949503E-2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1.834684783714189E-2</v>
      </c>
      <c r="J105" s="229">
        <v>2.7401290314549801E-2</v>
      </c>
      <c r="K105" s="229">
        <v>1.5874761997415481E-2</v>
      </c>
      <c r="L105" s="229">
        <v>6.4133555671602206E-3</v>
      </c>
      <c r="M105" s="229">
        <v>1.0968338206766209E-2</v>
      </c>
      <c r="N105" s="229">
        <v>9.8460299562349113E-2</v>
      </c>
      <c r="O105" s="229">
        <v>3.3652238247203169E-2</v>
      </c>
      <c r="P105" s="229">
        <v>7.4478393265619058E-2</v>
      </c>
      <c r="Q105" s="229">
        <v>6.3739407866383782E-2</v>
      </c>
      <c r="R105" s="229">
        <v>6.0798350671274599E-2</v>
      </c>
      <c r="S105" s="229">
        <v>5.951944856137778E-2</v>
      </c>
      <c r="T105" s="229">
        <v>5.7533379432656261E-2</v>
      </c>
      <c r="U105" s="229">
        <v>5.5449797147360938E-2</v>
      </c>
      <c r="V105" s="229">
        <v>2.5499955017532178E-2</v>
      </c>
      <c r="W105" s="229">
        <v>2.875306300225549E-2</v>
      </c>
      <c r="X105" s="229">
        <v>3.7562379740640882E-2</v>
      </c>
      <c r="Y105" s="229">
        <v>3.6231830250193067E-2</v>
      </c>
      <c r="DA105" s="73" t="s">
        <v>582</v>
      </c>
    </row>
    <row r="106" spans="1:105" ht="12" customHeight="1" x14ac:dyDescent="0.25">
      <c r="A106" s="64" t="s">
        <v>159</v>
      </c>
      <c r="B106" s="229">
        <v>3.0027054741725592E-2</v>
      </c>
      <c r="C106" s="229">
        <v>2.5535288920631109E-2</v>
      </c>
      <c r="D106" s="229">
        <v>6.1172903379727054E-3</v>
      </c>
      <c r="E106" s="229">
        <v>6.8945428111504706E-3</v>
      </c>
      <c r="F106" s="229">
        <v>5.3478672914025792E-3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1.382551049086902E-3</v>
      </c>
      <c r="T106" s="229">
        <v>1.5745642454069999E-3</v>
      </c>
      <c r="U106" s="229">
        <v>1.406783103097272E-3</v>
      </c>
      <c r="V106" s="229">
        <v>8.0839904252440057E-4</v>
      </c>
      <c r="W106" s="229">
        <v>1.177351777384351E-3</v>
      </c>
      <c r="X106" s="229">
        <v>1.4522177871655619E-3</v>
      </c>
      <c r="Y106" s="229">
        <v>1.833673180932802E-3</v>
      </c>
      <c r="DA106" s="73" t="s">
        <v>583</v>
      </c>
    </row>
    <row r="107" spans="1:105" ht="12" customHeight="1" x14ac:dyDescent="0.25">
      <c r="A107" s="64" t="s">
        <v>32</v>
      </c>
      <c r="B107" s="229">
        <v>9.0315737592990969E-2</v>
      </c>
      <c r="C107" s="229">
        <v>5.0994780239988269E-2</v>
      </c>
      <c r="D107" s="229">
        <v>0</v>
      </c>
      <c r="E107" s="229">
        <v>0</v>
      </c>
      <c r="F107" s="229">
        <v>1.0527762981744669E-2</v>
      </c>
      <c r="G107" s="229">
        <v>0</v>
      </c>
      <c r="H107" s="229">
        <v>0</v>
      </c>
      <c r="I107" s="229">
        <v>1.6919450783288551E-2</v>
      </c>
      <c r="J107" s="229">
        <v>0</v>
      </c>
      <c r="K107" s="229">
        <v>7.3301984020930711E-3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9.1059114163591248E-2</v>
      </c>
      <c r="C109" s="229">
        <v>4.6497874336199653E-2</v>
      </c>
      <c r="D109" s="229">
        <v>3.9008145018229072E-2</v>
      </c>
      <c r="E109" s="229">
        <v>4.4250866746541523E-2</v>
      </c>
      <c r="F109" s="229">
        <v>3.787850503423644E-2</v>
      </c>
      <c r="G109" s="229">
        <v>4.5385000716291042E-2</v>
      </c>
      <c r="H109" s="229">
        <v>6.3444618576660228E-2</v>
      </c>
      <c r="I109" s="229">
        <v>7.7626189459010841E-2</v>
      </c>
      <c r="J109" s="229">
        <v>0.1179277780415731</v>
      </c>
      <c r="K109" s="229">
        <v>5.4324534995926842E-2</v>
      </c>
      <c r="L109" s="229">
        <v>3.7278654963571703E-2</v>
      </c>
      <c r="M109" s="229">
        <v>3.7646806087721918E-2</v>
      </c>
      <c r="N109" s="229">
        <v>0.30929789422931853</v>
      </c>
      <c r="O109" s="229">
        <v>0.36248225572291709</v>
      </c>
      <c r="P109" s="229">
        <v>0.43666872423194242</v>
      </c>
      <c r="Q109" s="229">
        <v>0.45806257219061641</v>
      </c>
      <c r="R109" s="229">
        <v>0.44667657737222771</v>
      </c>
      <c r="S109" s="229">
        <v>0.4699038793695533</v>
      </c>
      <c r="T109" s="229">
        <v>0.45668904333252752</v>
      </c>
      <c r="U109" s="229">
        <v>0.43449334619154489</v>
      </c>
      <c r="V109" s="229">
        <v>0.48510318656588203</v>
      </c>
      <c r="W109" s="229">
        <v>0.56211104341625051</v>
      </c>
      <c r="X109" s="229">
        <v>0.51685111772310066</v>
      </c>
      <c r="Y109" s="229">
        <v>0.49012815547403571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0.87124423117424532</v>
      </c>
      <c r="C111" s="229">
        <v>0.81454200573905666</v>
      </c>
      <c r="D111" s="229">
        <v>0.76117813215739261</v>
      </c>
      <c r="E111" s="229">
        <v>0.87324855161455439</v>
      </c>
      <c r="F111" s="229">
        <v>0.66626428744454447</v>
      </c>
      <c r="G111" s="229">
        <v>0.82208186883419854</v>
      </c>
      <c r="H111" s="229">
        <v>0.99565148177191098</v>
      </c>
      <c r="I111" s="229">
        <v>0.94797277108871281</v>
      </c>
      <c r="J111" s="229">
        <v>0.89361036558961859</v>
      </c>
      <c r="K111" s="229">
        <v>1.1324643581300109</v>
      </c>
      <c r="L111" s="229">
        <v>1.0516878478953879</v>
      </c>
      <c r="M111" s="229">
        <v>0.97918203211859778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0.16845849390556139</v>
      </c>
      <c r="C113" s="263">
        <v>0.15932067016431981</v>
      </c>
      <c r="D113" s="263">
        <v>0.14428820101329989</v>
      </c>
      <c r="E113" s="263">
        <v>0.16396430559913311</v>
      </c>
      <c r="F113" s="263">
        <v>0.1318015729203898</v>
      </c>
      <c r="G113" s="263">
        <v>0.1561322196126543</v>
      </c>
      <c r="H113" s="263">
        <v>0.19289738815522031</v>
      </c>
      <c r="I113" s="263">
        <v>0.19894815076561151</v>
      </c>
      <c r="J113" s="263">
        <v>0.16070340233039879</v>
      </c>
      <c r="K113" s="263">
        <v>0.1940541834351702</v>
      </c>
      <c r="L113" s="263">
        <v>0.19720925742279741</v>
      </c>
      <c r="M113" s="263">
        <v>0.1555193625502693</v>
      </c>
      <c r="N113" s="263">
        <v>0.16744793342016309</v>
      </c>
      <c r="O113" s="263">
        <v>0.13412788530040251</v>
      </c>
      <c r="P113" s="263">
        <v>0.16064070801828559</v>
      </c>
      <c r="Q113" s="263">
        <v>0.14869720394098579</v>
      </c>
      <c r="R113" s="263">
        <v>0.12923758016449399</v>
      </c>
      <c r="S113" s="263">
        <v>0.13386535972195629</v>
      </c>
      <c r="T113" s="263">
        <v>0.1301780844079693</v>
      </c>
      <c r="U113" s="263">
        <v>0.1231392877556752</v>
      </c>
      <c r="V113" s="263">
        <v>0.1180938685829902</v>
      </c>
      <c r="W113" s="263">
        <v>0.13568101658873349</v>
      </c>
      <c r="X113" s="263">
        <v>0.1294207791413084</v>
      </c>
      <c r="Y113" s="263">
        <v>0.12814423727997809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37.68359681626108</v>
      </c>
      <c r="C115" s="223">
        <v>32.154692559147009</v>
      </c>
      <c r="D115" s="223">
        <v>20.90248826105276</v>
      </c>
      <c r="E115" s="223">
        <v>20.63342410811164</v>
      </c>
      <c r="F115" s="223">
        <v>24.190870662886638</v>
      </c>
      <c r="G115" s="223">
        <v>21.486084019656179</v>
      </c>
      <c r="H115" s="223">
        <v>22.087971074631689</v>
      </c>
      <c r="I115" s="223">
        <v>28.786685974205088</v>
      </c>
      <c r="J115" s="223">
        <v>31.93864264540457</v>
      </c>
      <c r="K115" s="223">
        <v>23.610692595926299</v>
      </c>
      <c r="L115" s="223">
        <v>23.171055555110609</v>
      </c>
      <c r="M115" s="223">
        <v>23.990431174386391</v>
      </c>
      <c r="N115" s="223">
        <v>16.586820631912559</v>
      </c>
      <c r="O115" s="223">
        <v>20.791288129860021</v>
      </c>
      <c r="P115" s="223">
        <v>22.623453766984351</v>
      </c>
      <c r="Q115" s="223">
        <v>25.834272190652118</v>
      </c>
      <c r="R115" s="223">
        <v>24.871651096085682</v>
      </c>
      <c r="S115" s="223">
        <v>26.346080700673689</v>
      </c>
      <c r="T115" s="223">
        <v>25.601687125704839</v>
      </c>
      <c r="U115" s="223">
        <v>24.383336536777879</v>
      </c>
      <c r="V115" s="223">
        <v>25.029216392703638</v>
      </c>
      <c r="W115" s="223">
        <v>29.18896898297956</v>
      </c>
      <c r="X115" s="223">
        <v>27.415896154589401</v>
      </c>
      <c r="Y115" s="223">
        <v>26.0787794166664</v>
      </c>
      <c r="DA115" s="89" t="s">
        <v>591</v>
      </c>
    </row>
    <row r="116" spans="1:105" ht="12" customHeight="1" x14ac:dyDescent="0.25">
      <c r="A116" s="55" t="s">
        <v>91</v>
      </c>
      <c r="B116" s="259">
        <v>5.967295746169083E-2</v>
      </c>
      <c r="C116" s="259">
        <v>5.0917793506595213E-2</v>
      </c>
      <c r="D116" s="259">
        <v>3.3099634807337387E-2</v>
      </c>
      <c r="E116" s="259">
        <v>3.2673564710295241E-2</v>
      </c>
      <c r="F116" s="259">
        <v>3.8306874024430282E-2</v>
      </c>
      <c r="G116" s="259">
        <v>3.402377389756564E-2</v>
      </c>
      <c r="H116" s="259">
        <v>3.4976877732201858E-2</v>
      </c>
      <c r="I116" s="259">
        <v>4.5584467320822608E-2</v>
      </c>
      <c r="J116" s="259">
        <v>5.0575672838651109E-2</v>
      </c>
      <c r="K116" s="259">
        <v>3.7388146937983299E-2</v>
      </c>
      <c r="L116" s="259">
        <v>3.6691970228446023E-2</v>
      </c>
      <c r="M116" s="259">
        <v>3.7989472871651608E-2</v>
      </c>
      <c r="N116" s="259">
        <v>2.626566266527192E-2</v>
      </c>
      <c r="O116" s="259">
        <v>3.292354650199894E-2</v>
      </c>
      <c r="P116" s="259">
        <v>3.5824828528202873E-2</v>
      </c>
      <c r="Q116" s="259">
        <v>4.0909243164767468E-2</v>
      </c>
      <c r="R116" s="259">
        <v>3.9384907578919007E-2</v>
      </c>
      <c r="S116" s="259">
        <v>4.1719705276258359E-2</v>
      </c>
      <c r="T116" s="259">
        <v>4.0540938654002032E-2</v>
      </c>
      <c r="U116" s="259">
        <v>3.8611648750474833E-2</v>
      </c>
      <c r="V116" s="259">
        <v>3.9634416331624622E-2</v>
      </c>
      <c r="W116" s="259">
        <v>4.6221492946910678E-2</v>
      </c>
      <c r="X116" s="259">
        <v>4.3413785923103493E-2</v>
      </c>
      <c r="Y116" s="259">
        <v>4.1296426728062677E-2</v>
      </c>
      <c r="DA116" s="67" t="s">
        <v>592</v>
      </c>
    </row>
    <row r="117" spans="1:105" ht="12" customHeight="1" x14ac:dyDescent="0.25">
      <c r="A117" s="173" t="s">
        <v>92</v>
      </c>
      <c r="B117" s="224">
        <v>2.978521266454958E-2</v>
      </c>
      <c r="C117" s="224">
        <v>2.5415152399262151E-2</v>
      </c>
      <c r="D117" s="224">
        <v>1.6521380936890751E-2</v>
      </c>
      <c r="E117" s="224">
        <v>1.6308711932533922E-2</v>
      </c>
      <c r="F117" s="224">
        <v>1.91205269164723E-2</v>
      </c>
      <c r="G117" s="224">
        <v>1.6982656538183719E-2</v>
      </c>
      <c r="H117" s="224">
        <v>1.7458389627569529E-2</v>
      </c>
      <c r="I117" s="224">
        <v>2.2753071258828809E-2</v>
      </c>
      <c r="J117" s="224">
        <v>2.5244385987052809E-2</v>
      </c>
      <c r="K117" s="224">
        <v>1.8661952667524219E-2</v>
      </c>
      <c r="L117" s="224">
        <v>1.8314462410166248E-2</v>
      </c>
      <c r="M117" s="224">
        <v>1.8962099024884129E-2</v>
      </c>
      <c r="N117" s="224">
        <v>1.311026604911761E-2</v>
      </c>
      <c r="O117" s="224">
        <v>1.643348806471974E-2</v>
      </c>
      <c r="P117" s="224">
        <v>1.788163653642566E-2</v>
      </c>
      <c r="Q117" s="224">
        <v>2.0419475746457239E-2</v>
      </c>
      <c r="R117" s="224">
        <v>1.9658617536508709E-2</v>
      </c>
      <c r="S117" s="224">
        <v>2.0824010520233329E-2</v>
      </c>
      <c r="T117" s="224">
        <v>2.0235639907827931E-2</v>
      </c>
      <c r="U117" s="224">
        <v>1.927265244227425E-2</v>
      </c>
      <c r="V117" s="224">
        <v>1.978315755559145E-2</v>
      </c>
      <c r="W117" s="224">
        <v>2.3071036792177511E-2</v>
      </c>
      <c r="X117" s="224">
        <v>2.166959542977253E-2</v>
      </c>
      <c r="Y117" s="224">
        <v>2.0612734892032011E-2</v>
      </c>
      <c r="DA117" s="177" t="s">
        <v>593</v>
      </c>
    </row>
    <row r="118" spans="1:105" ht="12" customHeight="1" x14ac:dyDescent="0.25">
      <c r="A118" s="173" t="s">
        <v>93</v>
      </c>
      <c r="B118" s="224">
        <v>0.75715843690892159</v>
      </c>
      <c r="C118" s="224">
        <v>0.64606881546059158</v>
      </c>
      <c r="D118" s="224">
        <v>0.41998367131491582</v>
      </c>
      <c r="E118" s="224">
        <v>0.41457749433940427</v>
      </c>
      <c r="F118" s="224">
        <v>0.48605556173120762</v>
      </c>
      <c r="G118" s="224">
        <v>0.43170958098669387</v>
      </c>
      <c r="H118" s="224">
        <v>0.44380300890349111</v>
      </c>
      <c r="I118" s="224">
        <v>0.57839707452270606</v>
      </c>
      <c r="J118" s="224">
        <v>0.64172782816595164</v>
      </c>
      <c r="K118" s="224">
        <v>0.47439832209855398</v>
      </c>
      <c r="L118" s="224">
        <v>0.4655649058975212</v>
      </c>
      <c r="M118" s="224">
        <v>0.48202822722436223</v>
      </c>
      <c r="N118" s="224">
        <v>0.33327103153520837</v>
      </c>
      <c r="O118" s="224">
        <v>0.4177493804116435</v>
      </c>
      <c r="P118" s="224">
        <v>0.45456220580919149</v>
      </c>
      <c r="Q118" s="224">
        <v>0.5190756404129574</v>
      </c>
      <c r="R118" s="224">
        <v>0.49973415645438829</v>
      </c>
      <c r="S118" s="224">
        <v>0.52935916332874866</v>
      </c>
      <c r="T118" s="224">
        <v>0.51440242025528904</v>
      </c>
      <c r="U118" s="224">
        <v>0.48992268622104712</v>
      </c>
      <c r="V118" s="224">
        <v>0.50290004038623382</v>
      </c>
      <c r="W118" s="224">
        <v>0.58647995406876186</v>
      </c>
      <c r="X118" s="224">
        <v>0.55085445213501227</v>
      </c>
      <c r="Y118" s="224">
        <v>0.52398840683264791</v>
      </c>
      <c r="DA118" s="177" t="s">
        <v>594</v>
      </c>
    </row>
    <row r="119" spans="1:105" ht="12" customHeight="1" x14ac:dyDescent="0.25">
      <c r="A119" s="173" t="s">
        <v>94</v>
      </c>
      <c r="B119" s="224">
        <v>1.989098582056362E-2</v>
      </c>
      <c r="C119" s="224">
        <v>1.697259783553174E-2</v>
      </c>
      <c r="D119" s="224">
        <v>1.1033211602445799E-2</v>
      </c>
      <c r="E119" s="224">
        <v>1.0891188236765079E-2</v>
      </c>
      <c r="F119" s="224">
        <v>1.2768958008143431E-2</v>
      </c>
      <c r="G119" s="224">
        <v>1.134125796585521E-2</v>
      </c>
      <c r="H119" s="224">
        <v>1.1658959244067291E-2</v>
      </c>
      <c r="I119" s="224">
        <v>1.5194822440274199E-2</v>
      </c>
      <c r="J119" s="224">
        <v>1.6858557612883698E-2</v>
      </c>
      <c r="K119" s="224">
        <v>1.2462715645994439E-2</v>
      </c>
      <c r="L119" s="224">
        <v>1.223065674281534E-2</v>
      </c>
      <c r="M119" s="224">
        <v>1.2663157623883869E-2</v>
      </c>
      <c r="N119" s="224">
        <v>8.7552208884239778E-3</v>
      </c>
      <c r="O119" s="224">
        <v>1.0974515500666309E-2</v>
      </c>
      <c r="P119" s="224">
        <v>1.194160950940096E-2</v>
      </c>
      <c r="Q119" s="224">
        <v>1.363641438825583E-2</v>
      </c>
      <c r="R119" s="224">
        <v>1.312830252630634E-2</v>
      </c>
      <c r="S119" s="224">
        <v>1.3906568425419451E-2</v>
      </c>
      <c r="T119" s="224">
        <v>1.3513646218000681E-2</v>
      </c>
      <c r="U119" s="224">
        <v>1.2870549583491609E-2</v>
      </c>
      <c r="V119" s="224">
        <v>1.321147211054154E-2</v>
      </c>
      <c r="W119" s="224">
        <v>1.5407164315636891E-2</v>
      </c>
      <c r="X119" s="224">
        <v>1.447126197436783E-2</v>
      </c>
      <c r="Y119" s="224">
        <v>1.37654755760209E-2</v>
      </c>
      <c r="DA119" s="177" t="s">
        <v>595</v>
      </c>
    </row>
    <row r="120" spans="1:105" ht="12" customHeight="1" x14ac:dyDescent="0.25">
      <c r="A120" s="56" t="s">
        <v>95</v>
      </c>
      <c r="B120" s="260">
        <v>9.1085779422451579E-2</v>
      </c>
      <c r="C120" s="260">
        <v>7.6375683449258186E-2</v>
      </c>
      <c r="D120" s="260">
        <v>4.6203379671020547E-2</v>
      </c>
      <c r="E120" s="260">
        <v>4.5562674950767608E-2</v>
      </c>
      <c r="F120" s="260">
        <v>5.4403758691809578E-2</v>
      </c>
      <c r="G120" s="260">
        <v>4.7238883992228239E-2</v>
      </c>
      <c r="H120" s="260">
        <v>4.9177270284647773E-2</v>
      </c>
      <c r="I120" s="260">
        <v>6.6580933622112967E-2</v>
      </c>
      <c r="J120" s="260">
        <v>7.561822905984561E-2</v>
      </c>
      <c r="K120" s="260">
        <v>5.2367317368969601E-2</v>
      </c>
      <c r="L120" s="260">
        <v>4.9749172395956047E-2</v>
      </c>
      <c r="M120" s="260">
        <v>5.1793449573089859E-2</v>
      </c>
      <c r="N120" s="260">
        <v>4.418155683533305E-2</v>
      </c>
      <c r="O120" s="260">
        <v>5.5072551476993858E-2</v>
      </c>
      <c r="P120" s="260">
        <v>5.9951772170305832E-2</v>
      </c>
      <c r="Q120" s="260">
        <v>6.8384232752863622E-2</v>
      </c>
      <c r="R120" s="260">
        <v>6.5789314707245083E-2</v>
      </c>
      <c r="S120" s="260">
        <v>6.9680272413425171E-2</v>
      </c>
      <c r="T120" s="260">
        <v>6.7711401012207378E-2</v>
      </c>
      <c r="U120" s="260">
        <v>6.4487446298984091E-2</v>
      </c>
      <c r="V120" s="260">
        <v>6.6138865180413647E-2</v>
      </c>
      <c r="W120" s="260">
        <v>7.7128014549717794E-2</v>
      </c>
      <c r="X120" s="260">
        <v>7.2456573742123789E-2</v>
      </c>
      <c r="Y120" s="260">
        <v>6.8934829328961597E-2</v>
      </c>
      <c r="DA120" s="68" t="s">
        <v>596</v>
      </c>
    </row>
    <row r="121" spans="1:105" ht="12" customHeight="1" x14ac:dyDescent="0.25">
      <c r="A121" s="37" t="s">
        <v>159</v>
      </c>
      <c r="B121" s="226">
        <v>1.2966221824293951E-2</v>
      </c>
      <c r="C121" s="226">
        <v>1.2867337816619719E-2</v>
      </c>
      <c r="D121" s="226">
        <v>2.7208011487749361E-3</v>
      </c>
      <c r="E121" s="226">
        <v>2.6905785789993301E-3</v>
      </c>
      <c r="F121" s="226">
        <v>3.026830396847955E-3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1.2648854687302729E-4</v>
      </c>
      <c r="T121" s="226">
        <v>1.4393765860452309E-4</v>
      </c>
      <c r="U121" s="226">
        <v>1.292056279705347E-4</v>
      </c>
      <c r="V121" s="226">
        <v>7.3083793130922624E-5</v>
      </c>
      <c r="W121" s="226">
        <v>1.07514056462936E-4</v>
      </c>
      <c r="X121" s="226">
        <v>1.3344105306932651E-4</v>
      </c>
      <c r="Y121" s="226">
        <v>1.6530633102013919E-4</v>
      </c>
      <c r="DA121" s="69" t="s">
        <v>597</v>
      </c>
    </row>
    <row r="122" spans="1:105" ht="12" customHeight="1" x14ac:dyDescent="0.25">
      <c r="A122" s="37" t="s">
        <v>35</v>
      </c>
      <c r="B122" s="226">
        <v>3.9320961830070562E-2</v>
      </c>
      <c r="C122" s="226">
        <v>2.3430471403643141E-2</v>
      </c>
      <c r="D122" s="226">
        <v>1.7349741456337341E-2</v>
      </c>
      <c r="E122" s="226">
        <v>1.7268793222640261E-2</v>
      </c>
      <c r="F122" s="226">
        <v>2.1438791237228999E-2</v>
      </c>
      <c r="G122" s="226">
        <v>2.0032985731045699E-2</v>
      </c>
      <c r="H122" s="226">
        <v>2.13466965669869E-2</v>
      </c>
      <c r="I122" s="226">
        <v>2.913079504308454E-2</v>
      </c>
      <c r="J122" s="226">
        <v>4.1392066950630843E-2</v>
      </c>
      <c r="K122" s="226">
        <v>2.2862864203695019E-2</v>
      </c>
      <c r="L122" s="226">
        <v>1.777490933565732E-2</v>
      </c>
      <c r="M122" s="226">
        <v>2.247809806094871E-2</v>
      </c>
      <c r="N122" s="226">
        <v>1.6438316158175169E-2</v>
      </c>
      <c r="O122" s="226">
        <v>2.800537272475143E-2</v>
      </c>
      <c r="P122" s="226">
        <v>3.1410002886069051E-2</v>
      </c>
      <c r="Q122" s="226">
        <v>3.901068320809023E-2</v>
      </c>
      <c r="R122" s="226">
        <v>4.0346415010067638E-2</v>
      </c>
      <c r="S122" s="226">
        <v>4.2991149520813898E-2</v>
      </c>
      <c r="T122" s="226">
        <v>4.1747900601307127E-2</v>
      </c>
      <c r="U122" s="226">
        <v>3.9905928298469021E-2</v>
      </c>
      <c r="V122" s="226">
        <v>4.3856040234068118E-2</v>
      </c>
      <c r="W122" s="226">
        <v>5.1331165095413522E-2</v>
      </c>
      <c r="X122" s="226">
        <v>4.7492296292309569E-2</v>
      </c>
      <c r="Y122" s="226">
        <v>4.4185238652978021E-2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3.8798595768087071E-2</v>
      </c>
      <c r="C125" s="226">
        <v>4.0077874228995329E-2</v>
      </c>
      <c r="D125" s="226">
        <v>2.6132837065908261E-2</v>
      </c>
      <c r="E125" s="226">
        <v>2.560330314912802E-2</v>
      </c>
      <c r="F125" s="226">
        <v>2.9938137057732631E-2</v>
      </c>
      <c r="G125" s="226">
        <v>2.720589826118254E-2</v>
      </c>
      <c r="H125" s="226">
        <v>2.7830573717660869E-2</v>
      </c>
      <c r="I125" s="226">
        <v>3.7450138579028423E-2</v>
      </c>
      <c r="J125" s="226">
        <v>3.4226162109214781E-2</v>
      </c>
      <c r="K125" s="226">
        <v>2.9504453165274579E-2</v>
      </c>
      <c r="L125" s="226">
        <v>3.1974263060298727E-2</v>
      </c>
      <c r="M125" s="226">
        <v>2.9315351512141149E-2</v>
      </c>
      <c r="N125" s="226">
        <v>2.7743240677157881E-2</v>
      </c>
      <c r="O125" s="226">
        <v>2.7067178752242439E-2</v>
      </c>
      <c r="P125" s="226">
        <v>2.8541769284236782E-2</v>
      </c>
      <c r="Q125" s="226">
        <v>2.9373549544773388E-2</v>
      </c>
      <c r="R125" s="226">
        <v>2.5442899697177449E-2</v>
      </c>
      <c r="S125" s="226">
        <v>2.6562634345738249E-2</v>
      </c>
      <c r="T125" s="226">
        <v>2.581956275229574E-2</v>
      </c>
      <c r="U125" s="226">
        <v>2.445231237254453E-2</v>
      </c>
      <c r="V125" s="226">
        <v>2.2209741153214588E-2</v>
      </c>
      <c r="W125" s="226">
        <v>2.5689335397841351E-2</v>
      </c>
      <c r="X125" s="226">
        <v>2.4830836396744899E-2</v>
      </c>
      <c r="Y125" s="226">
        <v>2.4584284344963441E-2</v>
      </c>
      <c r="DA125" s="69" t="s">
        <v>601</v>
      </c>
    </row>
    <row r="126" spans="1:105" ht="12" customHeight="1" x14ac:dyDescent="0.25">
      <c r="A126" s="57" t="s">
        <v>602</v>
      </c>
      <c r="B126" s="294">
        <v>19.721678636349889</v>
      </c>
      <c r="C126" s="294">
        <v>16.491002505444211</v>
      </c>
      <c r="D126" s="294">
        <v>9.8733178887706323</v>
      </c>
      <c r="E126" s="294">
        <v>9.7364040651296975</v>
      </c>
      <c r="F126" s="294">
        <v>11.663781929353879</v>
      </c>
      <c r="G126" s="294">
        <v>10.0945974447528</v>
      </c>
      <c r="H126" s="294">
        <v>10.50881614893771</v>
      </c>
      <c r="I126" s="294">
        <v>14.395667259054379</v>
      </c>
      <c r="J126" s="294">
        <v>16.168374492712928</v>
      </c>
      <c r="K126" s="294">
        <v>11.2214229596719</v>
      </c>
      <c r="L126" s="294">
        <v>10.634858142516929</v>
      </c>
      <c r="M126" s="294">
        <v>11.07961224228168</v>
      </c>
      <c r="N126" s="294">
        <v>9.3898590894324947</v>
      </c>
      <c r="O126" s="294">
        <v>11.75342858729147</v>
      </c>
      <c r="P126" s="294">
        <v>12.784812907428339</v>
      </c>
      <c r="Q126" s="294">
        <v>14.59283663181361</v>
      </c>
      <c r="R126" s="294">
        <v>14.04365623871556</v>
      </c>
      <c r="S126" s="294">
        <v>14.875711545991511</v>
      </c>
      <c r="T126" s="294">
        <v>14.455440467430559</v>
      </c>
      <c r="U126" s="294">
        <v>13.767230460701009</v>
      </c>
      <c r="V126" s="294">
        <v>14.128741701179329</v>
      </c>
      <c r="W126" s="294">
        <v>16.47653727726723</v>
      </c>
      <c r="X126" s="294">
        <v>15.47629932147454</v>
      </c>
      <c r="Y126" s="294">
        <v>14.72315828072993</v>
      </c>
      <c r="DA126" s="70" t="s">
        <v>603</v>
      </c>
    </row>
    <row r="127" spans="1:105" ht="12" customHeight="1" x14ac:dyDescent="0.25">
      <c r="A127" s="60" t="s">
        <v>604</v>
      </c>
      <c r="B127" s="262">
        <v>14.74607254501913</v>
      </c>
      <c r="C127" s="262">
        <v>11.228404571720519</v>
      </c>
      <c r="D127" s="262">
        <v>4.2889253719393796</v>
      </c>
      <c r="E127" s="262">
        <v>4.2651689997767521</v>
      </c>
      <c r="F127" s="262">
        <v>5.8788529996925574</v>
      </c>
      <c r="G127" s="262">
        <v>4.2808997478571564</v>
      </c>
      <c r="H127" s="262">
        <v>4.5616299626060446</v>
      </c>
      <c r="I127" s="262">
        <v>7.9245699219100301</v>
      </c>
      <c r="J127" s="262">
        <v>9.6760267287601476</v>
      </c>
      <c r="K127" s="262">
        <v>5.8928470160880746</v>
      </c>
      <c r="L127" s="262">
        <v>4.1955438741447431</v>
      </c>
      <c r="M127" s="262">
        <v>5.5124315825539023</v>
      </c>
      <c r="N127" s="262">
        <v>4.1180176977487664</v>
      </c>
      <c r="O127" s="262">
        <v>6.2372462356247276</v>
      </c>
      <c r="P127" s="262">
        <v>7.1975161815766464</v>
      </c>
      <c r="Q127" s="262">
        <v>8.7856494104909064</v>
      </c>
      <c r="R127" s="262">
        <v>9.0309394082662973</v>
      </c>
      <c r="S127" s="262">
        <v>9.6160162845849744</v>
      </c>
      <c r="T127" s="262">
        <v>9.3406097731447364</v>
      </c>
      <c r="U127" s="262">
        <v>8.9290648577087648</v>
      </c>
      <c r="V127" s="262">
        <v>9.5440481972281042</v>
      </c>
      <c r="W127" s="262">
        <v>11.169306656565681</v>
      </c>
      <c r="X127" s="262">
        <v>10.41373720326626</v>
      </c>
      <c r="Y127" s="262">
        <v>9.7099646258182108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0.60419005638027479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3.039234928494718</v>
      </c>
      <c r="C129" s="230">
        <v>3.0879772309850551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1.1896796482015879</v>
      </c>
      <c r="J129" s="230">
        <v>1.824381181859615</v>
      </c>
      <c r="K129" s="230">
        <v>1.2066058651671021</v>
      </c>
      <c r="L129" s="230">
        <v>0.61584519310653019</v>
      </c>
      <c r="M129" s="230">
        <v>1.24369092834238</v>
      </c>
      <c r="N129" s="230">
        <v>0.99436691229448992</v>
      </c>
      <c r="O129" s="230">
        <v>0.52986371932444409</v>
      </c>
      <c r="P129" s="230">
        <v>1.048738068467499</v>
      </c>
      <c r="Q129" s="230">
        <v>1.0731888964567791</v>
      </c>
      <c r="R129" s="230">
        <v>1.081957335609967</v>
      </c>
      <c r="S129" s="230">
        <v>1.0782472637935341</v>
      </c>
      <c r="T129" s="230">
        <v>1.0418766680381539</v>
      </c>
      <c r="U129" s="230">
        <v>1.0076623775256059</v>
      </c>
      <c r="V129" s="230">
        <v>0.47588444996098678</v>
      </c>
      <c r="W129" s="230">
        <v>0.54244812342429616</v>
      </c>
      <c r="X129" s="230">
        <v>0.70370368349082724</v>
      </c>
      <c r="Y129" s="230">
        <v>0.66606212347807281</v>
      </c>
      <c r="DA129" s="71" t="s">
        <v>607</v>
      </c>
    </row>
    <row r="130" spans="1:105" ht="12" customHeight="1" x14ac:dyDescent="0.25">
      <c r="A130" s="59" t="s">
        <v>159</v>
      </c>
      <c r="B130" s="230">
        <v>1.662813073857897</v>
      </c>
      <c r="C130" s="230">
        <v>1.6896012253383681</v>
      </c>
      <c r="D130" s="230">
        <v>0.58141492776634141</v>
      </c>
      <c r="E130" s="230">
        <v>0.57495658984961817</v>
      </c>
      <c r="F130" s="230">
        <v>0.58487268911013901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2.5046130664257701E-2</v>
      </c>
      <c r="T130" s="230">
        <v>2.8513912545966281E-2</v>
      </c>
      <c r="U130" s="230">
        <v>2.5564789760413272E-2</v>
      </c>
      <c r="V130" s="230">
        <v>1.5086478914814331E-2</v>
      </c>
      <c r="W130" s="230">
        <v>2.2211625321528459E-2</v>
      </c>
      <c r="X130" s="230">
        <v>2.720623701468038E-2</v>
      </c>
      <c r="Y130" s="230">
        <v>3.3709041034447502E-2</v>
      </c>
      <c r="DA130" s="71" t="s">
        <v>608</v>
      </c>
    </row>
    <row r="131" spans="1:105" ht="12" customHeight="1" x14ac:dyDescent="0.25">
      <c r="A131" s="59" t="s">
        <v>32</v>
      </c>
      <c r="B131" s="230">
        <v>5.0014292289565434</v>
      </c>
      <c r="C131" s="230">
        <v>3.3741871277489919</v>
      </c>
      <c r="D131" s="230">
        <v>0</v>
      </c>
      <c r="E131" s="230">
        <v>0</v>
      </c>
      <c r="F131" s="230">
        <v>1.1513750641019149</v>
      </c>
      <c r="G131" s="230">
        <v>0</v>
      </c>
      <c r="H131" s="230">
        <v>0</v>
      </c>
      <c r="I131" s="230">
        <v>1.097121774503282</v>
      </c>
      <c r="J131" s="230">
        <v>0</v>
      </c>
      <c r="K131" s="230">
        <v>0.55715231423589184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5.0425953137099748</v>
      </c>
      <c r="C132" s="230">
        <v>3.0766389876481042</v>
      </c>
      <c r="D132" s="230">
        <v>3.707510444173038</v>
      </c>
      <c r="E132" s="230">
        <v>3.6902124099271338</v>
      </c>
      <c r="F132" s="230">
        <v>4.1426052464805032</v>
      </c>
      <c r="G132" s="230">
        <v>4.2808997478571564</v>
      </c>
      <c r="H132" s="230">
        <v>4.5616299626060446</v>
      </c>
      <c r="I132" s="230">
        <v>5.0335784428248864</v>
      </c>
      <c r="J132" s="230">
        <v>7.8516455469005324</v>
      </c>
      <c r="K132" s="230">
        <v>4.1290888366850824</v>
      </c>
      <c r="L132" s="230">
        <v>3.579698681038213</v>
      </c>
      <c r="M132" s="230">
        <v>4.2687406542115216</v>
      </c>
      <c r="N132" s="230">
        <v>3.1236507854542772</v>
      </c>
      <c r="O132" s="230">
        <v>5.7073825163002834</v>
      </c>
      <c r="P132" s="230">
        <v>6.148778113109147</v>
      </c>
      <c r="Q132" s="230">
        <v>7.7124605140341274</v>
      </c>
      <c r="R132" s="230">
        <v>7.9489820726563298</v>
      </c>
      <c r="S132" s="230">
        <v>8.5127228901271828</v>
      </c>
      <c r="T132" s="230">
        <v>8.2702191925606154</v>
      </c>
      <c r="U132" s="230">
        <v>7.895837690422745</v>
      </c>
      <c r="V132" s="230">
        <v>9.0530772683523022</v>
      </c>
      <c r="W132" s="230">
        <v>10.604646907819861</v>
      </c>
      <c r="X132" s="230">
        <v>9.6828272827607513</v>
      </c>
      <c r="Y132" s="230">
        <v>9.0101934613056898</v>
      </c>
      <c r="DA132" s="71" t="s">
        <v>610</v>
      </c>
    </row>
    <row r="133" spans="1:105" ht="12" customHeight="1" x14ac:dyDescent="0.25">
      <c r="A133" s="60" t="s">
        <v>611</v>
      </c>
      <c r="B133" s="262">
        <v>4.9756060913307616</v>
      </c>
      <c r="C133" s="262">
        <v>5.2625979337236846</v>
      </c>
      <c r="D133" s="262">
        <v>5.5843925168312518</v>
      </c>
      <c r="E133" s="262">
        <v>5.4712350653529462</v>
      </c>
      <c r="F133" s="262">
        <v>5.7849289296613193</v>
      </c>
      <c r="G133" s="262">
        <v>5.8136976968956482</v>
      </c>
      <c r="H133" s="262">
        <v>5.9471861863316668</v>
      </c>
      <c r="I133" s="262">
        <v>6.4710973371443457</v>
      </c>
      <c r="J133" s="262">
        <v>6.4923477639527807</v>
      </c>
      <c r="K133" s="262">
        <v>5.3285759435838278</v>
      </c>
      <c r="L133" s="262">
        <v>6.4393142683721871</v>
      </c>
      <c r="M133" s="262">
        <v>5.5671806597277813</v>
      </c>
      <c r="N133" s="262">
        <v>5.2718413916837283</v>
      </c>
      <c r="O133" s="262">
        <v>5.516182351666747</v>
      </c>
      <c r="P133" s="262">
        <v>5.5872967258516981</v>
      </c>
      <c r="Q133" s="262">
        <v>5.8071872213227049</v>
      </c>
      <c r="R133" s="262">
        <v>5.0127168304492606</v>
      </c>
      <c r="S133" s="262">
        <v>5.2596952614065318</v>
      </c>
      <c r="T133" s="262">
        <v>5.1148306942858257</v>
      </c>
      <c r="U133" s="262">
        <v>4.838165602992242</v>
      </c>
      <c r="V133" s="262">
        <v>4.5846935039512244</v>
      </c>
      <c r="W133" s="262">
        <v>5.3072306207015538</v>
      </c>
      <c r="X133" s="262">
        <v>5.0625621182082856</v>
      </c>
      <c r="Y133" s="262">
        <v>5.0131936549117162</v>
      </c>
      <c r="DA133" s="72" t="s">
        <v>612</v>
      </c>
    </row>
    <row r="134" spans="1:105" ht="12" customHeight="1" x14ac:dyDescent="0.25">
      <c r="A134" s="57" t="s">
        <v>613</v>
      </c>
      <c r="B134" s="294">
        <v>10.105680022281071</v>
      </c>
      <c r="C134" s="294">
        <v>8.450233757459646</v>
      </c>
      <c r="D134" s="294">
        <v>5.0592342154017791</v>
      </c>
      <c r="E134" s="294">
        <v>4.9890775457868477</v>
      </c>
      <c r="F134" s="294">
        <v>5.976694489406305</v>
      </c>
      <c r="G134" s="294">
        <v>5.1726211349161577</v>
      </c>
      <c r="H134" s="294">
        <v>5.3848729295489566</v>
      </c>
      <c r="I134" s="294">
        <v>7.3127884894013651</v>
      </c>
      <c r="J134" s="294">
        <v>8.2849143887078682</v>
      </c>
      <c r="K134" s="294">
        <v>5.7500232062452206</v>
      </c>
      <c r="L134" s="294">
        <v>5.4494587125326763</v>
      </c>
      <c r="M134" s="294">
        <v>5.6773572957970941</v>
      </c>
      <c r="N134" s="294">
        <v>4.8115027712303684</v>
      </c>
      <c r="O134" s="294">
        <v>6.022630763741212</v>
      </c>
      <c r="P134" s="294">
        <v>6.5511273542946267</v>
      </c>
      <c r="Q134" s="294">
        <v>7.4775854701699052</v>
      </c>
      <c r="R134" s="294">
        <v>7.1961773086490943</v>
      </c>
      <c r="S134" s="294">
        <v>7.6225347628605942</v>
      </c>
      <c r="T134" s="294">
        <v>7.407181642019868</v>
      </c>
      <c r="U134" s="294">
        <v>7.0545326487783893</v>
      </c>
      <c r="V134" s="294">
        <v>7.2397763589156288</v>
      </c>
      <c r="W134" s="294">
        <v>8.4428215604503958</v>
      </c>
      <c r="X134" s="294">
        <v>7.9302848279660303</v>
      </c>
      <c r="Y134" s="294">
        <v>7.5443642118890262</v>
      </c>
      <c r="DA134" s="70" t="s">
        <v>614</v>
      </c>
    </row>
    <row r="135" spans="1:105" ht="12" customHeight="1" x14ac:dyDescent="0.25">
      <c r="A135" s="60" t="s">
        <v>615</v>
      </c>
      <c r="B135" s="262">
        <v>7.556105820051422</v>
      </c>
      <c r="C135" s="262">
        <v>5.7536006875896826</v>
      </c>
      <c r="D135" s="262">
        <v>2.1977088384543348</v>
      </c>
      <c r="E135" s="262">
        <v>2.185535721754055</v>
      </c>
      <c r="F135" s="262">
        <v>3.0124112865027328</v>
      </c>
      <c r="G135" s="262">
        <v>2.1935963898920412</v>
      </c>
      <c r="H135" s="262">
        <v>2.337446706852869</v>
      </c>
      <c r="I135" s="262">
        <v>3.8815558936871422</v>
      </c>
      <c r="J135" s="262">
        <v>4.958139305021489</v>
      </c>
      <c r="K135" s="262">
        <v>3.0195820276210368</v>
      </c>
      <c r="L135" s="262">
        <v>2.149858776899503</v>
      </c>
      <c r="M135" s="262">
        <v>2.824651529172086</v>
      </c>
      <c r="N135" s="262">
        <v>2.1101332166946718</v>
      </c>
      <c r="O135" s="262">
        <v>3.196057284962766</v>
      </c>
      <c r="P135" s="262">
        <v>3.6881138176616099</v>
      </c>
      <c r="Q135" s="262">
        <v>4.5018967891871</v>
      </c>
      <c r="R135" s="262">
        <v>4.6275870144408113</v>
      </c>
      <c r="S135" s="262">
        <v>4.9273890652466941</v>
      </c>
      <c r="T135" s="262">
        <v>4.7862666926542348</v>
      </c>
      <c r="U135" s="262">
        <v>4.5753849869495724</v>
      </c>
      <c r="V135" s="262">
        <v>4.8905115521275206</v>
      </c>
      <c r="W135" s="262">
        <v>5.7233180411907121</v>
      </c>
      <c r="X135" s="262">
        <v>5.3361530705791118</v>
      </c>
      <c r="Y135" s="262">
        <v>4.9755295857689816</v>
      </c>
      <c r="DA135" s="72" t="s">
        <v>616</v>
      </c>
    </row>
    <row r="136" spans="1:105" ht="12" customHeight="1" x14ac:dyDescent="0.25">
      <c r="A136" s="59" t="s">
        <v>31</v>
      </c>
      <c r="B136" s="297">
        <v>1.557348959296925</v>
      </c>
      <c r="C136" s="297">
        <v>1.5823252364992479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0.6308153586155929</v>
      </c>
      <c r="J136" s="297">
        <v>0.93483991918228015</v>
      </c>
      <c r="K136" s="297">
        <v>0.61828270357837833</v>
      </c>
      <c r="L136" s="297">
        <v>0.31556819171181599</v>
      </c>
      <c r="M136" s="297">
        <v>0.63728563882369127</v>
      </c>
      <c r="N136" s="297">
        <v>0.50952832290200889</v>
      </c>
      <c r="O136" s="297">
        <v>0.27151001198443719</v>
      </c>
      <c r="P136" s="297">
        <v>0.53738890804069817</v>
      </c>
      <c r="Q136" s="297">
        <v>0.54991787418479077</v>
      </c>
      <c r="R136" s="297">
        <v>0.55441095218341696</v>
      </c>
      <c r="S136" s="297">
        <v>0.5525098564740768</v>
      </c>
      <c r="T136" s="297">
        <v>0.53387302490913269</v>
      </c>
      <c r="U136" s="297">
        <v>0.51634111606482713</v>
      </c>
      <c r="V136" s="297">
        <v>0.24385023544704909</v>
      </c>
      <c r="W136" s="297">
        <v>0.27795844689959642</v>
      </c>
      <c r="X136" s="297">
        <v>0.36058818252679109</v>
      </c>
      <c r="Y136" s="297">
        <v>0.3413000900655711</v>
      </c>
      <c r="DA136" s="71" t="s">
        <v>617</v>
      </c>
    </row>
    <row r="137" spans="1:105" ht="12" customHeight="1" x14ac:dyDescent="0.25">
      <c r="A137" s="59" t="s">
        <v>159</v>
      </c>
      <c r="B137" s="297">
        <v>0.85205002936725671</v>
      </c>
      <c r="C137" s="297">
        <v>0.86577667466159181</v>
      </c>
      <c r="D137" s="297">
        <v>0.29792561416931029</v>
      </c>
      <c r="E137" s="297">
        <v>0.29461626623470433</v>
      </c>
      <c r="F137" s="297">
        <v>0.29969742225817292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1.2834008045477199E-2</v>
      </c>
      <c r="T137" s="297">
        <v>1.4610950806273381E-2</v>
      </c>
      <c r="U137" s="297">
        <v>1.3099776642716851E-2</v>
      </c>
      <c r="V137" s="297">
        <v>7.7305350820897978E-3</v>
      </c>
      <c r="W137" s="297">
        <v>1.13815655560092E-2</v>
      </c>
      <c r="X137" s="297">
        <v>1.394087850990279E-2</v>
      </c>
      <c r="Y137" s="297">
        <v>1.727301153382536E-2</v>
      </c>
      <c r="DA137" s="71" t="s">
        <v>618</v>
      </c>
    </row>
    <row r="138" spans="1:105" ht="12" customHeight="1" x14ac:dyDescent="0.25">
      <c r="A138" s="59" t="s">
        <v>32</v>
      </c>
      <c r="B138" s="297">
        <v>2.5628063601422348</v>
      </c>
      <c r="C138" s="297">
        <v>1.728983423626149</v>
      </c>
      <c r="D138" s="297">
        <v>0</v>
      </c>
      <c r="E138" s="297">
        <v>0</v>
      </c>
      <c r="F138" s="297">
        <v>0.58998162367383589</v>
      </c>
      <c r="G138" s="297">
        <v>0</v>
      </c>
      <c r="H138" s="297">
        <v>0</v>
      </c>
      <c r="I138" s="297">
        <v>0.58173750107809874</v>
      </c>
      <c r="J138" s="297">
        <v>0</v>
      </c>
      <c r="K138" s="297">
        <v>0.28549309189957461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2.5839004712450051</v>
      </c>
      <c r="C139" s="297">
        <v>1.5765153528026941</v>
      </c>
      <c r="D139" s="297">
        <v>1.899783224285025</v>
      </c>
      <c r="E139" s="297">
        <v>1.89091945551935</v>
      </c>
      <c r="F139" s="297">
        <v>2.1227322405707238</v>
      </c>
      <c r="G139" s="297">
        <v>2.1935963898920412</v>
      </c>
      <c r="H139" s="297">
        <v>2.337446706852869</v>
      </c>
      <c r="I139" s="297">
        <v>2.6690030339934498</v>
      </c>
      <c r="J139" s="297">
        <v>4.0232993858392092</v>
      </c>
      <c r="K139" s="297">
        <v>2.1158062321430839</v>
      </c>
      <c r="L139" s="297">
        <v>1.834290585187687</v>
      </c>
      <c r="M139" s="297">
        <v>2.1873658903483939</v>
      </c>
      <c r="N139" s="297">
        <v>1.6006048937926629</v>
      </c>
      <c r="O139" s="297">
        <v>2.9245472729783288</v>
      </c>
      <c r="P139" s="297">
        <v>3.1507249096209109</v>
      </c>
      <c r="Q139" s="297">
        <v>3.951978915002309</v>
      </c>
      <c r="R139" s="297">
        <v>4.073176062257394</v>
      </c>
      <c r="S139" s="297">
        <v>4.36204520072714</v>
      </c>
      <c r="T139" s="297">
        <v>4.2377827169388276</v>
      </c>
      <c r="U139" s="297">
        <v>4.0459440942420288</v>
      </c>
      <c r="V139" s="297">
        <v>4.6389307815983818</v>
      </c>
      <c r="W139" s="297">
        <v>5.4339780287351056</v>
      </c>
      <c r="X139" s="297">
        <v>4.961624009542418</v>
      </c>
      <c r="Y139" s="297">
        <v>4.6169564841695854</v>
      </c>
      <c r="DA139" s="71" t="s">
        <v>620</v>
      </c>
    </row>
    <row r="140" spans="1:105" ht="12" customHeight="1" x14ac:dyDescent="0.25">
      <c r="A140" s="60" t="s">
        <v>621</v>
      </c>
      <c r="B140" s="262">
        <v>2.5495742022296488</v>
      </c>
      <c r="C140" s="262">
        <v>2.696633069869963</v>
      </c>
      <c r="D140" s="262">
        <v>2.8615253769474438</v>
      </c>
      <c r="E140" s="262">
        <v>2.8035418240327932</v>
      </c>
      <c r="F140" s="262">
        <v>2.9642832029035722</v>
      </c>
      <c r="G140" s="262">
        <v>2.979024745024117</v>
      </c>
      <c r="H140" s="262">
        <v>3.0474262226960871</v>
      </c>
      <c r="I140" s="262">
        <v>3.4312325957142229</v>
      </c>
      <c r="J140" s="262">
        <v>3.3267750836863792</v>
      </c>
      <c r="K140" s="262">
        <v>2.7304411786241838</v>
      </c>
      <c r="L140" s="262">
        <v>3.2995999356331729</v>
      </c>
      <c r="M140" s="262">
        <v>2.8527057666250091</v>
      </c>
      <c r="N140" s="262">
        <v>2.701369554535697</v>
      </c>
      <c r="O140" s="262">
        <v>2.8265734787784451</v>
      </c>
      <c r="P140" s="262">
        <v>2.8630135366330172</v>
      </c>
      <c r="Q140" s="262">
        <v>2.9756886809828051</v>
      </c>
      <c r="R140" s="262">
        <v>2.568590294208283</v>
      </c>
      <c r="S140" s="262">
        <v>2.6951456976139001</v>
      </c>
      <c r="T140" s="262">
        <v>2.6209149493656341</v>
      </c>
      <c r="U140" s="262">
        <v>2.479147661828816</v>
      </c>
      <c r="V140" s="262">
        <v>2.3492648067881081</v>
      </c>
      <c r="W140" s="262">
        <v>2.7195035192596841</v>
      </c>
      <c r="X140" s="262">
        <v>2.5941317573869189</v>
      </c>
      <c r="Y140" s="262">
        <v>2.568834626120045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6.8986447853519373</v>
      </c>
      <c r="C141" s="261">
        <f t="shared" si="2"/>
        <v>6.3977062535919211</v>
      </c>
      <c r="D141" s="261">
        <f t="shared" si="2"/>
        <v>5.443094878547738</v>
      </c>
      <c r="E141" s="261">
        <f t="shared" si="2"/>
        <v>5.3879288630253281</v>
      </c>
      <c r="F141" s="261">
        <f t="shared" si="2"/>
        <v>5.9397385647543963</v>
      </c>
      <c r="G141" s="261">
        <f t="shared" si="2"/>
        <v>5.677569286606694</v>
      </c>
      <c r="H141" s="261">
        <f t="shared" si="2"/>
        <v>5.6372074903530427</v>
      </c>
      <c r="I141" s="261">
        <f t="shared" si="2"/>
        <v>6.3497198565846009</v>
      </c>
      <c r="J141" s="261">
        <f t="shared" si="2"/>
        <v>6.6753290903193871</v>
      </c>
      <c r="K141" s="261">
        <f t="shared" si="2"/>
        <v>6.0439679752901467</v>
      </c>
      <c r="L141" s="261">
        <f t="shared" si="2"/>
        <v>6.504187532386096</v>
      </c>
      <c r="M141" s="261">
        <f t="shared" si="2"/>
        <v>6.6300252299897391</v>
      </c>
      <c r="N141" s="261">
        <f t="shared" si="2"/>
        <v>1.959875033276343</v>
      </c>
      <c r="O141" s="261">
        <f t="shared" si="2"/>
        <v>2.4820752968713129</v>
      </c>
      <c r="P141" s="261">
        <f t="shared" si="2"/>
        <v>2.7073514527078535</v>
      </c>
      <c r="Q141" s="261">
        <f t="shared" si="2"/>
        <v>3.1014250822033067</v>
      </c>
      <c r="R141" s="261">
        <f t="shared" si="2"/>
        <v>2.9941222499176612</v>
      </c>
      <c r="S141" s="261">
        <f t="shared" si="2"/>
        <v>3.1723446718574992</v>
      </c>
      <c r="T141" s="261">
        <f t="shared" si="2"/>
        <v>3.0826609702070837</v>
      </c>
      <c r="U141" s="261">
        <f t="shared" si="2"/>
        <v>2.9364084440022156</v>
      </c>
      <c r="V141" s="261">
        <f t="shared" si="2"/>
        <v>3.0190303810442751</v>
      </c>
      <c r="W141" s="261">
        <f t="shared" si="2"/>
        <v>3.521302482588724</v>
      </c>
      <c r="X141" s="261">
        <f t="shared" si="2"/>
        <v>3.3064463359444405</v>
      </c>
      <c r="Y141" s="261">
        <f t="shared" si="2"/>
        <v>3.1426590506897223</v>
      </c>
      <c r="DA141" s="70"/>
    </row>
    <row r="142" spans="1:105" ht="12" customHeight="1" x14ac:dyDescent="0.25">
      <c r="A142" s="60" t="s">
        <v>624</v>
      </c>
      <c r="B142" s="262">
        <v>0.86078400898684126</v>
      </c>
      <c r="C142" s="262">
        <v>0.6528573231782091</v>
      </c>
      <c r="D142" s="262">
        <v>0.28581727808395141</v>
      </c>
      <c r="E142" s="262">
        <v>0.28423413521252372</v>
      </c>
      <c r="F142" s="262">
        <v>0.34840599577524911</v>
      </c>
      <c r="G142" s="262">
        <v>0.28528244433629191</v>
      </c>
      <c r="H142" s="262">
        <v>0.3039905212779917</v>
      </c>
      <c r="I142" s="262">
        <v>0.46502816029227279</v>
      </c>
      <c r="J142" s="262">
        <v>0.64481784653465257</v>
      </c>
      <c r="K142" s="262">
        <v>0.37347731336785539</v>
      </c>
      <c r="L142" s="262">
        <v>0.27959426341046523</v>
      </c>
      <c r="M142" s="262">
        <v>0.3673526708712882</v>
      </c>
      <c r="N142" s="262">
        <v>0.27442785952227289</v>
      </c>
      <c r="O142" s="262">
        <v>0.41565487557073499</v>
      </c>
      <c r="P142" s="262">
        <v>0.47964800167488381</v>
      </c>
      <c r="Q142" s="262">
        <v>0.58548241877449803</v>
      </c>
      <c r="R142" s="262">
        <v>0.60182873246045521</v>
      </c>
      <c r="S142" s="262">
        <v>0.64081870448313183</v>
      </c>
      <c r="T142" s="262">
        <v>0.62246540321530153</v>
      </c>
      <c r="U142" s="262">
        <v>0.59503973423332734</v>
      </c>
      <c r="V142" s="262">
        <v>0.63602269591375271</v>
      </c>
      <c r="W142" s="262">
        <v>0.744331166858476</v>
      </c>
      <c r="X142" s="262">
        <v>0.69397943867072986</v>
      </c>
      <c r="Y142" s="262">
        <v>0.64707949403835896</v>
      </c>
      <c r="DA142" s="72" t="s">
        <v>625</v>
      </c>
    </row>
    <row r="143" spans="1:105" ht="12" customHeight="1" x14ac:dyDescent="0.25">
      <c r="A143" s="59" t="s">
        <v>31</v>
      </c>
      <c r="B143" s="230">
        <v>0.26846799222401801</v>
      </c>
      <c r="C143" s="230">
        <v>0.25667847413666162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8.8897894004760974E-2</v>
      </c>
      <c r="J143" s="230">
        <v>0.1215781619792818</v>
      </c>
      <c r="K143" s="230">
        <v>8.4457590247821929E-2</v>
      </c>
      <c r="L143" s="230">
        <v>4.1040396264857587E-2</v>
      </c>
      <c r="M143" s="230">
        <v>8.2880517866363509E-2</v>
      </c>
      <c r="N143" s="230">
        <v>6.626537410704364E-2</v>
      </c>
      <c r="O143" s="230">
        <v>3.5310524870305872E-2</v>
      </c>
      <c r="P143" s="230">
        <v>6.9888709678541272E-2</v>
      </c>
      <c r="Q143" s="230">
        <v>7.151813161917879E-2</v>
      </c>
      <c r="R143" s="230">
        <v>7.2102467133199594E-2</v>
      </c>
      <c r="S143" s="230">
        <v>7.1855225100263667E-2</v>
      </c>
      <c r="T143" s="230">
        <v>6.9431460688528568E-2</v>
      </c>
      <c r="U143" s="230">
        <v>6.7151394112912627E-2</v>
      </c>
      <c r="V143" s="230">
        <v>3.1713304936528533E-2</v>
      </c>
      <c r="W143" s="230">
        <v>3.6149159216723022E-2</v>
      </c>
      <c r="X143" s="230">
        <v>4.6895353486192927E-2</v>
      </c>
      <c r="Y143" s="230">
        <v>4.4386891041015362E-2</v>
      </c>
      <c r="DA143" s="71" t="s">
        <v>626</v>
      </c>
    </row>
    <row r="144" spans="1:105" ht="12" customHeight="1" x14ac:dyDescent="0.25">
      <c r="A144" s="59" t="s">
        <v>159</v>
      </c>
      <c r="B144" s="230">
        <v>0.14688304717647399</v>
      </c>
      <c r="C144" s="230">
        <v>0.14044283101172411</v>
      </c>
      <c r="D144" s="230">
        <v>3.8745936960989789E-2</v>
      </c>
      <c r="E144" s="230">
        <v>3.8315548366126113E-2</v>
      </c>
      <c r="F144" s="230">
        <v>4.310398788264394E-2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1.6690933677300419E-3</v>
      </c>
      <c r="T144" s="230">
        <v>1.9001890134839831E-3</v>
      </c>
      <c r="U144" s="230">
        <v>1.703657207914008E-3</v>
      </c>
      <c r="V144" s="230">
        <v>1.005374532164767E-3</v>
      </c>
      <c r="W144" s="230">
        <v>1.480199756506644E-3</v>
      </c>
      <c r="X144" s="230">
        <v>1.813044512576028E-3</v>
      </c>
      <c r="Y144" s="230">
        <v>2.246396362669606E-3</v>
      </c>
      <c r="DA144" s="71" t="s">
        <v>627</v>
      </c>
    </row>
    <row r="145" spans="1:105" ht="12" customHeight="1" x14ac:dyDescent="0.25">
      <c r="A145" s="59" t="s">
        <v>35</v>
      </c>
      <c r="B145" s="230">
        <v>0.44543296958634943</v>
      </c>
      <c r="C145" s="230">
        <v>0.25573601802982338</v>
      </c>
      <c r="D145" s="230">
        <v>0.24707134112296161</v>
      </c>
      <c r="E145" s="230">
        <v>0.24591858684639761</v>
      </c>
      <c r="F145" s="230">
        <v>0.3053020078926052</v>
      </c>
      <c r="G145" s="230">
        <v>0.28528244433629191</v>
      </c>
      <c r="H145" s="230">
        <v>0.3039905212779917</v>
      </c>
      <c r="I145" s="230">
        <v>0.37613026628751178</v>
      </c>
      <c r="J145" s="230">
        <v>0.52323968455537073</v>
      </c>
      <c r="K145" s="230">
        <v>0.28901972312003338</v>
      </c>
      <c r="L145" s="230">
        <v>0.2385538671456077</v>
      </c>
      <c r="M145" s="230">
        <v>0.28447215300492468</v>
      </c>
      <c r="N145" s="230">
        <v>0.2081624854152293</v>
      </c>
      <c r="O145" s="230">
        <v>0.38034435070042921</v>
      </c>
      <c r="P145" s="230">
        <v>0.40975929199634248</v>
      </c>
      <c r="Q145" s="230">
        <v>0.51396428715531928</v>
      </c>
      <c r="R145" s="230">
        <v>0.52972626532725564</v>
      </c>
      <c r="S145" s="230">
        <v>0.56729438601513815</v>
      </c>
      <c r="T145" s="230">
        <v>0.55113375351328897</v>
      </c>
      <c r="U145" s="230">
        <v>0.52618468291250076</v>
      </c>
      <c r="V145" s="230">
        <v>0.60330401644505938</v>
      </c>
      <c r="W145" s="230">
        <v>0.70670180788524639</v>
      </c>
      <c r="X145" s="230">
        <v>0.64527104067196095</v>
      </c>
      <c r="Y145" s="230">
        <v>0.60044620663467396</v>
      </c>
      <c r="DA145" s="71" t="s">
        <v>628</v>
      </c>
    </row>
    <row r="146" spans="1:105" ht="12" customHeight="1" x14ac:dyDescent="0.25">
      <c r="A146" s="60" t="s">
        <v>629</v>
      </c>
      <c r="B146" s="262">
        <v>5.5983452374663782</v>
      </c>
      <c r="C146" s="262">
        <v>5.307411894263014</v>
      </c>
      <c r="D146" s="262">
        <v>4.7851293977098281</v>
      </c>
      <c r="E146" s="262">
        <v>4.7390874244617702</v>
      </c>
      <c r="F146" s="262">
        <v>5.1649944767261822</v>
      </c>
      <c r="G146" s="262">
        <v>5.0048575663494086</v>
      </c>
      <c r="H146" s="262">
        <v>4.936891917779703</v>
      </c>
      <c r="I146" s="262">
        <v>5.4011439395146379</v>
      </c>
      <c r="J146" s="262">
        <v>5.5978562066026978</v>
      </c>
      <c r="K146" s="262">
        <v>5.2975116331942331</v>
      </c>
      <c r="L146" s="262">
        <v>5.7954724246367002</v>
      </c>
      <c r="M146" s="262">
        <v>5.8916713677301527</v>
      </c>
      <c r="N146" s="262">
        <v>1.334127617829969</v>
      </c>
      <c r="O146" s="262">
        <v>1.6988177962972899</v>
      </c>
      <c r="P146" s="262">
        <v>1.855361709561214</v>
      </c>
      <c r="Q146" s="262">
        <v>2.1289472505961</v>
      </c>
      <c r="R146" s="262">
        <v>2.058242221144543</v>
      </c>
      <c r="S146" s="262">
        <v>2.1810158388928129</v>
      </c>
      <c r="T146" s="262">
        <v>2.1193393244314289</v>
      </c>
      <c r="U146" s="262">
        <v>2.0189496412036201</v>
      </c>
      <c r="V146" s="262">
        <v>2.0774801917584522</v>
      </c>
      <c r="W146" s="262">
        <v>2.423293394426898</v>
      </c>
      <c r="X146" s="262">
        <v>2.2750938727337848</v>
      </c>
      <c r="Y146" s="262">
        <v>2.1614964843906099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4.7025427548792652E-2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0.27010394655618092</v>
      </c>
      <c r="C149" s="229">
        <v>0.25165918949728688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9.2595357225748909E-2</v>
      </c>
      <c r="J149" s="229">
        <v>0.14763948507920019</v>
      </c>
      <c r="K149" s="229">
        <v>6.9501788054933816E-2</v>
      </c>
      <c r="L149" s="229">
        <v>3.3931996332552818E-2</v>
      </c>
      <c r="M149" s="229">
        <v>6.2874121127584018E-2</v>
      </c>
      <c r="N149" s="229">
        <v>0.32214829010414903</v>
      </c>
      <c r="O149" s="229">
        <v>0.14431720057152411</v>
      </c>
      <c r="P149" s="229">
        <v>0.27034165766440149</v>
      </c>
      <c r="Q149" s="229">
        <v>0.26005619433820082</v>
      </c>
      <c r="R149" s="229">
        <v>0.2465889946721504</v>
      </c>
      <c r="S149" s="229">
        <v>0.24455806760086349</v>
      </c>
      <c r="T149" s="229">
        <v>0.236396792865638</v>
      </c>
      <c r="U149" s="229">
        <v>0.2278424032056755</v>
      </c>
      <c r="V149" s="229">
        <v>0.103587125497433</v>
      </c>
      <c r="W149" s="229">
        <v>0.1176895750767709</v>
      </c>
      <c r="X149" s="229">
        <v>0.15373846173379779</v>
      </c>
      <c r="Y149" s="229">
        <v>0.14826943184278421</v>
      </c>
      <c r="DA149" s="73" t="s">
        <v>633</v>
      </c>
    </row>
    <row r="150" spans="1:105" ht="12" customHeight="1" x14ac:dyDescent="0.25">
      <c r="A150" s="64" t="s">
        <v>159</v>
      </c>
      <c r="B150" s="229">
        <v>0.1477781034375911</v>
      </c>
      <c r="C150" s="229">
        <v>0.13769650587955851</v>
      </c>
      <c r="D150" s="229">
        <v>3.6303976578977423E-2</v>
      </c>
      <c r="E150" s="229">
        <v>3.534622953648682E-2</v>
      </c>
      <c r="F150" s="229">
        <v>3.8362497610530698E-2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5.6807316112071939E-3</v>
      </c>
      <c r="T150" s="229">
        <v>6.4696692849550031E-3</v>
      </c>
      <c r="U150" s="229">
        <v>5.7804511375759817E-3</v>
      </c>
      <c r="V150" s="229">
        <v>3.2839168936731672E-3</v>
      </c>
      <c r="W150" s="229">
        <v>4.8190354671213981E-3</v>
      </c>
      <c r="X150" s="229">
        <v>5.9437588950130779E-3</v>
      </c>
      <c r="Y150" s="229">
        <v>7.5038351318398736E-3</v>
      </c>
      <c r="DA150" s="73" t="s">
        <v>634</v>
      </c>
    </row>
    <row r="151" spans="1:105" ht="12" customHeight="1" x14ac:dyDescent="0.25">
      <c r="A151" s="64" t="s">
        <v>32</v>
      </c>
      <c r="B151" s="229">
        <v>0.44448876277941451</v>
      </c>
      <c r="C151" s="229">
        <v>0.27498428073273551</v>
      </c>
      <c r="D151" s="229">
        <v>0</v>
      </c>
      <c r="E151" s="229">
        <v>0</v>
      </c>
      <c r="F151" s="229">
        <v>7.5520064396641134E-2</v>
      </c>
      <c r="G151" s="229">
        <v>0</v>
      </c>
      <c r="H151" s="229">
        <v>0</v>
      </c>
      <c r="I151" s="229">
        <v>8.5391376396030449E-2</v>
      </c>
      <c r="J151" s="229">
        <v>0</v>
      </c>
      <c r="K151" s="229">
        <v>3.2092569061875152E-2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0.44814728942107662</v>
      </c>
      <c r="C153" s="229">
        <v>0.2507351628885835</v>
      </c>
      <c r="D153" s="229">
        <v>0.2314996844829276</v>
      </c>
      <c r="E153" s="229">
        <v>0.2268607703301434</v>
      </c>
      <c r="F153" s="229">
        <v>0.27171842151028103</v>
      </c>
      <c r="G153" s="229">
        <v>0.26184915206203369</v>
      </c>
      <c r="H153" s="229">
        <v>0.29574202433059921</v>
      </c>
      <c r="I153" s="229">
        <v>0.39177436946304922</v>
      </c>
      <c r="J153" s="229">
        <v>0.63540060437763801</v>
      </c>
      <c r="K153" s="229">
        <v>0.23783993221973621</v>
      </c>
      <c r="L153" s="229">
        <v>0.19723515564669081</v>
      </c>
      <c r="M153" s="229">
        <v>0.2158038712341967</v>
      </c>
      <c r="N153" s="229">
        <v>1.01197932772582</v>
      </c>
      <c r="O153" s="229">
        <v>1.554500595725766</v>
      </c>
      <c r="P153" s="229">
        <v>1.5850200518968121</v>
      </c>
      <c r="Q153" s="229">
        <v>1.8688910562579</v>
      </c>
      <c r="R153" s="229">
        <v>1.811653226472393</v>
      </c>
      <c r="S153" s="229">
        <v>1.930777039680742</v>
      </c>
      <c r="T153" s="229">
        <v>1.876472862280836</v>
      </c>
      <c r="U153" s="229">
        <v>1.7853267868603691</v>
      </c>
      <c r="V153" s="229">
        <v>1.9706091493673461</v>
      </c>
      <c r="W153" s="229">
        <v>2.3007847838830058</v>
      </c>
      <c r="X153" s="229">
        <v>2.1154116521049739</v>
      </c>
      <c r="Y153" s="229">
        <v>2.0057232174159858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4.2878271352721153</v>
      </c>
      <c r="C155" s="229">
        <v>4.39233675526485</v>
      </c>
      <c r="D155" s="229">
        <v>4.5173257366479227</v>
      </c>
      <c r="E155" s="229">
        <v>4.4768804245951399</v>
      </c>
      <c r="F155" s="229">
        <v>4.7793934932087296</v>
      </c>
      <c r="G155" s="229">
        <v>4.7430084142873747</v>
      </c>
      <c r="H155" s="229">
        <v>4.6411498934491036</v>
      </c>
      <c r="I155" s="229">
        <v>4.784357408881017</v>
      </c>
      <c r="J155" s="229">
        <v>4.8148161171458597</v>
      </c>
      <c r="K155" s="229">
        <v>4.9580773438576884</v>
      </c>
      <c r="L155" s="229">
        <v>5.5643052726574567</v>
      </c>
      <c r="M155" s="229">
        <v>5.6129933753683723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640</v>
      </c>
    </row>
    <row r="157" spans="1:105" ht="12" customHeight="1" x14ac:dyDescent="0.25">
      <c r="A157" s="61" t="s">
        <v>641</v>
      </c>
      <c r="B157" s="263">
        <v>0.43951553889871819</v>
      </c>
      <c r="C157" s="263">
        <v>0.43743703615069829</v>
      </c>
      <c r="D157" s="263">
        <v>0.37214820275395882</v>
      </c>
      <c r="E157" s="263">
        <v>0.36460730335103431</v>
      </c>
      <c r="F157" s="263">
        <v>0.4263380922529646</v>
      </c>
      <c r="G157" s="263">
        <v>0.38742927592099352</v>
      </c>
      <c r="H157" s="263">
        <v>0.39632505129534751</v>
      </c>
      <c r="I157" s="263">
        <v>0.48354775677769002</v>
      </c>
      <c r="J157" s="263">
        <v>0.43265503718203641</v>
      </c>
      <c r="K157" s="263">
        <v>0.37297902872805799</v>
      </c>
      <c r="L157" s="263">
        <v>0.42912084433893072</v>
      </c>
      <c r="M157" s="263">
        <v>0.37100119138829829</v>
      </c>
      <c r="N157" s="263">
        <v>0.35131955592410108</v>
      </c>
      <c r="O157" s="263">
        <v>0.36760262500328789</v>
      </c>
      <c r="P157" s="263">
        <v>0.37234174147175553</v>
      </c>
      <c r="Q157" s="263">
        <v>0.38699541283270877</v>
      </c>
      <c r="R157" s="263">
        <v>0.33405129631266289</v>
      </c>
      <c r="S157" s="263">
        <v>0.35051012848155461</v>
      </c>
      <c r="T157" s="263">
        <v>0.34085624256035307</v>
      </c>
      <c r="U157" s="263">
        <v>0.32241906856526831</v>
      </c>
      <c r="V157" s="263">
        <v>0.30552749337207008</v>
      </c>
      <c r="W157" s="263">
        <v>0.35367792130335007</v>
      </c>
      <c r="X157" s="263">
        <v>0.33737302453992601</v>
      </c>
      <c r="Y157" s="263">
        <v>0.3340830722607534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1.0000000000000002</v>
      </c>
      <c r="D187" s="232">
        <f t="shared" si="25"/>
        <v>1</v>
      </c>
      <c r="E187" s="232">
        <f t="shared" si="25"/>
        <v>0.99999999999999989</v>
      </c>
      <c r="F187" s="232">
        <f t="shared" si="25"/>
        <v>1</v>
      </c>
      <c r="G187" s="232">
        <f t="shared" si="25"/>
        <v>1</v>
      </c>
      <c r="H187" s="232">
        <f t="shared" si="25"/>
        <v>1.0000000000000002</v>
      </c>
      <c r="I187" s="232">
        <f t="shared" si="25"/>
        <v>0.99999999999999989</v>
      </c>
      <c r="J187" s="232">
        <f t="shared" si="25"/>
        <v>1</v>
      </c>
      <c r="K187" s="232">
        <f t="shared" si="25"/>
        <v>0.99999999999999989</v>
      </c>
      <c r="L187" s="232">
        <f t="shared" si="25"/>
        <v>0.99999999999999989</v>
      </c>
      <c r="M187" s="232">
        <f t="shared" si="25"/>
        <v>1</v>
      </c>
      <c r="N187" s="232">
        <f t="shared" si="25"/>
        <v>0.99999999999999989</v>
      </c>
      <c r="O187" s="232">
        <f t="shared" si="25"/>
        <v>0.99999999999999967</v>
      </c>
      <c r="P187" s="232">
        <f t="shared" si="25"/>
        <v>0.99999999999999989</v>
      </c>
      <c r="Q187" s="232">
        <f t="shared" si="25"/>
        <v>1.0000000000000002</v>
      </c>
      <c r="R187" s="232">
        <f t="shared" si="25"/>
        <v>1</v>
      </c>
      <c r="S187" s="232">
        <f t="shared" si="25"/>
        <v>1</v>
      </c>
      <c r="T187" s="232">
        <f t="shared" si="25"/>
        <v>0.99999999999999978</v>
      </c>
      <c r="U187" s="232">
        <f t="shared" si="25"/>
        <v>0.99999999999999967</v>
      </c>
      <c r="V187" s="232">
        <f t="shared" si="25"/>
        <v>0.99999999999999989</v>
      </c>
      <c r="W187" s="232">
        <f t="shared" si="25"/>
        <v>0.99999999999999989</v>
      </c>
      <c r="X187" s="232">
        <f t="shared" si="25"/>
        <v>1.0000000000000002</v>
      </c>
      <c r="Y187" s="232">
        <f t="shared" si="25"/>
        <v>1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1.6135310125273796E-3</v>
      </c>
      <c r="C188" s="299">
        <f t="shared" si="26"/>
        <v>1.6135310125170606E-3</v>
      </c>
      <c r="D188" s="299">
        <f t="shared" si="26"/>
        <v>1.6135310125314926E-3</v>
      </c>
      <c r="E188" s="299">
        <f t="shared" si="26"/>
        <v>1.613531012526198E-3</v>
      </c>
      <c r="F188" s="299">
        <f t="shared" si="26"/>
        <v>1.6135310124989314E-3</v>
      </c>
      <c r="G188" s="299">
        <f t="shared" si="26"/>
        <v>1.6135310125229636E-3</v>
      </c>
      <c r="H188" s="299">
        <f t="shared" si="26"/>
        <v>1.613531012532968E-3</v>
      </c>
      <c r="I188" s="299">
        <f t="shared" si="26"/>
        <v>1.6135310125330751E-3</v>
      </c>
      <c r="J188" s="299">
        <f t="shared" si="26"/>
        <v>1.6135310125409469E-3</v>
      </c>
      <c r="K188" s="299">
        <f t="shared" si="26"/>
        <v>1.6135310125377843E-3</v>
      </c>
      <c r="L188" s="299">
        <f t="shared" si="26"/>
        <v>1.6135310125251913E-3</v>
      </c>
      <c r="M188" s="299">
        <f t="shared" si="26"/>
        <v>1.6135310125074938E-3</v>
      </c>
      <c r="N188" s="299">
        <f t="shared" si="26"/>
        <v>1.6135310124347341E-3</v>
      </c>
      <c r="O188" s="299">
        <f t="shared" si="26"/>
        <v>1.6135310124579889E-3</v>
      </c>
      <c r="P188" s="299">
        <f t="shared" si="26"/>
        <v>1.6135310124466441E-3</v>
      </c>
      <c r="Q188" s="299">
        <f t="shared" si="26"/>
        <v>1.6135310124443282E-3</v>
      </c>
      <c r="R188" s="299">
        <f t="shared" si="26"/>
        <v>1.6135310124265575E-3</v>
      </c>
      <c r="S188" s="299">
        <f t="shared" si="26"/>
        <v>1.6135310124252217E-3</v>
      </c>
      <c r="T188" s="299">
        <f t="shared" si="26"/>
        <v>1.6135310124253809E-3</v>
      </c>
      <c r="U188" s="299">
        <f t="shared" si="26"/>
        <v>1.6135310124238834E-3</v>
      </c>
      <c r="V188" s="299">
        <f t="shared" si="26"/>
        <v>1.6135310124017008E-3</v>
      </c>
      <c r="W188" s="299">
        <f t="shared" si="26"/>
        <v>1.613531012399717E-3</v>
      </c>
      <c r="X188" s="299">
        <f t="shared" si="26"/>
        <v>1.6135310124046883E-3</v>
      </c>
      <c r="Y188" s="299">
        <f t="shared" si="26"/>
        <v>1.6135310124160516E-3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8.3930851601597375E-4</v>
      </c>
      <c r="C189" s="233">
        <f t="shared" si="27"/>
        <v>8.3930851601060597E-4</v>
      </c>
      <c r="D189" s="233">
        <f t="shared" si="27"/>
        <v>8.3930851601811309E-4</v>
      </c>
      <c r="E189" s="233">
        <f t="shared" si="27"/>
        <v>8.3930851601535911E-4</v>
      </c>
      <c r="F189" s="233">
        <f t="shared" si="27"/>
        <v>8.3930851600117558E-4</v>
      </c>
      <c r="G189" s="233">
        <f t="shared" si="27"/>
        <v>8.3930851601367676E-4</v>
      </c>
      <c r="H189" s="233">
        <f t="shared" si="27"/>
        <v>8.3930851601888038E-4</v>
      </c>
      <c r="I189" s="233">
        <f t="shared" si="27"/>
        <v>8.3930851601893622E-4</v>
      </c>
      <c r="J189" s="233">
        <f t="shared" si="27"/>
        <v>8.3930851602303114E-4</v>
      </c>
      <c r="K189" s="233">
        <f t="shared" si="27"/>
        <v>8.3930851602138533E-4</v>
      </c>
      <c r="L189" s="233">
        <f t="shared" si="27"/>
        <v>8.3930851601483544E-4</v>
      </c>
      <c r="M189" s="233">
        <f t="shared" si="27"/>
        <v>8.3930851600563013E-4</v>
      </c>
      <c r="N189" s="233">
        <f t="shared" si="27"/>
        <v>8.3930851596778226E-4</v>
      </c>
      <c r="O189" s="233">
        <f t="shared" si="27"/>
        <v>8.3930851597987914E-4</v>
      </c>
      <c r="P189" s="233">
        <f t="shared" si="27"/>
        <v>8.3930851597397761E-4</v>
      </c>
      <c r="Q189" s="233">
        <f t="shared" si="27"/>
        <v>8.3930851597277284E-4</v>
      </c>
      <c r="R189" s="233">
        <f t="shared" si="27"/>
        <v>8.3930851596352915E-4</v>
      </c>
      <c r="S189" s="233">
        <f t="shared" si="27"/>
        <v>8.3930851596283461E-4</v>
      </c>
      <c r="T189" s="233">
        <f t="shared" si="27"/>
        <v>8.3930851596291701E-4</v>
      </c>
      <c r="U189" s="233">
        <f t="shared" si="27"/>
        <v>8.3930851596213801E-4</v>
      </c>
      <c r="V189" s="233">
        <f t="shared" si="27"/>
        <v>8.3930851595059917E-4</v>
      </c>
      <c r="W189" s="233">
        <f t="shared" si="27"/>
        <v>8.3930851594956756E-4</v>
      </c>
      <c r="X189" s="233">
        <f t="shared" si="27"/>
        <v>8.3930851595215294E-4</v>
      </c>
      <c r="Y189" s="233">
        <f t="shared" si="27"/>
        <v>8.3930851595806412E-4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1.9645602419704086E-2</v>
      </c>
      <c r="C190" s="233">
        <f t="shared" si="28"/>
        <v>1.9645602419578453E-2</v>
      </c>
      <c r="D190" s="233">
        <f t="shared" si="28"/>
        <v>1.964560241975416E-2</v>
      </c>
      <c r="E190" s="233">
        <f t="shared" si="28"/>
        <v>1.9645602419689698E-2</v>
      </c>
      <c r="F190" s="233">
        <f t="shared" si="28"/>
        <v>1.964560241935772E-2</v>
      </c>
      <c r="G190" s="233">
        <f t="shared" si="28"/>
        <v>1.964560241965032E-2</v>
      </c>
      <c r="H190" s="233">
        <f t="shared" si="28"/>
        <v>1.9645602419772128E-2</v>
      </c>
      <c r="I190" s="233">
        <f t="shared" si="28"/>
        <v>1.9645602419773433E-2</v>
      </c>
      <c r="J190" s="233">
        <f t="shared" si="28"/>
        <v>1.9645602419869283E-2</v>
      </c>
      <c r="K190" s="233">
        <f t="shared" si="28"/>
        <v>1.9645602419830759E-2</v>
      </c>
      <c r="L190" s="233">
        <f t="shared" si="28"/>
        <v>1.9645602419677454E-2</v>
      </c>
      <c r="M190" s="233">
        <f t="shared" si="28"/>
        <v>1.9645602419461974E-2</v>
      </c>
      <c r="N190" s="233">
        <f t="shared" si="28"/>
        <v>1.9645602418576071E-2</v>
      </c>
      <c r="O190" s="233">
        <f t="shared" si="28"/>
        <v>1.9645602418859223E-2</v>
      </c>
      <c r="P190" s="233">
        <f t="shared" si="28"/>
        <v>1.9645602418721094E-2</v>
      </c>
      <c r="Q190" s="233">
        <f t="shared" si="28"/>
        <v>1.9645602418692891E-2</v>
      </c>
      <c r="R190" s="233">
        <f t="shared" si="28"/>
        <v>1.9645602418476522E-2</v>
      </c>
      <c r="S190" s="233">
        <f t="shared" si="28"/>
        <v>1.9645602418460265E-2</v>
      </c>
      <c r="T190" s="233">
        <f t="shared" si="28"/>
        <v>1.9645602418462194E-2</v>
      </c>
      <c r="U190" s="233">
        <f t="shared" si="28"/>
        <v>1.9645602418443965E-2</v>
      </c>
      <c r="V190" s="233">
        <f t="shared" si="28"/>
        <v>1.9645602418173879E-2</v>
      </c>
      <c r="W190" s="233">
        <f t="shared" si="28"/>
        <v>1.9645602418149728E-2</v>
      </c>
      <c r="X190" s="233">
        <f t="shared" si="28"/>
        <v>1.9645602418210239E-2</v>
      </c>
      <c r="Y190" s="233">
        <f t="shared" si="28"/>
        <v>1.9645602418348607E-2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5.378436708424598E-4</v>
      </c>
      <c r="C191" s="233">
        <f t="shared" si="29"/>
        <v>5.3784367083902016E-4</v>
      </c>
      <c r="D191" s="233">
        <f t="shared" si="29"/>
        <v>5.3784367084383109E-4</v>
      </c>
      <c r="E191" s="233">
        <f t="shared" si="29"/>
        <v>5.3784367084206623E-4</v>
      </c>
      <c r="F191" s="233">
        <f t="shared" si="29"/>
        <v>5.3784367083297715E-4</v>
      </c>
      <c r="G191" s="233">
        <f t="shared" si="29"/>
        <v>5.378436708409881E-4</v>
      </c>
      <c r="H191" s="233">
        <f t="shared" si="29"/>
        <v>5.3784367084432289E-4</v>
      </c>
      <c r="I191" s="233">
        <f t="shared" si="29"/>
        <v>5.3784367084435856E-4</v>
      </c>
      <c r="J191" s="233">
        <f t="shared" si="29"/>
        <v>5.3784367084698244E-4</v>
      </c>
      <c r="K191" s="233">
        <f t="shared" si="29"/>
        <v>5.3784367084592794E-4</v>
      </c>
      <c r="L191" s="233">
        <f t="shared" si="29"/>
        <v>5.3784367084173067E-4</v>
      </c>
      <c r="M191" s="233">
        <f t="shared" si="29"/>
        <v>5.378436708358312E-4</v>
      </c>
      <c r="N191" s="233">
        <f t="shared" si="29"/>
        <v>5.3784367081157814E-4</v>
      </c>
      <c r="O191" s="233">
        <f t="shared" si="29"/>
        <v>5.3784367081932986E-4</v>
      </c>
      <c r="P191" s="233">
        <f t="shared" si="29"/>
        <v>5.3784367081554805E-4</v>
      </c>
      <c r="Q191" s="233">
        <f t="shared" si="29"/>
        <v>5.3784367081477599E-4</v>
      </c>
      <c r="R191" s="233">
        <f t="shared" si="29"/>
        <v>5.3784367080885256E-4</v>
      </c>
      <c r="S191" s="233">
        <f t="shared" si="29"/>
        <v>5.3784367080840728E-4</v>
      </c>
      <c r="T191" s="233">
        <f t="shared" si="29"/>
        <v>5.3784367080846052E-4</v>
      </c>
      <c r="U191" s="233">
        <f t="shared" si="29"/>
        <v>5.3784367080796146E-4</v>
      </c>
      <c r="V191" s="233">
        <f t="shared" si="29"/>
        <v>5.3784367080056709E-4</v>
      </c>
      <c r="W191" s="233">
        <f t="shared" si="29"/>
        <v>5.3784367079990584E-4</v>
      </c>
      <c r="X191" s="233">
        <f t="shared" si="29"/>
        <v>5.3784367080156239E-4</v>
      </c>
      <c r="Y191" s="233">
        <f t="shared" si="29"/>
        <v>5.378436708053507E-4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2.2378312574330315E-3</v>
      </c>
      <c r="C192" s="300">
        <f t="shared" si="30"/>
        <v>2.1493583401909519E-3</v>
      </c>
      <c r="D192" s="300">
        <f t="shared" si="30"/>
        <v>1.8390639777212184E-3</v>
      </c>
      <c r="E192" s="300">
        <f t="shared" si="30"/>
        <v>1.8354614363700094E-3</v>
      </c>
      <c r="F192" s="300">
        <f t="shared" si="30"/>
        <v>1.9081570973939175E-3</v>
      </c>
      <c r="G192" s="300">
        <f t="shared" si="30"/>
        <v>1.8199854304477006E-3</v>
      </c>
      <c r="H192" s="300">
        <f t="shared" si="30"/>
        <v>1.8651499897449058E-3</v>
      </c>
      <c r="I192" s="300">
        <f t="shared" si="30"/>
        <v>2.0369750090486051E-3</v>
      </c>
      <c r="J192" s="300">
        <f t="shared" si="30"/>
        <v>2.1132045575813071E-3</v>
      </c>
      <c r="K192" s="300">
        <f t="shared" si="30"/>
        <v>1.8559435569807873E-3</v>
      </c>
      <c r="L192" s="300">
        <f t="shared" si="30"/>
        <v>1.7397169327189887E-3</v>
      </c>
      <c r="M192" s="300">
        <f t="shared" si="30"/>
        <v>1.7591635975234092E-3</v>
      </c>
      <c r="N192" s="300">
        <f t="shared" si="30"/>
        <v>2.7283872205029125E-3</v>
      </c>
      <c r="O192" s="300">
        <f t="shared" si="30"/>
        <v>2.7078351492156125E-3</v>
      </c>
      <c r="P192" s="300">
        <f t="shared" si="30"/>
        <v>2.707742129439708E-3</v>
      </c>
      <c r="Q192" s="300">
        <f t="shared" si="30"/>
        <v>2.7030638603971185E-3</v>
      </c>
      <c r="R192" s="300">
        <f t="shared" si="30"/>
        <v>2.699689610364269E-3</v>
      </c>
      <c r="S192" s="300">
        <f t="shared" si="30"/>
        <v>2.6992155681319881E-3</v>
      </c>
      <c r="T192" s="300">
        <f t="shared" si="30"/>
        <v>2.6992204875309848E-3</v>
      </c>
      <c r="U192" s="300">
        <f t="shared" si="30"/>
        <v>2.699070935579714E-3</v>
      </c>
      <c r="V192" s="300">
        <f t="shared" si="30"/>
        <v>2.6959140652500109E-3</v>
      </c>
      <c r="W192" s="300">
        <f t="shared" si="30"/>
        <v>2.6957362541197558E-3</v>
      </c>
      <c r="X192" s="300">
        <f t="shared" si="30"/>
        <v>2.6963967583825601E-3</v>
      </c>
      <c r="Y192" s="300">
        <f t="shared" si="30"/>
        <v>2.6972920653681926E-3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0.19557853876609155</v>
      </c>
      <c r="C193" s="301">
        <f t="shared" si="31"/>
        <v>0.18732741390988231</v>
      </c>
      <c r="D193" s="301">
        <f t="shared" si="31"/>
        <v>0.1586305303365203</v>
      </c>
      <c r="E193" s="301">
        <f t="shared" si="31"/>
        <v>0.15831978908334782</v>
      </c>
      <c r="F193" s="301">
        <f t="shared" si="31"/>
        <v>0.16512969369736127</v>
      </c>
      <c r="G193" s="301">
        <f t="shared" si="31"/>
        <v>0.15698488879891678</v>
      </c>
      <c r="H193" s="301">
        <f t="shared" si="31"/>
        <v>0.16088060862189346</v>
      </c>
      <c r="I193" s="301">
        <f t="shared" si="31"/>
        <v>0.17623725905695378</v>
      </c>
      <c r="J193" s="301">
        <f t="shared" si="31"/>
        <v>0.18238199369334529</v>
      </c>
      <c r="K193" s="301">
        <f t="shared" si="31"/>
        <v>0.16052879004731696</v>
      </c>
      <c r="L193" s="301">
        <f t="shared" si="31"/>
        <v>0.15011531224289104</v>
      </c>
      <c r="M193" s="301">
        <f t="shared" si="31"/>
        <v>0.15189956024513687</v>
      </c>
      <c r="N193" s="301">
        <f t="shared" si="31"/>
        <v>0.23405861408045869</v>
      </c>
      <c r="O193" s="301">
        <f t="shared" si="31"/>
        <v>0.23326638516208026</v>
      </c>
      <c r="P193" s="301">
        <f t="shared" si="31"/>
        <v>0.23307742764941597</v>
      </c>
      <c r="Q193" s="301">
        <f t="shared" si="31"/>
        <v>0.23283089661145584</v>
      </c>
      <c r="R193" s="301">
        <f t="shared" si="31"/>
        <v>0.23261580823279032</v>
      </c>
      <c r="S193" s="301">
        <f t="shared" si="31"/>
        <v>0.23259803487777575</v>
      </c>
      <c r="T193" s="301">
        <f t="shared" si="31"/>
        <v>0.23259932701757965</v>
      </c>
      <c r="U193" s="301">
        <f t="shared" si="31"/>
        <v>0.23258744313673271</v>
      </c>
      <c r="V193" s="301">
        <f t="shared" si="31"/>
        <v>0.23246274067049708</v>
      </c>
      <c r="W193" s="301">
        <f t="shared" si="31"/>
        <v>0.23245118016293242</v>
      </c>
      <c r="X193" s="301">
        <f t="shared" si="31"/>
        <v>0.23247362406456343</v>
      </c>
      <c r="Y193" s="301">
        <f t="shared" si="31"/>
        <v>0.23253632987996281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0.14623579331517791</v>
      </c>
      <c r="C194" s="302">
        <f t="shared" si="32"/>
        <v>0.12754761210301857</v>
      </c>
      <c r="D194" s="302">
        <f t="shared" si="32"/>
        <v>6.8908396750630249E-2</v>
      </c>
      <c r="E194" s="302">
        <f t="shared" si="32"/>
        <v>6.9354214547020676E-2</v>
      </c>
      <c r="F194" s="302">
        <f t="shared" si="32"/>
        <v>8.3229710655677691E-2</v>
      </c>
      <c r="G194" s="302">
        <f t="shared" si="32"/>
        <v>6.6573885145463904E-2</v>
      </c>
      <c r="H194" s="302">
        <f t="shared" si="32"/>
        <v>6.9834488898743358E-2</v>
      </c>
      <c r="I194" s="302">
        <f t="shared" si="32"/>
        <v>9.3544996217412246E-2</v>
      </c>
      <c r="J194" s="302">
        <f t="shared" si="32"/>
        <v>0.10914721492978388</v>
      </c>
      <c r="K194" s="302">
        <f t="shared" si="32"/>
        <v>8.4300503138170627E-2</v>
      </c>
      <c r="L194" s="302">
        <f t="shared" si="32"/>
        <v>5.9221794052715965E-2</v>
      </c>
      <c r="M194" s="302">
        <f t="shared" si="32"/>
        <v>7.5574479951195886E-2</v>
      </c>
      <c r="N194" s="302">
        <f t="shared" si="32"/>
        <v>0.1026487730980563</v>
      </c>
      <c r="O194" s="302">
        <f t="shared" si="32"/>
        <v>0.12378855003408475</v>
      </c>
      <c r="P194" s="302">
        <f t="shared" si="32"/>
        <v>0.13121651206113541</v>
      </c>
      <c r="Q194" s="302">
        <f t="shared" si="32"/>
        <v>0.14017635372542922</v>
      </c>
      <c r="R194" s="302">
        <f t="shared" si="32"/>
        <v>0.14958634944110227</v>
      </c>
      <c r="S194" s="302">
        <f t="shared" si="32"/>
        <v>0.15035694153062951</v>
      </c>
      <c r="T194" s="302">
        <f t="shared" si="32"/>
        <v>0.15029770639382486</v>
      </c>
      <c r="U194" s="302">
        <f t="shared" si="32"/>
        <v>0.1508501198396289</v>
      </c>
      <c r="V194" s="302">
        <f t="shared" si="32"/>
        <v>0.15702994986692778</v>
      </c>
      <c r="W194" s="302">
        <f t="shared" si="32"/>
        <v>0.15757670863905024</v>
      </c>
      <c r="X194" s="302">
        <f t="shared" si="32"/>
        <v>0.15642752685327485</v>
      </c>
      <c r="Y194" s="302">
        <f t="shared" si="32"/>
        <v>0.15335836878879852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4.9342745450913654E-2</v>
      </c>
      <c r="C195" s="302">
        <f t="shared" si="33"/>
        <v>5.9779801806863757E-2</v>
      </c>
      <c r="D195" s="302">
        <f t="shared" si="33"/>
        <v>8.9722133585890124E-2</v>
      </c>
      <c r="E195" s="302">
        <f t="shared" si="33"/>
        <v>8.8965574536327197E-2</v>
      </c>
      <c r="F195" s="302">
        <f t="shared" si="33"/>
        <v>8.1899983041683527E-2</v>
      </c>
      <c r="G195" s="302">
        <f t="shared" si="33"/>
        <v>9.0411003653452879E-2</v>
      </c>
      <c r="H195" s="302">
        <f t="shared" si="33"/>
        <v>9.1046119723150076E-2</v>
      </c>
      <c r="I195" s="302">
        <f t="shared" si="33"/>
        <v>8.2692262839541508E-2</v>
      </c>
      <c r="J195" s="302">
        <f t="shared" si="33"/>
        <v>7.3234778763561409E-2</v>
      </c>
      <c r="K195" s="302">
        <f t="shared" si="33"/>
        <v>7.6228286909146362E-2</v>
      </c>
      <c r="L195" s="302">
        <f t="shared" si="33"/>
        <v>9.0893518190175132E-2</v>
      </c>
      <c r="M195" s="302">
        <f t="shared" si="33"/>
        <v>7.6325080293940945E-2</v>
      </c>
      <c r="N195" s="302">
        <f t="shared" si="33"/>
        <v>0.13140984098240241</v>
      </c>
      <c r="O195" s="302">
        <f t="shared" si="33"/>
        <v>0.10947783512799551</v>
      </c>
      <c r="P195" s="302">
        <f t="shared" si="33"/>
        <v>0.10186091558828053</v>
      </c>
      <c r="Q195" s="302">
        <f t="shared" si="33"/>
        <v>9.265454288602662E-2</v>
      </c>
      <c r="R195" s="302">
        <f t="shared" si="33"/>
        <v>8.3029458791688049E-2</v>
      </c>
      <c r="S195" s="302">
        <f t="shared" si="33"/>
        <v>8.2241093347146244E-2</v>
      </c>
      <c r="T195" s="302">
        <f t="shared" si="33"/>
        <v>8.230162062375479E-2</v>
      </c>
      <c r="U195" s="302">
        <f t="shared" si="33"/>
        <v>8.173732329710387E-2</v>
      </c>
      <c r="V195" s="302">
        <f t="shared" si="33"/>
        <v>7.5432790803569322E-2</v>
      </c>
      <c r="W195" s="302">
        <f t="shared" si="33"/>
        <v>7.4874471523882172E-2</v>
      </c>
      <c r="X195" s="302">
        <f t="shared" si="33"/>
        <v>7.6046097211288605E-2</v>
      </c>
      <c r="Y195" s="302">
        <f t="shared" si="33"/>
        <v>7.9177961091164276E-2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0.37510598894956976</v>
      </c>
      <c r="C196" s="301">
        <f t="shared" si="34"/>
        <v>0.3592809072782297</v>
      </c>
      <c r="D196" s="301">
        <f t="shared" si="34"/>
        <v>0.30424228719000718</v>
      </c>
      <c r="E196" s="301">
        <f t="shared" si="34"/>
        <v>0.30364630715142993</v>
      </c>
      <c r="F196" s="301">
        <f t="shared" si="34"/>
        <v>0.31670722897346465</v>
      </c>
      <c r="G196" s="301">
        <f t="shared" si="34"/>
        <v>0.3010860615616035</v>
      </c>
      <c r="H196" s="301">
        <f t="shared" si="34"/>
        <v>0.30855778032015196</v>
      </c>
      <c r="I196" s="301">
        <f t="shared" si="34"/>
        <v>0.33801076419424381</v>
      </c>
      <c r="J196" s="301">
        <f t="shared" si="34"/>
        <v>0.34979593641793527</v>
      </c>
      <c r="K196" s="301">
        <f t="shared" si="34"/>
        <v>0.30788301684569347</v>
      </c>
      <c r="L196" s="301">
        <f t="shared" si="34"/>
        <v>0.28791069311898199</v>
      </c>
      <c r="M196" s="301">
        <f t="shared" si="34"/>
        <v>0.29133275627394867</v>
      </c>
      <c r="N196" s="301">
        <f t="shared" si="34"/>
        <v>0.44890808807923199</v>
      </c>
      <c r="O196" s="301">
        <f t="shared" si="34"/>
        <v>0.4473886482992972</v>
      </c>
      <c r="P196" s="301">
        <f t="shared" si="34"/>
        <v>0.44702624097636368</v>
      </c>
      <c r="Q196" s="301">
        <f t="shared" si="34"/>
        <v>0.44655341164966866</v>
      </c>
      <c r="R196" s="301">
        <f t="shared" si="34"/>
        <v>0.44614088714928157</v>
      </c>
      <c r="S196" s="301">
        <f t="shared" si="34"/>
        <v>0.44610679909467316</v>
      </c>
      <c r="T196" s="301">
        <f t="shared" si="34"/>
        <v>0.44610927732864541</v>
      </c>
      <c r="U196" s="301">
        <f t="shared" si="34"/>
        <v>0.44608648487449509</v>
      </c>
      <c r="V196" s="301">
        <f t="shared" si="34"/>
        <v>0.44584731424658819</v>
      </c>
      <c r="W196" s="301">
        <f t="shared" si="34"/>
        <v>0.44582514199982654</v>
      </c>
      <c r="X196" s="301">
        <f t="shared" si="34"/>
        <v>0.44586818783691218</v>
      </c>
      <c r="Y196" s="301">
        <f t="shared" si="34"/>
        <v>0.44598845321493719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0.28047004654697305</v>
      </c>
      <c r="C197" s="302">
        <f t="shared" si="35"/>
        <v>0.24462741913252212</v>
      </c>
      <c r="D197" s="302">
        <f t="shared" si="35"/>
        <v>0.13216149621093226</v>
      </c>
      <c r="E197" s="302">
        <f t="shared" si="35"/>
        <v>0.1330165436331156</v>
      </c>
      <c r="F197" s="302">
        <f t="shared" si="35"/>
        <v>0.15962877687118332</v>
      </c>
      <c r="G197" s="302">
        <f t="shared" si="35"/>
        <v>0.12768406586558392</v>
      </c>
      <c r="H197" s="302">
        <f t="shared" si="35"/>
        <v>0.13393767632388348</v>
      </c>
      <c r="I197" s="302">
        <f t="shared" si="35"/>
        <v>0.17941277472873615</v>
      </c>
      <c r="J197" s="302">
        <f t="shared" si="35"/>
        <v>0.20933674142178482</v>
      </c>
      <c r="K197" s="302">
        <f t="shared" si="35"/>
        <v>0.16168248212759526</v>
      </c>
      <c r="L197" s="302">
        <f t="shared" si="35"/>
        <v>0.11358326821369624</v>
      </c>
      <c r="M197" s="302">
        <f t="shared" si="35"/>
        <v>0.14494657859851881</v>
      </c>
      <c r="N197" s="302">
        <f t="shared" si="35"/>
        <v>0.19687318348081481</v>
      </c>
      <c r="O197" s="302">
        <f t="shared" si="35"/>
        <v>0.23741780040959756</v>
      </c>
      <c r="P197" s="302">
        <f t="shared" si="35"/>
        <v>0.25166411321884186</v>
      </c>
      <c r="Q197" s="302">
        <f t="shared" si="35"/>
        <v>0.26884846427044712</v>
      </c>
      <c r="R197" s="302">
        <f t="shared" si="35"/>
        <v>0.28689617937869977</v>
      </c>
      <c r="S197" s="302">
        <f t="shared" si="35"/>
        <v>0.28837412123081946</v>
      </c>
      <c r="T197" s="302">
        <f t="shared" si="35"/>
        <v>0.28826051237213851</v>
      </c>
      <c r="U197" s="302">
        <f t="shared" si="35"/>
        <v>0.28932000281114417</v>
      </c>
      <c r="V197" s="302">
        <f t="shared" si="35"/>
        <v>0.30117248554547227</v>
      </c>
      <c r="W197" s="302">
        <f t="shared" si="35"/>
        <v>0.30222113071496676</v>
      </c>
      <c r="X197" s="302">
        <f t="shared" si="35"/>
        <v>0.30001708024523877</v>
      </c>
      <c r="Y197" s="302">
        <f t="shared" si="35"/>
        <v>0.29413064925806987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9.4635942402596568E-2</v>
      </c>
      <c r="C198" s="302">
        <f t="shared" si="36"/>
        <v>0.11465348814570764</v>
      </c>
      <c r="D198" s="302">
        <f t="shared" si="36"/>
        <v>0.17208079097907492</v>
      </c>
      <c r="E198" s="302">
        <f t="shared" si="36"/>
        <v>0.17062976351831427</v>
      </c>
      <c r="F198" s="302">
        <f t="shared" si="36"/>
        <v>0.15707845210228133</v>
      </c>
      <c r="G198" s="302">
        <f t="shared" si="36"/>
        <v>0.1734019956960195</v>
      </c>
      <c r="H198" s="302">
        <f t="shared" si="36"/>
        <v>0.17462010399626851</v>
      </c>
      <c r="I198" s="302">
        <f t="shared" si="36"/>
        <v>0.15859798946550771</v>
      </c>
      <c r="J198" s="302">
        <f t="shared" si="36"/>
        <v>0.14045919499615053</v>
      </c>
      <c r="K198" s="302">
        <f t="shared" si="36"/>
        <v>0.14620053471809824</v>
      </c>
      <c r="L198" s="302">
        <f t="shared" si="36"/>
        <v>0.17432742490528572</v>
      </c>
      <c r="M198" s="302">
        <f t="shared" si="36"/>
        <v>0.14638617767542986</v>
      </c>
      <c r="N198" s="302">
        <f t="shared" si="36"/>
        <v>0.25203490459841732</v>
      </c>
      <c r="O198" s="302">
        <f t="shared" si="36"/>
        <v>0.20997084788969939</v>
      </c>
      <c r="P198" s="302">
        <f t="shared" si="36"/>
        <v>0.19536212775752171</v>
      </c>
      <c r="Q198" s="302">
        <f t="shared" si="36"/>
        <v>0.17770494737922149</v>
      </c>
      <c r="R198" s="302">
        <f t="shared" si="36"/>
        <v>0.15924470777058192</v>
      </c>
      <c r="S198" s="302">
        <f t="shared" si="36"/>
        <v>0.15773267786385378</v>
      </c>
      <c r="T198" s="302">
        <f t="shared" si="36"/>
        <v>0.15784876495650674</v>
      </c>
      <c r="U198" s="302">
        <f t="shared" si="36"/>
        <v>0.15676648206335073</v>
      </c>
      <c r="V198" s="302">
        <f t="shared" si="36"/>
        <v>0.144674828701116</v>
      </c>
      <c r="W198" s="302">
        <f t="shared" si="36"/>
        <v>0.14360401128485989</v>
      </c>
      <c r="X198" s="302">
        <f t="shared" si="36"/>
        <v>0.14585110759167361</v>
      </c>
      <c r="Y198" s="302">
        <f t="shared" si="36"/>
        <v>0.15185780395686743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0.40444135540781567</v>
      </c>
      <c r="C199" s="301">
        <f t="shared" si="37"/>
        <v>0.42860603485275195</v>
      </c>
      <c r="D199" s="301">
        <f t="shared" si="37"/>
        <v>0.51265183287660376</v>
      </c>
      <c r="E199" s="301">
        <f t="shared" si="37"/>
        <v>0.51356215670977878</v>
      </c>
      <c r="F199" s="301">
        <f t="shared" si="37"/>
        <v>0.49361863461308936</v>
      </c>
      <c r="G199" s="301">
        <f t="shared" si="37"/>
        <v>0.51747277859000407</v>
      </c>
      <c r="H199" s="301">
        <f t="shared" si="37"/>
        <v>0.50606017544904158</v>
      </c>
      <c r="I199" s="301">
        <f t="shared" si="37"/>
        <v>0.46107871612058376</v>
      </c>
      <c r="J199" s="301">
        <f t="shared" si="37"/>
        <v>0.44307257971185782</v>
      </c>
      <c r="K199" s="301">
        <f t="shared" si="37"/>
        <v>0.50709596393077272</v>
      </c>
      <c r="L199" s="301">
        <f t="shared" si="37"/>
        <v>0.53759799208634873</v>
      </c>
      <c r="M199" s="301">
        <f t="shared" si="37"/>
        <v>0.53237223426458014</v>
      </c>
      <c r="N199" s="301">
        <f t="shared" si="37"/>
        <v>0.29166862500201612</v>
      </c>
      <c r="O199" s="301">
        <f t="shared" si="37"/>
        <v>0.29400084577129043</v>
      </c>
      <c r="P199" s="301">
        <f t="shared" si="37"/>
        <v>0.29455230362682328</v>
      </c>
      <c r="Q199" s="301">
        <f t="shared" si="37"/>
        <v>0.29527634226055377</v>
      </c>
      <c r="R199" s="301">
        <f t="shared" si="37"/>
        <v>0.29590732938988834</v>
      </c>
      <c r="S199" s="301">
        <f t="shared" si="37"/>
        <v>0.29595966484176228</v>
      </c>
      <c r="T199" s="301">
        <f t="shared" si="37"/>
        <v>0.29595588954858509</v>
      </c>
      <c r="U199" s="301">
        <f t="shared" si="37"/>
        <v>0.29599071543555444</v>
      </c>
      <c r="V199" s="301">
        <f t="shared" si="37"/>
        <v>0.29635774540033777</v>
      </c>
      <c r="W199" s="301">
        <f t="shared" si="37"/>
        <v>0.29639165596582207</v>
      </c>
      <c r="X199" s="301">
        <f t="shared" si="37"/>
        <v>0.29632550572277311</v>
      </c>
      <c r="Y199" s="301">
        <f t="shared" si="37"/>
        <v>0.29614163922220382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8.156595764660407E-2</v>
      </c>
      <c r="C200" s="302">
        <f t="shared" si="38"/>
        <v>7.3778984862712421E-2</v>
      </c>
      <c r="D200" s="302">
        <f t="shared" si="38"/>
        <v>5.3523379844133634E-2</v>
      </c>
      <c r="E200" s="302">
        <f t="shared" si="38"/>
        <v>5.3975393307918305E-2</v>
      </c>
      <c r="F200" s="302">
        <f t="shared" si="38"/>
        <v>5.5409663154118036E-2</v>
      </c>
      <c r="G200" s="302">
        <f t="shared" si="38"/>
        <v>5.2252155832663766E-2</v>
      </c>
      <c r="H200" s="302">
        <f t="shared" si="38"/>
        <v>5.3484066374234647E-2</v>
      </c>
      <c r="I200" s="302">
        <f t="shared" si="38"/>
        <v>6.0403947183992848E-2</v>
      </c>
      <c r="J200" s="302">
        <f t="shared" si="38"/>
        <v>7.3737576586970638E-2</v>
      </c>
      <c r="K200" s="302">
        <f t="shared" si="38"/>
        <v>6.1647855599478787E-2</v>
      </c>
      <c r="L200" s="302">
        <f t="shared" si="38"/>
        <v>4.8608780588833035E-2</v>
      </c>
      <c r="M200" s="302">
        <f t="shared" si="38"/>
        <v>6.1302305974894923E-2</v>
      </c>
      <c r="N200" s="302">
        <f t="shared" si="38"/>
        <v>5.4036510301838633E-2</v>
      </c>
      <c r="O200" s="302">
        <f t="shared" si="38"/>
        <v>6.5386257022678584E-2</v>
      </c>
      <c r="P200" s="302">
        <f t="shared" si="38"/>
        <v>6.936596518766841E-2</v>
      </c>
      <c r="Q200" s="302">
        <f t="shared" si="38"/>
        <v>7.4180936013201276E-2</v>
      </c>
      <c r="R200" s="302">
        <f t="shared" si="38"/>
        <v>7.9233875519814756E-2</v>
      </c>
      <c r="S200" s="302">
        <f t="shared" si="38"/>
        <v>7.9648133409098348E-2</v>
      </c>
      <c r="T200" s="302">
        <f t="shared" si="38"/>
        <v>7.9616312668691985E-2</v>
      </c>
      <c r="U200" s="302">
        <f t="shared" si="38"/>
        <v>7.991302225446438E-2</v>
      </c>
      <c r="V200" s="302">
        <f t="shared" si="38"/>
        <v>8.3231419005495078E-2</v>
      </c>
      <c r="W200" s="302">
        <f t="shared" si="38"/>
        <v>8.352537422916001E-2</v>
      </c>
      <c r="X200" s="302">
        <f t="shared" si="38"/>
        <v>8.2908231952591005E-2</v>
      </c>
      <c r="Y200" s="302">
        <f t="shared" si="38"/>
        <v>8.1259627542604199E-2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0.28122789332739589</v>
      </c>
      <c r="C201" s="302">
        <f t="shared" si="39"/>
        <v>0.30539257277312015</v>
      </c>
      <c r="D201" s="302">
        <f t="shared" si="39"/>
        <v>0.3894383707958699</v>
      </c>
      <c r="E201" s="302">
        <f t="shared" si="39"/>
        <v>0.39034869462944921</v>
      </c>
      <c r="F201" s="302">
        <f t="shared" si="39"/>
        <v>0.37040517253484195</v>
      </c>
      <c r="G201" s="302">
        <f t="shared" si="39"/>
        <v>0.39425931650992146</v>
      </c>
      <c r="H201" s="302">
        <f t="shared" si="39"/>
        <v>0.38284671336819498</v>
      </c>
      <c r="I201" s="302">
        <f t="shared" si="39"/>
        <v>0.337865254039729</v>
      </c>
      <c r="J201" s="302">
        <f t="shared" si="39"/>
        <v>0.31985911763040187</v>
      </c>
      <c r="K201" s="302">
        <f t="shared" si="39"/>
        <v>0.38388250184955852</v>
      </c>
      <c r="L201" s="302">
        <f t="shared" si="39"/>
        <v>0.41438453000609599</v>
      </c>
      <c r="M201" s="302">
        <f t="shared" si="39"/>
        <v>0.40915877218567881</v>
      </c>
      <c r="N201" s="302">
        <f t="shared" si="39"/>
        <v>0.16845516292867094</v>
      </c>
      <c r="O201" s="302">
        <f t="shared" si="39"/>
        <v>0.17078738369616941</v>
      </c>
      <c r="P201" s="302">
        <f t="shared" si="39"/>
        <v>0.17133884155256865</v>
      </c>
      <c r="Q201" s="302">
        <f t="shared" si="39"/>
        <v>0.17206288018647597</v>
      </c>
      <c r="R201" s="302">
        <f t="shared" si="39"/>
        <v>0.17269386731716763</v>
      </c>
      <c r="S201" s="302">
        <f t="shared" si="39"/>
        <v>0.1727462027691434</v>
      </c>
      <c r="T201" s="302">
        <f t="shared" si="39"/>
        <v>0.17274242747595417</v>
      </c>
      <c r="U201" s="302">
        <f t="shared" si="39"/>
        <v>0.1727772533630379</v>
      </c>
      <c r="V201" s="302">
        <f t="shared" si="39"/>
        <v>0.17314428332951518</v>
      </c>
      <c r="W201" s="302">
        <f t="shared" si="39"/>
        <v>0.17317819389515085</v>
      </c>
      <c r="X201" s="302">
        <f t="shared" si="39"/>
        <v>0.17311204365172225</v>
      </c>
      <c r="Y201" s="302">
        <f t="shared" si="39"/>
        <v>0.17292817715028524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4.1647504433815777E-2</v>
      </c>
      <c r="C202" s="303">
        <f t="shared" si="40"/>
        <v>4.943447721691941E-2</v>
      </c>
      <c r="D202" s="303">
        <f t="shared" si="40"/>
        <v>6.9690082236600184E-2</v>
      </c>
      <c r="E202" s="303">
        <f t="shared" si="40"/>
        <v>6.9238068772411301E-2</v>
      </c>
      <c r="F202" s="303">
        <f t="shared" si="40"/>
        <v>6.7803798924129396E-2</v>
      </c>
      <c r="G202" s="303">
        <f t="shared" si="40"/>
        <v>7.0961306247418865E-2</v>
      </c>
      <c r="H202" s="303">
        <f t="shared" si="40"/>
        <v>6.9729395706611921E-2</v>
      </c>
      <c r="I202" s="303">
        <f t="shared" si="40"/>
        <v>6.2809514896861915E-2</v>
      </c>
      <c r="J202" s="303">
        <f t="shared" si="40"/>
        <v>4.9475885494485276E-2</v>
      </c>
      <c r="K202" s="303">
        <f t="shared" si="40"/>
        <v>6.1565606481735431E-2</v>
      </c>
      <c r="L202" s="303">
        <f t="shared" si="40"/>
        <v>7.4604681491419703E-2</v>
      </c>
      <c r="M202" s="303">
        <f t="shared" si="40"/>
        <v>6.1911156104006444E-2</v>
      </c>
      <c r="N202" s="303">
        <f t="shared" si="40"/>
        <v>6.9176951771506554E-2</v>
      </c>
      <c r="O202" s="303">
        <f t="shared" si="40"/>
        <v>5.782720505244239E-2</v>
      </c>
      <c r="P202" s="303">
        <f t="shared" si="40"/>
        <v>5.3847496886586257E-2</v>
      </c>
      <c r="Q202" s="303">
        <f t="shared" si="40"/>
        <v>4.9032526060876505E-2</v>
      </c>
      <c r="R202" s="303">
        <f t="shared" si="40"/>
        <v>4.3979586552905972E-2</v>
      </c>
      <c r="S202" s="303">
        <f t="shared" si="40"/>
        <v>4.3565328663520524E-2</v>
      </c>
      <c r="T202" s="303">
        <f t="shared" si="40"/>
        <v>4.359714940393894E-2</v>
      </c>
      <c r="U202" s="303">
        <f t="shared" si="40"/>
        <v>4.3300439818052185E-2</v>
      </c>
      <c r="V202" s="303">
        <f t="shared" si="40"/>
        <v>3.9982043065327551E-2</v>
      </c>
      <c r="W202" s="303">
        <f t="shared" si="40"/>
        <v>3.9688087841511184E-2</v>
      </c>
      <c r="X202" s="303">
        <f t="shared" si="40"/>
        <v>4.0305230118459844E-2</v>
      </c>
      <c r="Y202" s="303">
        <f t="shared" si="40"/>
        <v>4.1953834529314324E-2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0.99999999999999989</v>
      </c>
      <c r="C204" s="232">
        <f t="shared" si="41"/>
        <v>1.0000000000000002</v>
      </c>
      <c r="D204" s="232">
        <f t="shared" si="41"/>
        <v>0.99999999999999989</v>
      </c>
      <c r="E204" s="232">
        <f t="shared" si="41"/>
        <v>0.99999999999999989</v>
      </c>
      <c r="F204" s="232">
        <f t="shared" si="41"/>
        <v>1.0000000000000004</v>
      </c>
      <c r="G204" s="232">
        <f t="shared" si="41"/>
        <v>1</v>
      </c>
      <c r="H204" s="232">
        <f t="shared" si="41"/>
        <v>0.99999999999999978</v>
      </c>
      <c r="I204" s="232">
        <f t="shared" si="41"/>
        <v>0.99999999999999989</v>
      </c>
      <c r="J204" s="232">
        <f t="shared" si="41"/>
        <v>1</v>
      </c>
      <c r="K204" s="232">
        <f t="shared" si="41"/>
        <v>0.99999999999999967</v>
      </c>
      <c r="L204" s="232">
        <f t="shared" si="41"/>
        <v>0.99999999999999978</v>
      </c>
      <c r="M204" s="232">
        <f t="shared" si="41"/>
        <v>0.99999999999999989</v>
      </c>
      <c r="N204" s="232">
        <f t="shared" si="41"/>
        <v>1.0000000000000002</v>
      </c>
      <c r="O204" s="232">
        <f t="shared" si="41"/>
        <v>0.99999999999999967</v>
      </c>
      <c r="P204" s="232">
        <f t="shared" si="41"/>
        <v>0.99999999999999967</v>
      </c>
      <c r="Q204" s="232">
        <f t="shared" si="41"/>
        <v>1.0000000000000002</v>
      </c>
      <c r="R204" s="232">
        <f t="shared" si="41"/>
        <v>1.0000000000000002</v>
      </c>
      <c r="S204" s="232">
        <f t="shared" si="41"/>
        <v>1</v>
      </c>
      <c r="T204" s="232">
        <f t="shared" si="41"/>
        <v>1.0000000000000002</v>
      </c>
      <c r="U204" s="232">
        <f t="shared" si="41"/>
        <v>1.0000000000000002</v>
      </c>
      <c r="V204" s="232">
        <f t="shared" si="41"/>
        <v>1</v>
      </c>
      <c r="W204" s="232">
        <f t="shared" si="41"/>
        <v>0.99999999999999967</v>
      </c>
      <c r="X204" s="232">
        <f t="shared" si="41"/>
        <v>0.99999999999999967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1.5835260565132941E-3</v>
      </c>
      <c r="C205" s="299">
        <f t="shared" si="42"/>
        <v>1.5835260565136608E-3</v>
      </c>
      <c r="D205" s="299">
        <f t="shared" si="42"/>
        <v>1.5835260565131549E-3</v>
      </c>
      <c r="E205" s="299">
        <f t="shared" si="42"/>
        <v>1.5835260565138216E-3</v>
      </c>
      <c r="F205" s="299">
        <f t="shared" si="42"/>
        <v>1.5835260565135532E-3</v>
      </c>
      <c r="G205" s="299">
        <f t="shared" si="42"/>
        <v>1.583526056513582E-3</v>
      </c>
      <c r="H205" s="299">
        <f t="shared" si="42"/>
        <v>1.5835260565137755E-3</v>
      </c>
      <c r="I205" s="299">
        <f t="shared" si="42"/>
        <v>1.5835260565134008E-3</v>
      </c>
      <c r="J205" s="299">
        <f t="shared" si="42"/>
        <v>1.5835260565128647E-3</v>
      </c>
      <c r="K205" s="299">
        <f t="shared" si="42"/>
        <v>1.583526056513654E-3</v>
      </c>
      <c r="L205" s="299">
        <f t="shared" si="42"/>
        <v>1.5835260565137802E-3</v>
      </c>
      <c r="M205" s="299">
        <f t="shared" si="42"/>
        <v>1.5835260565142083E-3</v>
      </c>
      <c r="N205" s="299">
        <f t="shared" si="42"/>
        <v>1.5835260565088376E-3</v>
      </c>
      <c r="O205" s="299">
        <f t="shared" si="42"/>
        <v>1.5835260565080053E-3</v>
      </c>
      <c r="P205" s="299">
        <f t="shared" si="42"/>
        <v>1.5835260565070755E-3</v>
      </c>
      <c r="Q205" s="299">
        <f t="shared" si="42"/>
        <v>1.5835260565060579E-3</v>
      </c>
      <c r="R205" s="299">
        <f t="shared" si="42"/>
        <v>1.5835260565036406E-3</v>
      </c>
      <c r="S205" s="299">
        <f t="shared" si="42"/>
        <v>1.5835260565034083E-3</v>
      </c>
      <c r="T205" s="299">
        <f t="shared" si="42"/>
        <v>1.5835260565034307E-3</v>
      </c>
      <c r="U205" s="299">
        <f t="shared" si="42"/>
        <v>1.5835260565032231E-3</v>
      </c>
      <c r="V205" s="299">
        <f t="shared" si="42"/>
        <v>1.583526056500059E-3</v>
      </c>
      <c r="W205" s="299">
        <f t="shared" si="42"/>
        <v>1.5835260564997342E-3</v>
      </c>
      <c r="X205" s="299">
        <f t="shared" si="42"/>
        <v>1.5835260565004751E-3</v>
      </c>
      <c r="Y205" s="299">
        <f t="shared" si="42"/>
        <v>1.5835260565021305E-3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7.904025937273796E-4</v>
      </c>
      <c r="C206" s="233">
        <f t="shared" si="43"/>
        <v>7.904025937275625E-4</v>
      </c>
      <c r="D206" s="233">
        <f t="shared" si="43"/>
        <v>7.9040259372730999E-4</v>
      </c>
      <c r="E206" s="233">
        <f t="shared" si="43"/>
        <v>7.9040259372764306E-4</v>
      </c>
      <c r="F206" s="233">
        <f t="shared" si="43"/>
        <v>7.9040259372750883E-4</v>
      </c>
      <c r="G206" s="233">
        <f t="shared" si="43"/>
        <v>7.904025937275226E-4</v>
      </c>
      <c r="H206" s="233">
        <f t="shared" si="43"/>
        <v>7.9040259372761986E-4</v>
      </c>
      <c r="I206" s="233">
        <f t="shared" si="43"/>
        <v>7.9040259372743261E-4</v>
      </c>
      <c r="J206" s="233">
        <f t="shared" si="43"/>
        <v>7.9040259372716482E-4</v>
      </c>
      <c r="K206" s="233">
        <f t="shared" si="43"/>
        <v>7.9040259372755892E-4</v>
      </c>
      <c r="L206" s="233">
        <f t="shared" si="43"/>
        <v>7.9040259372762192E-4</v>
      </c>
      <c r="M206" s="233">
        <f t="shared" si="43"/>
        <v>7.9040259372783561E-4</v>
      </c>
      <c r="N206" s="233">
        <f t="shared" si="43"/>
        <v>7.9040259372515557E-4</v>
      </c>
      <c r="O206" s="233">
        <f t="shared" si="43"/>
        <v>7.9040259372473902E-4</v>
      </c>
      <c r="P206" s="233">
        <f t="shared" si="43"/>
        <v>7.9040259372427542E-4</v>
      </c>
      <c r="Q206" s="233">
        <f t="shared" si="43"/>
        <v>7.9040259372376779E-4</v>
      </c>
      <c r="R206" s="233">
        <f t="shared" si="43"/>
        <v>7.904025937225614E-4</v>
      </c>
      <c r="S206" s="233">
        <f t="shared" si="43"/>
        <v>7.9040259372244474E-4</v>
      </c>
      <c r="T206" s="233">
        <f t="shared" si="43"/>
        <v>7.9040259372245667E-4</v>
      </c>
      <c r="U206" s="233">
        <f t="shared" si="43"/>
        <v>7.9040259372235291E-4</v>
      </c>
      <c r="V206" s="233">
        <f t="shared" si="43"/>
        <v>7.9040259372077323E-4</v>
      </c>
      <c r="W206" s="233">
        <f t="shared" si="43"/>
        <v>7.9040259372061103E-4</v>
      </c>
      <c r="X206" s="233">
        <f t="shared" si="43"/>
        <v>7.9040259372098096E-4</v>
      </c>
      <c r="Y206" s="233">
        <f t="shared" si="43"/>
        <v>7.9040259372180756E-4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2.0092520376987888E-2</v>
      </c>
      <c r="C207" s="233">
        <f t="shared" si="44"/>
        <v>2.0092520376992537E-2</v>
      </c>
      <c r="D207" s="233">
        <f t="shared" si="44"/>
        <v>2.0092520376986122E-2</v>
      </c>
      <c r="E207" s="233">
        <f t="shared" si="44"/>
        <v>2.0092520376994577E-2</v>
      </c>
      <c r="F207" s="233">
        <f t="shared" si="44"/>
        <v>2.0092520376991167E-2</v>
      </c>
      <c r="G207" s="233">
        <f t="shared" si="44"/>
        <v>2.0092520376991531E-2</v>
      </c>
      <c r="H207" s="233">
        <f t="shared" si="44"/>
        <v>2.0092520376993994E-2</v>
      </c>
      <c r="I207" s="233">
        <f t="shared" si="44"/>
        <v>2.0092520376989238E-2</v>
      </c>
      <c r="J207" s="233">
        <f t="shared" si="44"/>
        <v>2.0092520376982437E-2</v>
      </c>
      <c r="K207" s="233">
        <f t="shared" si="44"/>
        <v>2.0092520376992454E-2</v>
      </c>
      <c r="L207" s="233">
        <f t="shared" si="44"/>
        <v>2.0092520376994053E-2</v>
      </c>
      <c r="M207" s="233">
        <f t="shared" si="44"/>
        <v>2.0092520376999483E-2</v>
      </c>
      <c r="N207" s="233">
        <f t="shared" si="44"/>
        <v>2.0092520376931346E-2</v>
      </c>
      <c r="O207" s="233">
        <f t="shared" si="44"/>
        <v>2.0092520376920775E-2</v>
      </c>
      <c r="P207" s="233">
        <f t="shared" si="44"/>
        <v>2.0092520376908989E-2</v>
      </c>
      <c r="Q207" s="233">
        <f t="shared" si="44"/>
        <v>2.0092520376896079E-2</v>
      </c>
      <c r="R207" s="233">
        <f t="shared" si="44"/>
        <v>2.0092520376865403E-2</v>
      </c>
      <c r="S207" s="233">
        <f t="shared" si="44"/>
        <v>2.009252037686245E-2</v>
      </c>
      <c r="T207" s="233">
        <f t="shared" si="44"/>
        <v>2.0092520376862745E-2</v>
      </c>
      <c r="U207" s="233">
        <f t="shared" si="44"/>
        <v>2.0092520376860108E-2</v>
      </c>
      <c r="V207" s="233">
        <f t="shared" si="44"/>
        <v>2.0092520376819953E-2</v>
      </c>
      <c r="W207" s="233">
        <f t="shared" si="44"/>
        <v>2.0092520376815824E-2</v>
      </c>
      <c r="X207" s="233">
        <f t="shared" si="44"/>
        <v>2.009252037682524E-2</v>
      </c>
      <c r="Y207" s="233">
        <f t="shared" si="44"/>
        <v>2.0092520376846237E-2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5.2784201883776494E-4</v>
      </c>
      <c r="C208" s="233">
        <f t="shared" si="45"/>
        <v>5.2784201883788703E-4</v>
      </c>
      <c r="D208" s="233">
        <f t="shared" si="45"/>
        <v>5.2784201883771843E-4</v>
      </c>
      <c r="E208" s="233">
        <f t="shared" si="45"/>
        <v>5.2784201883794048E-4</v>
      </c>
      <c r="F208" s="233">
        <f t="shared" si="45"/>
        <v>5.2784201883785125E-4</v>
      </c>
      <c r="G208" s="233">
        <f t="shared" si="45"/>
        <v>5.2784201883786046E-4</v>
      </c>
      <c r="H208" s="233">
        <f t="shared" si="45"/>
        <v>5.2784201883792541E-4</v>
      </c>
      <c r="I208" s="233">
        <f t="shared" si="45"/>
        <v>5.2784201883780018E-4</v>
      </c>
      <c r="J208" s="233">
        <f t="shared" si="45"/>
        <v>5.278420188376214E-4</v>
      </c>
      <c r="K208" s="233">
        <f t="shared" si="45"/>
        <v>5.2784201883788497E-4</v>
      </c>
      <c r="L208" s="233">
        <f t="shared" si="45"/>
        <v>5.2784201883792671E-4</v>
      </c>
      <c r="M208" s="233">
        <f t="shared" si="45"/>
        <v>5.2784201883806939E-4</v>
      </c>
      <c r="N208" s="233">
        <f t="shared" si="45"/>
        <v>5.2784201883627948E-4</v>
      </c>
      <c r="O208" s="233">
        <f t="shared" si="45"/>
        <v>5.278420188360016E-4</v>
      </c>
      <c r="P208" s="233">
        <f t="shared" si="45"/>
        <v>5.2784201883569195E-4</v>
      </c>
      <c r="Q208" s="233">
        <f t="shared" si="45"/>
        <v>5.2784201883535292E-4</v>
      </c>
      <c r="R208" s="233">
        <f t="shared" si="45"/>
        <v>5.2784201883454703E-4</v>
      </c>
      <c r="S208" s="233">
        <f t="shared" si="45"/>
        <v>5.278420188344694E-4</v>
      </c>
      <c r="T208" s="233">
        <f t="shared" si="45"/>
        <v>5.2784201883447699E-4</v>
      </c>
      <c r="U208" s="233">
        <f t="shared" si="45"/>
        <v>5.278420188344076E-4</v>
      </c>
      <c r="V208" s="233">
        <f t="shared" si="45"/>
        <v>5.2784201883335289E-4</v>
      </c>
      <c r="W208" s="233">
        <f t="shared" si="45"/>
        <v>5.2784201883324469E-4</v>
      </c>
      <c r="X208" s="233">
        <f t="shared" si="45"/>
        <v>5.2784201883349167E-4</v>
      </c>
      <c r="Y208" s="233">
        <f t="shared" si="45"/>
        <v>5.2784201883404385E-4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2.4171201031199492E-3</v>
      </c>
      <c r="C209" s="300">
        <f t="shared" si="46"/>
        <v>2.3752577733022573E-3</v>
      </c>
      <c r="D209" s="300">
        <f t="shared" si="46"/>
        <v>2.2104248591834157E-3</v>
      </c>
      <c r="E209" s="300">
        <f t="shared" si="46"/>
        <v>2.2081974718319054E-3</v>
      </c>
      <c r="F209" s="300">
        <f t="shared" si="46"/>
        <v>2.2489376033610568E-3</v>
      </c>
      <c r="G209" s="300">
        <f t="shared" si="46"/>
        <v>2.1985804369475865E-3</v>
      </c>
      <c r="H209" s="300">
        <f t="shared" si="46"/>
        <v>2.2264276840315354E-3</v>
      </c>
      <c r="I209" s="300">
        <f t="shared" si="46"/>
        <v>2.3129072127918513E-3</v>
      </c>
      <c r="J209" s="300">
        <f t="shared" si="46"/>
        <v>2.3676093533275371E-3</v>
      </c>
      <c r="K209" s="300">
        <f t="shared" si="46"/>
        <v>2.2179492260216401E-3</v>
      </c>
      <c r="L209" s="300">
        <f t="shared" si="46"/>
        <v>2.1470395372205375E-3</v>
      </c>
      <c r="M209" s="300">
        <f t="shared" si="46"/>
        <v>2.1589211630505256E-3</v>
      </c>
      <c r="N209" s="300">
        <f t="shared" si="46"/>
        <v>2.6636543443611504E-3</v>
      </c>
      <c r="O209" s="300">
        <f t="shared" si="46"/>
        <v>2.6488282559991938E-3</v>
      </c>
      <c r="P209" s="300">
        <f t="shared" si="46"/>
        <v>2.6499831894720135E-3</v>
      </c>
      <c r="Q209" s="300">
        <f t="shared" si="46"/>
        <v>2.6470353895863882E-3</v>
      </c>
      <c r="R209" s="300">
        <f t="shared" si="46"/>
        <v>2.6451526862082369E-3</v>
      </c>
      <c r="S209" s="300">
        <f t="shared" si="46"/>
        <v>2.6448060037880089E-3</v>
      </c>
      <c r="T209" s="300">
        <f t="shared" si="46"/>
        <v>2.6448023007133448E-3</v>
      </c>
      <c r="U209" s="300">
        <f t="shared" si="46"/>
        <v>2.6447342922785145E-3</v>
      </c>
      <c r="V209" s="300">
        <f t="shared" si="46"/>
        <v>2.6424664736884864E-3</v>
      </c>
      <c r="W209" s="300">
        <f t="shared" si="46"/>
        <v>2.6423685809078105E-3</v>
      </c>
      <c r="X209" s="300">
        <f t="shared" si="46"/>
        <v>2.6428672378084788E-3</v>
      </c>
      <c r="Y209" s="300">
        <f t="shared" si="46"/>
        <v>2.6433303578965355E-3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0.52334915726090314</v>
      </c>
      <c r="C210" s="301">
        <f t="shared" si="47"/>
        <v>0.51286456790435198</v>
      </c>
      <c r="D210" s="301">
        <f t="shared" si="47"/>
        <v>0.47235131843931771</v>
      </c>
      <c r="E210" s="301">
        <f t="shared" si="47"/>
        <v>0.47187534236268686</v>
      </c>
      <c r="F210" s="301">
        <f t="shared" si="47"/>
        <v>0.48215635112498545</v>
      </c>
      <c r="G210" s="301">
        <f t="shared" si="47"/>
        <v>0.46982025368224051</v>
      </c>
      <c r="H210" s="301">
        <f t="shared" si="47"/>
        <v>0.47577100284268375</v>
      </c>
      <c r="I210" s="301">
        <f t="shared" si="47"/>
        <v>0.50008074121327883</v>
      </c>
      <c r="J210" s="301">
        <f t="shared" si="47"/>
        <v>0.50623236160098006</v>
      </c>
      <c r="K210" s="301">
        <f t="shared" si="47"/>
        <v>0.47526869083069601</v>
      </c>
      <c r="L210" s="301">
        <f t="shared" si="47"/>
        <v>0.45897167339755934</v>
      </c>
      <c r="M210" s="301">
        <f t="shared" si="47"/>
        <v>0.46183464406054242</v>
      </c>
      <c r="N210" s="301">
        <f t="shared" si="47"/>
        <v>0.56610361309187129</v>
      </c>
      <c r="O210" s="301">
        <f t="shared" si="47"/>
        <v>0.5653054545673597</v>
      </c>
      <c r="P210" s="301">
        <f t="shared" si="47"/>
        <v>0.56511322449297807</v>
      </c>
      <c r="Q210" s="301">
        <f t="shared" si="47"/>
        <v>0.564863469894611</v>
      </c>
      <c r="R210" s="301">
        <f t="shared" si="47"/>
        <v>0.56464511280176977</v>
      </c>
      <c r="S210" s="301">
        <f t="shared" si="47"/>
        <v>0.56462711531932441</v>
      </c>
      <c r="T210" s="301">
        <f t="shared" si="47"/>
        <v>0.56462843235502547</v>
      </c>
      <c r="U210" s="301">
        <f t="shared" si="47"/>
        <v>0.56461634936365734</v>
      </c>
      <c r="V210" s="301">
        <f t="shared" si="47"/>
        <v>0.56448997361731434</v>
      </c>
      <c r="W210" s="301">
        <f t="shared" si="47"/>
        <v>0.56447822075781084</v>
      </c>
      <c r="X210" s="301">
        <f t="shared" si="47"/>
        <v>0.56450094624697578</v>
      </c>
      <c r="Y210" s="301">
        <f t="shared" si="47"/>
        <v>0.56456470011478632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0.39131276711505314</v>
      </c>
      <c r="C211" s="302">
        <f t="shared" si="48"/>
        <v>0.34919956242985095</v>
      </c>
      <c r="D211" s="302">
        <f t="shared" si="48"/>
        <v>0.20518731159537879</v>
      </c>
      <c r="E211" s="302">
        <f t="shared" si="48"/>
        <v>0.20671164308109102</v>
      </c>
      <c r="F211" s="302">
        <f t="shared" si="48"/>
        <v>0.24301948787282912</v>
      </c>
      <c r="G211" s="302">
        <f t="shared" si="48"/>
        <v>0.19924057561819306</v>
      </c>
      <c r="H211" s="302">
        <f t="shared" si="48"/>
        <v>0.20652100399774309</v>
      </c>
      <c r="I211" s="302">
        <f t="shared" si="48"/>
        <v>0.27528594048689753</v>
      </c>
      <c r="J211" s="302">
        <f t="shared" si="48"/>
        <v>0.30295672975796811</v>
      </c>
      <c r="K211" s="302">
        <f t="shared" si="48"/>
        <v>0.24958382699475765</v>
      </c>
      <c r="L211" s="302">
        <f t="shared" si="48"/>
        <v>0.18106831016679228</v>
      </c>
      <c r="M211" s="302">
        <f t="shared" si="48"/>
        <v>0.22977626131369</v>
      </c>
      <c r="N211" s="302">
        <f t="shared" si="48"/>
        <v>0.24827046660321511</v>
      </c>
      <c r="O211" s="302">
        <f t="shared" si="48"/>
        <v>0.29999325663073867</v>
      </c>
      <c r="P211" s="302">
        <f t="shared" si="48"/>
        <v>0.31814400470013016</v>
      </c>
      <c r="Q211" s="302">
        <f t="shared" si="48"/>
        <v>0.34007729521677443</v>
      </c>
      <c r="R211" s="302">
        <f t="shared" si="48"/>
        <v>0.36310172466546031</v>
      </c>
      <c r="S211" s="302">
        <f t="shared" si="48"/>
        <v>0.36498849274150619</v>
      </c>
      <c r="T211" s="302">
        <f t="shared" si="48"/>
        <v>0.36484352485373872</v>
      </c>
      <c r="U211" s="302">
        <f t="shared" si="48"/>
        <v>0.36619536642333078</v>
      </c>
      <c r="V211" s="302">
        <f t="shared" si="48"/>
        <v>0.38131630041803172</v>
      </c>
      <c r="W211" s="302">
        <f t="shared" si="48"/>
        <v>0.38265505928210886</v>
      </c>
      <c r="X211" s="302">
        <f t="shared" si="48"/>
        <v>0.37984303502415362</v>
      </c>
      <c r="Y211" s="302">
        <f t="shared" si="48"/>
        <v>0.37233202024833939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0.13203639014585009</v>
      </c>
      <c r="C212" s="302">
        <f t="shared" si="49"/>
        <v>0.16366500547450077</v>
      </c>
      <c r="D212" s="302">
        <f t="shared" si="49"/>
        <v>0.26716400684393887</v>
      </c>
      <c r="E212" s="302">
        <f t="shared" si="49"/>
        <v>0.26516369928159589</v>
      </c>
      <c r="F212" s="302">
        <f t="shared" si="49"/>
        <v>0.23913686325215622</v>
      </c>
      <c r="G212" s="302">
        <f t="shared" si="49"/>
        <v>0.27057967806404765</v>
      </c>
      <c r="H212" s="302">
        <f t="shared" si="49"/>
        <v>0.26924999884494077</v>
      </c>
      <c r="I212" s="302">
        <f t="shared" si="49"/>
        <v>0.22479480072638119</v>
      </c>
      <c r="J212" s="302">
        <f t="shared" si="49"/>
        <v>0.20327563184301195</v>
      </c>
      <c r="K212" s="302">
        <f t="shared" si="49"/>
        <v>0.2256848638359385</v>
      </c>
      <c r="L212" s="302">
        <f t="shared" si="49"/>
        <v>0.27790336323076709</v>
      </c>
      <c r="M212" s="302">
        <f t="shared" si="49"/>
        <v>0.23205838274685259</v>
      </c>
      <c r="N212" s="302">
        <f t="shared" si="49"/>
        <v>0.31783314648865613</v>
      </c>
      <c r="O212" s="302">
        <f t="shared" si="49"/>
        <v>0.26531219793662131</v>
      </c>
      <c r="P212" s="302">
        <f t="shared" si="49"/>
        <v>0.24696921979284822</v>
      </c>
      <c r="Q212" s="302">
        <f t="shared" si="49"/>
        <v>0.22478617467783665</v>
      </c>
      <c r="R212" s="302">
        <f t="shared" si="49"/>
        <v>0.20154338813630937</v>
      </c>
      <c r="S212" s="302">
        <f t="shared" si="49"/>
        <v>0.19963862257781809</v>
      </c>
      <c r="T212" s="302">
        <f t="shared" si="49"/>
        <v>0.19978490750128677</v>
      </c>
      <c r="U212" s="302">
        <f t="shared" si="49"/>
        <v>0.19842098294032645</v>
      </c>
      <c r="V212" s="302">
        <f t="shared" si="49"/>
        <v>0.18317367319928266</v>
      </c>
      <c r="W212" s="302">
        <f t="shared" si="49"/>
        <v>0.18182316147570213</v>
      </c>
      <c r="X212" s="302">
        <f t="shared" si="49"/>
        <v>0.18465791122282232</v>
      </c>
      <c r="Y212" s="302">
        <f t="shared" si="49"/>
        <v>0.19223267986644688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0.2681718539648611</v>
      </c>
      <c r="C213" s="301">
        <f t="shared" si="50"/>
        <v>0.26279939520229739</v>
      </c>
      <c r="D213" s="301">
        <f t="shared" si="50"/>
        <v>0.24203980656353538</v>
      </c>
      <c r="E213" s="301">
        <f t="shared" si="50"/>
        <v>0.24179590937722675</v>
      </c>
      <c r="F213" s="301">
        <f t="shared" si="50"/>
        <v>0.24706405043021798</v>
      </c>
      <c r="G213" s="301">
        <f t="shared" si="50"/>
        <v>0.24074285152120195</v>
      </c>
      <c r="H213" s="301">
        <f t="shared" si="50"/>
        <v>0.24379210346456631</v>
      </c>
      <c r="I213" s="301">
        <f t="shared" si="50"/>
        <v>0.25403370488545096</v>
      </c>
      <c r="J213" s="301">
        <f t="shared" si="50"/>
        <v>0.25940095453304829</v>
      </c>
      <c r="K213" s="301">
        <f t="shared" si="50"/>
        <v>0.24353471135519794</v>
      </c>
      <c r="L213" s="301">
        <f t="shared" si="50"/>
        <v>0.23518387841984797</v>
      </c>
      <c r="M213" s="301">
        <f t="shared" si="50"/>
        <v>0.23665090696071264</v>
      </c>
      <c r="N213" s="301">
        <f t="shared" si="50"/>
        <v>0.29007986991631041</v>
      </c>
      <c r="O213" s="301">
        <f t="shared" si="50"/>
        <v>0.28967088167527405</v>
      </c>
      <c r="P213" s="301">
        <f t="shared" si="50"/>
        <v>0.28957238014007597</v>
      </c>
      <c r="Q213" s="301">
        <f t="shared" si="50"/>
        <v>0.28944440218740114</v>
      </c>
      <c r="R213" s="301">
        <f t="shared" si="50"/>
        <v>0.28933251278125377</v>
      </c>
      <c r="S213" s="301">
        <f t="shared" si="50"/>
        <v>0.28932329060487849</v>
      </c>
      <c r="T213" s="301">
        <f t="shared" si="50"/>
        <v>0.28932396547346451</v>
      </c>
      <c r="U213" s="301">
        <f t="shared" si="50"/>
        <v>0.2893177739698542</v>
      </c>
      <c r="V213" s="301">
        <f t="shared" si="50"/>
        <v>0.28925301716701463</v>
      </c>
      <c r="W213" s="301">
        <f t="shared" si="50"/>
        <v>0.28924699482785798</v>
      </c>
      <c r="X213" s="301">
        <f t="shared" si="50"/>
        <v>0.28925863970485266</v>
      </c>
      <c r="Y213" s="301">
        <f t="shared" si="50"/>
        <v>0.28929130813030235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0.20051445346084482</v>
      </c>
      <c r="C214" s="302">
        <f t="shared" si="51"/>
        <v>0.17893502408726847</v>
      </c>
      <c r="D214" s="302">
        <f t="shared" si="51"/>
        <v>0.1051410153187019</v>
      </c>
      <c r="E214" s="302">
        <f t="shared" si="51"/>
        <v>0.10592210533271852</v>
      </c>
      <c r="F214" s="302">
        <f t="shared" si="51"/>
        <v>0.12452678237515198</v>
      </c>
      <c r="G214" s="302">
        <f t="shared" si="51"/>
        <v>0.10209381978983545</v>
      </c>
      <c r="H214" s="302">
        <f t="shared" si="51"/>
        <v>0.10582441904487351</v>
      </c>
      <c r="I214" s="302">
        <f t="shared" si="51"/>
        <v>0.13483858118177589</v>
      </c>
      <c r="J214" s="302">
        <f t="shared" si="51"/>
        <v>0.15523951221311158</v>
      </c>
      <c r="K214" s="302">
        <f t="shared" si="51"/>
        <v>0.12789044689616705</v>
      </c>
      <c r="L214" s="302">
        <f t="shared" si="51"/>
        <v>9.2782082015479439E-2</v>
      </c>
      <c r="M214" s="302">
        <f t="shared" si="51"/>
        <v>0.11774075708100869</v>
      </c>
      <c r="N214" s="302">
        <f t="shared" si="51"/>
        <v>0.12721746159326261</v>
      </c>
      <c r="O214" s="302">
        <f t="shared" si="51"/>
        <v>0.15372098472208917</v>
      </c>
      <c r="P214" s="302">
        <f t="shared" si="51"/>
        <v>0.16302169667143737</v>
      </c>
      <c r="Q214" s="302">
        <f t="shared" si="51"/>
        <v>0.17426063935395353</v>
      </c>
      <c r="R214" s="302">
        <f t="shared" si="51"/>
        <v>0.18605869777455605</v>
      </c>
      <c r="S214" s="302">
        <f t="shared" si="51"/>
        <v>0.18702550566167123</v>
      </c>
      <c r="T214" s="302">
        <f t="shared" si="51"/>
        <v>0.18695122197039443</v>
      </c>
      <c r="U214" s="302">
        <f t="shared" si="51"/>
        <v>0.18764392559846874</v>
      </c>
      <c r="V214" s="302">
        <f t="shared" si="51"/>
        <v>0.19539211597344183</v>
      </c>
      <c r="W214" s="302">
        <f t="shared" si="51"/>
        <v>0.19607811582958096</v>
      </c>
      <c r="X214" s="302">
        <f t="shared" si="51"/>
        <v>0.19463719298068044</v>
      </c>
      <c r="Y214" s="302">
        <f t="shared" si="51"/>
        <v>0.19078843784342242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6.765740050401628E-2</v>
      </c>
      <c r="C215" s="302">
        <f t="shared" si="52"/>
        <v>8.3864371115028896E-2</v>
      </c>
      <c r="D215" s="302">
        <f t="shared" si="52"/>
        <v>0.13689879124483345</v>
      </c>
      <c r="E215" s="302">
        <f t="shared" si="52"/>
        <v>0.13587380404450825</v>
      </c>
      <c r="F215" s="302">
        <f t="shared" si="52"/>
        <v>0.122537268055066</v>
      </c>
      <c r="G215" s="302">
        <f t="shared" si="52"/>
        <v>0.13864903173136653</v>
      </c>
      <c r="H215" s="302">
        <f t="shared" si="52"/>
        <v>0.13796768441969276</v>
      </c>
      <c r="I215" s="302">
        <f t="shared" si="52"/>
        <v>0.11919512370367505</v>
      </c>
      <c r="J215" s="302">
        <f t="shared" si="52"/>
        <v>0.10416144231993672</v>
      </c>
      <c r="K215" s="302">
        <f t="shared" si="52"/>
        <v>0.11564426445903091</v>
      </c>
      <c r="L215" s="302">
        <f t="shared" si="52"/>
        <v>0.14240179640436851</v>
      </c>
      <c r="M215" s="302">
        <f t="shared" si="52"/>
        <v>0.11891014987970401</v>
      </c>
      <c r="N215" s="302">
        <f t="shared" si="52"/>
        <v>0.1628624083230478</v>
      </c>
      <c r="O215" s="302">
        <f t="shared" si="52"/>
        <v>0.13594989695318485</v>
      </c>
      <c r="P215" s="302">
        <f t="shared" si="52"/>
        <v>0.12655068346863865</v>
      </c>
      <c r="Q215" s="302">
        <f t="shared" si="52"/>
        <v>0.11518376283344763</v>
      </c>
      <c r="R215" s="302">
        <f t="shared" si="52"/>
        <v>0.1032738150066977</v>
      </c>
      <c r="S215" s="302">
        <f t="shared" si="52"/>
        <v>0.10229778494320725</v>
      </c>
      <c r="T215" s="302">
        <f t="shared" si="52"/>
        <v>0.10237274350307013</v>
      </c>
      <c r="U215" s="302">
        <f t="shared" si="52"/>
        <v>0.10167384837138541</v>
      </c>
      <c r="V215" s="302">
        <f t="shared" si="52"/>
        <v>9.3860901193572766E-2</v>
      </c>
      <c r="W215" s="302">
        <f t="shared" si="52"/>
        <v>9.3168878998277041E-2</v>
      </c>
      <c r="X215" s="302">
        <f t="shared" si="52"/>
        <v>9.462144672417222E-2</v>
      </c>
      <c r="Y215" s="302">
        <f t="shared" si="52"/>
        <v>9.8502870286879943E-2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0.18306757762504933</v>
      </c>
      <c r="C216" s="301">
        <f t="shared" si="53"/>
        <v>0.19896648807397702</v>
      </c>
      <c r="D216" s="301">
        <f t="shared" si="53"/>
        <v>0.26040415909189918</v>
      </c>
      <c r="E216" s="301">
        <f t="shared" si="53"/>
        <v>0.26112625974218046</v>
      </c>
      <c r="F216" s="301">
        <f t="shared" si="53"/>
        <v>0.24553636979536567</v>
      </c>
      <c r="G216" s="301">
        <f t="shared" si="53"/>
        <v>0.26424402331353941</v>
      </c>
      <c r="H216" s="301">
        <f t="shared" si="53"/>
        <v>0.25521617496264498</v>
      </c>
      <c r="I216" s="301">
        <f t="shared" si="53"/>
        <v>0.22057835564241052</v>
      </c>
      <c r="J216" s="301">
        <f t="shared" si="53"/>
        <v>0.20900478346658397</v>
      </c>
      <c r="K216" s="301">
        <f t="shared" si="53"/>
        <v>0.2559843575420126</v>
      </c>
      <c r="L216" s="301">
        <f t="shared" si="53"/>
        <v>0.28070311759929867</v>
      </c>
      <c r="M216" s="301">
        <f t="shared" si="53"/>
        <v>0.27636123676961455</v>
      </c>
      <c r="N216" s="301">
        <f t="shared" si="53"/>
        <v>0.11815857160145572</v>
      </c>
      <c r="O216" s="301">
        <f t="shared" si="53"/>
        <v>0.11938054445537731</v>
      </c>
      <c r="P216" s="301">
        <f t="shared" si="53"/>
        <v>0.11967012113149762</v>
      </c>
      <c r="Q216" s="301">
        <f t="shared" si="53"/>
        <v>0.12005080148244035</v>
      </c>
      <c r="R216" s="301">
        <f t="shared" si="53"/>
        <v>0.12038293068484217</v>
      </c>
      <c r="S216" s="301">
        <f t="shared" si="53"/>
        <v>0.12041049702608632</v>
      </c>
      <c r="T216" s="301">
        <f t="shared" si="53"/>
        <v>0.1204085088248736</v>
      </c>
      <c r="U216" s="301">
        <f t="shared" si="53"/>
        <v>0.12042685132829017</v>
      </c>
      <c r="V216" s="301">
        <f t="shared" si="53"/>
        <v>0.12062025169610839</v>
      </c>
      <c r="W216" s="301">
        <f t="shared" si="53"/>
        <v>0.12063812478755374</v>
      </c>
      <c r="X216" s="301">
        <f t="shared" si="53"/>
        <v>0.12060325576448259</v>
      </c>
      <c r="Y216" s="301">
        <f t="shared" si="53"/>
        <v>0.12050637035111064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2.2842405760359879E-2</v>
      </c>
      <c r="C217" s="302">
        <f t="shared" si="54"/>
        <v>2.0303640657652364E-2</v>
      </c>
      <c r="D217" s="302">
        <f t="shared" si="54"/>
        <v>1.3673839904338554E-2</v>
      </c>
      <c r="E217" s="302">
        <f t="shared" si="54"/>
        <v>1.377542252431008E-2</v>
      </c>
      <c r="F217" s="302">
        <f t="shared" si="54"/>
        <v>1.4402375203045902E-2</v>
      </c>
      <c r="G217" s="302">
        <f t="shared" si="54"/>
        <v>1.3277544855326178E-2</v>
      </c>
      <c r="H217" s="302">
        <f t="shared" si="54"/>
        <v>1.3762718189500376E-2</v>
      </c>
      <c r="I217" s="302">
        <f t="shared" si="54"/>
        <v>1.6154279124348352E-2</v>
      </c>
      <c r="J217" s="302">
        <f t="shared" si="54"/>
        <v>2.0189268958411135E-2</v>
      </c>
      <c r="K217" s="302">
        <f t="shared" si="54"/>
        <v>1.5818143065921487E-2</v>
      </c>
      <c r="L217" s="302">
        <f t="shared" si="54"/>
        <v>1.206653114034755E-2</v>
      </c>
      <c r="M217" s="302">
        <f t="shared" si="54"/>
        <v>1.5312466382992555E-2</v>
      </c>
      <c r="N217" s="302">
        <f t="shared" si="54"/>
        <v>1.6544934415838663E-2</v>
      </c>
      <c r="O217" s="302">
        <f t="shared" si="54"/>
        <v>1.999178083505947E-2</v>
      </c>
      <c r="P217" s="302">
        <f t="shared" si="54"/>
        <v>2.120136061518867E-2</v>
      </c>
      <c r="Q217" s="302">
        <f t="shared" si="54"/>
        <v>2.2663011926705223E-2</v>
      </c>
      <c r="R217" s="302">
        <f t="shared" si="54"/>
        <v>2.4197377573987093E-2</v>
      </c>
      <c r="S217" s="302">
        <f t="shared" si="54"/>
        <v>2.4323113246470303E-2</v>
      </c>
      <c r="T217" s="302">
        <f t="shared" si="54"/>
        <v>2.4313452475181924E-2</v>
      </c>
      <c r="U217" s="302">
        <f t="shared" si="54"/>
        <v>2.4403540234775371E-2</v>
      </c>
      <c r="V217" s="302">
        <f t="shared" si="54"/>
        <v>2.5411210879904417E-2</v>
      </c>
      <c r="W217" s="302">
        <f t="shared" si="54"/>
        <v>2.5500426797962768E-2</v>
      </c>
      <c r="X217" s="302">
        <f t="shared" si="54"/>
        <v>2.5313031343480567E-2</v>
      </c>
      <c r="Y217" s="302">
        <f t="shared" si="54"/>
        <v>2.4812491554908587E-2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0.14856186007835118</v>
      </c>
      <c r="C218" s="302">
        <f t="shared" si="55"/>
        <v>0.16505870440217352</v>
      </c>
      <c r="D218" s="302">
        <f t="shared" si="55"/>
        <v>0.22892630475128053</v>
      </c>
      <c r="E218" s="302">
        <f t="shared" si="55"/>
        <v>0.22968012481256989</v>
      </c>
      <c r="F218" s="302">
        <f t="shared" si="55"/>
        <v>0.21351006950941451</v>
      </c>
      <c r="G218" s="302">
        <f t="shared" si="55"/>
        <v>0.23293484107065762</v>
      </c>
      <c r="H218" s="302">
        <f t="shared" si="55"/>
        <v>0.22351043022913886</v>
      </c>
      <c r="I218" s="302">
        <f t="shared" si="55"/>
        <v>0.18762645843826711</v>
      </c>
      <c r="J218" s="302">
        <f t="shared" si="55"/>
        <v>0.17526907040954462</v>
      </c>
      <c r="K218" s="302">
        <f t="shared" si="55"/>
        <v>0.22436917560428726</v>
      </c>
      <c r="L218" s="302">
        <f t="shared" si="55"/>
        <v>0.25011689307172935</v>
      </c>
      <c r="M218" s="302">
        <f t="shared" si="55"/>
        <v>0.24558422168003596</v>
      </c>
      <c r="N218" s="302">
        <f t="shared" si="55"/>
        <v>8.0432992400191902E-2</v>
      </c>
      <c r="O218" s="302">
        <f t="shared" si="55"/>
        <v>8.1708155150689424E-2</v>
      </c>
      <c r="P218" s="302">
        <f t="shared" si="55"/>
        <v>8.2010542186482835E-2</v>
      </c>
      <c r="Q218" s="302">
        <f t="shared" si="55"/>
        <v>8.2407866375521083E-2</v>
      </c>
      <c r="R218" s="302">
        <f t="shared" si="55"/>
        <v>8.2754547062155862E-2</v>
      </c>
      <c r="S218" s="302">
        <f t="shared" si="55"/>
        <v>8.278331276944137E-2</v>
      </c>
      <c r="T218" s="302">
        <f t="shared" si="55"/>
        <v>8.2781236799958802E-2</v>
      </c>
      <c r="U218" s="302">
        <f t="shared" si="55"/>
        <v>8.2800384523192619E-2</v>
      </c>
      <c r="V218" s="302">
        <f t="shared" si="55"/>
        <v>8.3002206667727174E-2</v>
      </c>
      <c r="W218" s="302">
        <f t="shared" si="55"/>
        <v>8.3020862978748916E-2</v>
      </c>
      <c r="X218" s="302">
        <f t="shared" si="55"/>
        <v>8.2984479511640397E-2</v>
      </c>
      <c r="Y218" s="302">
        <f t="shared" si="55"/>
        <v>8.288334549159318E-2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1.1663311786338297E-2</v>
      </c>
      <c r="C219" s="303">
        <f t="shared" si="56"/>
        <v>1.3604143014151167E-2</v>
      </c>
      <c r="D219" s="303">
        <f t="shared" si="56"/>
        <v>1.7804014436280109E-2</v>
      </c>
      <c r="E219" s="303">
        <f t="shared" si="56"/>
        <v>1.7670712405300479E-2</v>
      </c>
      <c r="F219" s="303">
        <f t="shared" si="56"/>
        <v>1.7623925082905251E-2</v>
      </c>
      <c r="G219" s="303">
        <f t="shared" si="56"/>
        <v>1.8031637387555612E-2</v>
      </c>
      <c r="H219" s="303">
        <f t="shared" si="56"/>
        <v>1.7943026544005744E-2</v>
      </c>
      <c r="I219" s="303">
        <f t="shared" si="56"/>
        <v>1.6797618079795053E-2</v>
      </c>
      <c r="J219" s="303">
        <f t="shared" si="56"/>
        <v>1.3546444098628221E-2</v>
      </c>
      <c r="K219" s="303">
        <f t="shared" si="56"/>
        <v>1.5797038871803802E-2</v>
      </c>
      <c r="L219" s="303">
        <f t="shared" si="56"/>
        <v>1.8519693387221793E-2</v>
      </c>
      <c r="M219" s="303">
        <f t="shared" si="56"/>
        <v>1.5464548706586033E-2</v>
      </c>
      <c r="N219" s="303">
        <f t="shared" si="56"/>
        <v>2.1180644785425154E-2</v>
      </c>
      <c r="O219" s="303">
        <f t="shared" si="56"/>
        <v>1.768060846962842E-2</v>
      </c>
      <c r="P219" s="303">
        <f t="shared" si="56"/>
        <v>1.6458218329826114E-2</v>
      </c>
      <c r="Q219" s="303">
        <f t="shared" si="56"/>
        <v>1.4979923180214046E-2</v>
      </c>
      <c r="R219" s="303">
        <f t="shared" si="56"/>
        <v>1.3431006048699201E-2</v>
      </c>
      <c r="S219" s="303">
        <f t="shared" si="56"/>
        <v>1.3304071010174648E-2</v>
      </c>
      <c r="T219" s="303">
        <f t="shared" si="56"/>
        <v>1.3313819549732858E-2</v>
      </c>
      <c r="U219" s="303">
        <f t="shared" si="56"/>
        <v>1.32229265703222E-2</v>
      </c>
      <c r="V219" s="303">
        <f t="shared" si="56"/>
        <v>1.22068341484768E-2</v>
      </c>
      <c r="W219" s="303">
        <f t="shared" si="56"/>
        <v>1.2116835010842073E-2</v>
      </c>
      <c r="X219" s="303">
        <f t="shared" si="56"/>
        <v>1.2305744909361645E-2</v>
      </c>
      <c r="Y219" s="303">
        <f t="shared" si="56"/>
        <v>1.2810533304608877E-2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224.71467004339235</v>
      </c>
      <c r="C243" s="272">
        <f t="shared" si="59"/>
        <v>179.04808224477031</v>
      </c>
      <c r="D243" s="272">
        <f t="shared" si="59"/>
        <v>129.40166339185521</v>
      </c>
      <c r="E243" s="272">
        <f t="shared" si="59"/>
        <v>131.56242296102809</v>
      </c>
      <c r="F243" s="272">
        <f t="shared" si="59"/>
        <v>121.49169276992887</v>
      </c>
      <c r="G243" s="272">
        <f t="shared" si="59"/>
        <v>122.23580229004767</v>
      </c>
      <c r="H243" s="272">
        <f t="shared" si="59"/>
        <v>153.68728576494374</v>
      </c>
      <c r="I243" s="272">
        <f t="shared" si="59"/>
        <v>175.97134861944591</v>
      </c>
      <c r="J243" s="272">
        <f t="shared" si="59"/>
        <v>180.45087433813393</v>
      </c>
      <c r="K243" s="272">
        <f t="shared" si="59"/>
        <v>156.42471974193001</v>
      </c>
      <c r="L243" s="272">
        <f t="shared" si="59"/>
        <v>153.19943641430334</v>
      </c>
      <c r="M243" s="272">
        <f t="shared" si="59"/>
        <v>156.3376418005293</v>
      </c>
      <c r="N243" s="272">
        <f t="shared" si="59"/>
        <v>146.79233204888314</v>
      </c>
      <c r="O243" s="272">
        <f t="shared" si="59"/>
        <v>144.58359284658604</v>
      </c>
      <c r="P243" s="272">
        <f t="shared" si="59"/>
        <v>157.94697155764536</v>
      </c>
      <c r="Q243" s="272">
        <f t="shared" si="59"/>
        <v>142.42734859033857</v>
      </c>
      <c r="R243" s="272">
        <f t="shared" si="59"/>
        <v>143.25441094704908</v>
      </c>
      <c r="S243" s="272">
        <f t="shared" si="59"/>
        <v>141.6044009416336</v>
      </c>
      <c r="T243" s="272">
        <f t="shared" si="59"/>
        <v>141.60440094163363</v>
      </c>
      <c r="U243" s="272">
        <f t="shared" si="59"/>
        <v>141.60440094163351</v>
      </c>
      <c r="V243" s="272">
        <f t="shared" si="59"/>
        <v>143.10168851408406</v>
      </c>
      <c r="W243" s="272">
        <f t="shared" si="59"/>
        <v>142.13934834607312</v>
      </c>
      <c r="X243" s="272">
        <f t="shared" si="59"/>
        <v>142.13934834607306</v>
      </c>
      <c r="Y243" s="272">
        <f t="shared" si="59"/>
        <v>142.13934834607312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0.36258408908487089</v>
      </c>
      <c r="C244" s="273">
        <f>IF(C$73=0,0,C$73/NFM!C$14*1000)</f>
        <v>0.28889963343364222</v>
      </c>
      <c r="D244" s="273">
        <f>IF(D$73=0,0,D$73/NFM!D$14*1000)</f>
        <v>0.20879359695591948</v>
      </c>
      <c r="E244" s="273">
        <f>IF(E$73=0,0,E$73/NFM!E$14*1000)</f>
        <v>0.21228004953070759</v>
      </c>
      <c r="F244" s="273">
        <f>IF(F$73=0,0,F$73/NFM!F$14*1000)</f>
        <v>0.19603061404527242</v>
      </c>
      <c r="G244" s="273">
        <f>IF(G$73=0,0,G$73/NFM!G$14*1000)</f>
        <v>0.19723125783561743</v>
      </c>
      <c r="H244" s="273">
        <f>IF(H$73=0,0,H$73/NFM!H$14*1000)</f>
        <v>0.24797920181375321</v>
      </c>
      <c r="I244" s="273">
        <f>IF(I$73=0,0,I$73/NFM!I$14*1000)</f>
        <v>0.28393522831474538</v>
      </c>
      <c r="J244" s="273">
        <f>IF(J$73=0,0,J$73/NFM!J$14*1000)</f>
        <v>0.29116308198470842</v>
      </c>
      <c r="K244" s="273">
        <f>IF(K$73=0,0,K$73/NFM!K$14*1000)</f>
        <v>0.25239613643113551</v>
      </c>
      <c r="L244" s="273">
        <f>IF(L$73=0,0,L$73/NFM!L$14*1000)</f>
        <v>0.24719204175585954</v>
      </c>
      <c r="M244" s="273">
        <f>IF(M$73=0,0,M$73/NFM!M$14*1000)</f>
        <v>0.25225563346744195</v>
      </c>
      <c r="N244" s="273">
        <f>IF(N$73=0,0,N$73/NFM!N$14*1000)</f>
        <v>0.23685398014849007</v>
      </c>
      <c r="O244" s="273">
        <f>IF(O$73=0,0,O$73/NFM!O$14*1000)</f>
        <v>0.23329011095056568</v>
      </c>
      <c r="P244" s="273">
        <f>IF(P$73=0,0,P$73/NFM!P$14*1000)</f>
        <v>0.25485233693028886</v>
      </c>
      <c r="Q244" s="273">
        <f>IF(Q$73=0,0,Q$73/NFM!Q$14*1000)</f>
        <v>0.22981094397073021</v>
      </c>
      <c r="R244" s="273">
        <f>IF(R$73=0,0,R$73/NFM!R$14*1000)</f>
        <v>0.23114543472996221</v>
      </c>
      <c r="S244" s="273">
        <f>IF(S$73=0,0,S$73/NFM!S$14*1000)</f>
        <v>0.22848309241522111</v>
      </c>
      <c r="T244" s="273">
        <f>IF(T$73=0,0,T$73/NFM!T$14*1000)</f>
        <v>0.22848309241524364</v>
      </c>
      <c r="U244" s="273">
        <f>IF(U$73=0,0,U$73/NFM!U$14*1000)</f>
        <v>0.22848309241503145</v>
      </c>
      <c r="V244" s="273">
        <f>IF(V$73=0,0,V$73/NFM!V$14*1000)</f>
        <v>0.23089901234452295</v>
      </c>
      <c r="W244" s="273">
        <f>IF(W$73=0,0,W$73/NFM!W$14*1000)</f>
        <v>0.22934624663867545</v>
      </c>
      <c r="X244" s="273">
        <f>IF(X$73=0,0,X$73/NFM!X$14*1000)</f>
        <v>0.22934624663938194</v>
      </c>
      <c r="Y244" s="273">
        <f>IF(Y$73=0,0,Y$73/NFM!Y$14*1000)</f>
        <v>0.22934624664099718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0.18860493624113883</v>
      </c>
      <c r="C245" s="274">
        <f>IF(C$74=0,0,C$74/NFM!C$14*1000)</f>
        <v>0.15027658020340312</v>
      </c>
      <c r="D245" s="274">
        <f>IF(D$74=0,0,D$74/NFM!D$14*1000)</f>
        <v>0.10860791807169337</v>
      </c>
      <c r="E245" s="274">
        <f>IF(E$74=0,0,E$74/NFM!E$14*1000)</f>
        <v>0.11042146197880551</v>
      </c>
      <c r="F245" s="274">
        <f>IF(F$74=0,0,F$74/NFM!F$14*1000)</f>
        <v>0.10196901236519976</v>
      </c>
      <c r="G245" s="274">
        <f>IF(G$74=0,0,G$74/NFM!G$14*1000)</f>
        <v>0.10259354982380112</v>
      </c>
      <c r="H245" s="274">
        <f>IF(H$74=0,0,H$74/NFM!H$14*1000)</f>
        <v>0.12899104774634448</v>
      </c>
      <c r="I245" s="274">
        <f>IF(I$74=0,0,I$74/NFM!I$14*1000)</f>
        <v>0.14769425147163806</v>
      </c>
      <c r="J245" s="274">
        <f>IF(J$74=0,0,J$74/NFM!J$14*1000)</f>
        <v>0.15145395555579766</v>
      </c>
      <c r="K245" s="274">
        <f>IF(K$74=0,0,K$74/NFM!K$14*1000)</f>
        <v>0.1312885993956604</v>
      </c>
      <c r="L245" s="274">
        <f>IF(L$74=0,0,L$74/NFM!L$14*1000)</f>
        <v>0.12858159163119809</v>
      </c>
      <c r="M245" s="274">
        <f>IF(M$74=0,0,M$74/NFM!M$14*1000)</f>
        <v>0.13121551413542201</v>
      </c>
      <c r="N245" s="274">
        <f>IF(N$74=0,0,N$74/NFM!N$14*1000)</f>
        <v>0.12320405436739804</v>
      </c>
      <c r="O245" s="274">
        <f>IF(O$74=0,0,O$74/NFM!O$14*1000)</f>
        <v>0.12135024074710721</v>
      </c>
      <c r="P245" s="274">
        <f>IF(P$74=0,0,P$74/NFM!P$14*1000)</f>
        <v>0.13256623830063141</v>
      </c>
      <c r="Q245" s="274">
        <f>IF(Q$74=0,0,Q$74/NFM!Q$14*1000)</f>
        <v>0.11954048657929385</v>
      </c>
      <c r="R245" s="274">
        <f>IF(R$74=0,0,R$74/NFM!R$14*1000)</f>
        <v>0.12023464705719732</v>
      </c>
      <c r="S245" s="274">
        <f>IF(S$74=0,0,S$74/NFM!S$14*1000)</f>
        <v>0.11884977960812873</v>
      </c>
      <c r="T245" s="274">
        <f>IF(T$74=0,0,T$74/NFM!T$14*1000)</f>
        <v>0.11884977960814039</v>
      </c>
      <c r="U245" s="274">
        <f>IF(U$74=0,0,U$74/NFM!U$14*1000)</f>
        <v>0.11884977960803</v>
      </c>
      <c r="V245" s="274">
        <f>IF(V$74=0,0,V$74/NFM!V$14*1000)</f>
        <v>0.12010646581678083</v>
      </c>
      <c r="W245" s="274">
        <f>IF(W$74=0,0,W$74/NFM!W$14*1000)</f>
        <v>0.11929876551838128</v>
      </c>
      <c r="X245" s="274">
        <f>IF(X$74=0,0,X$74/NFM!X$14*1000)</f>
        <v>0.11929876551874868</v>
      </c>
      <c r="Y245" s="274">
        <f>IF(Y$74=0,0,Y$74/NFM!Y$14*1000)</f>
        <v>0.11929876551958894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4.4146550655474748</v>
      </c>
      <c r="C246" s="274">
        <f>IF(C$75=0,0,C$75/NFM!C$14*1000)</f>
        <v>3.5175074377687419</v>
      </c>
      <c r="D246" s="274">
        <f>IF(D$75=0,0,D$75/NFM!D$14*1000)</f>
        <v>2.5421736314512438</v>
      </c>
      <c r="E246" s="274">
        <f>IF(E$75=0,0,E$75/NFM!E$14*1000)</f>
        <v>2.584623054863413</v>
      </c>
      <c r="F246" s="274">
        <f>IF(F$75=0,0,F$75/NFM!F$14*1000)</f>
        <v>2.3867774934127794</v>
      </c>
      <c r="G246" s="274">
        <f>IF(G$75=0,0,G$75/NFM!G$14*1000)</f>
        <v>2.4013959732372587</v>
      </c>
      <c r="H246" s="274">
        <f>IF(H$75=0,0,H$75/NFM!H$14*1000)</f>
        <v>3.0192793131119893</v>
      </c>
      <c r="I246" s="274">
        <f>IF(I$75=0,0,I$75/NFM!I$14*1000)</f>
        <v>3.4570631522489821</v>
      </c>
      <c r="J246" s="274">
        <f>IF(J$75=0,0,J$75/NFM!J$14*1000)</f>
        <v>3.545066133564772</v>
      </c>
      <c r="K246" s="274">
        <f>IF(K$75=0,0,K$75/NFM!K$14*1000)</f>
        <v>3.0730578526834091</v>
      </c>
      <c r="L246" s="274">
        <f>IF(L$75=0,0,L$75/NFM!L$14*1000)</f>
        <v>3.00969521871406</v>
      </c>
      <c r="M246" s="274">
        <f>IF(M$75=0,0,M$75/NFM!M$14*1000)</f>
        <v>3.0713471540094583</v>
      </c>
      <c r="N246" s="274">
        <f>IF(N$75=0,0,N$75/NFM!N$14*1000)</f>
        <v>2.8838237935279607</v>
      </c>
      <c r="O246" s="274">
        <f>IF(O$75=0,0,O$75/NFM!O$14*1000)</f>
        <v>2.8404317813542481</v>
      </c>
      <c r="P246" s="274">
        <f>IF(P$75=0,0,P$75/NFM!P$14*1000)</f>
        <v>3.1029634064625502</v>
      </c>
      <c r="Q246" s="274">
        <f>IF(Q$75=0,0,Q$75/NFM!Q$14*1000)</f>
        <v>2.79807106395437</v>
      </c>
      <c r="R246" s="274">
        <f>IF(R$75=0,0,R$75/NFM!R$14*1000)</f>
        <v>2.8143192021587771</v>
      </c>
      <c r="S246" s="274">
        <f>IF(S$75=0,0,S$75/NFM!S$14*1000)</f>
        <v>2.7819037616035742</v>
      </c>
      <c r="T246" s="274">
        <f>IF(T$75=0,0,T$75/NFM!T$14*1000)</f>
        <v>2.7819037616038478</v>
      </c>
      <c r="U246" s="274">
        <f>IF(U$75=0,0,U$75/NFM!U$14*1000)</f>
        <v>2.7819037616012645</v>
      </c>
      <c r="V246" s="274">
        <f>IF(V$75=0,0,V$75/NFM!V$14*1000)</f>
        <v>2.8113188779170555</v>
      </c>
      <c r="W246" s="274">
        <f>IF(W$75=0,0,W$75/NFM!W$14*1000)</f>
        <v>2.7924131255818412</v>
      </c>
      <c r="X246" s="274">
        <f>IF(X$75=0,0,X$75/NFM!X$14*1000)</f>
        <v>2.792413125590441</v>
      </c>
      <c r="Y246" s="274">
        <f>IF(Y$75=0,0,Y$75/NFM!Y$14*1000)</f>
        <v>2.7924131256101088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0.12086136302829029</v>
      </c>
      <c r="C247" s="274">
        <f>IF(C$76=0,0,C$76/NFM!C$14*1000)</f>
        <v>9.629987781121406E-2</v>
      </c>
      <c r="D247" s="274">
        <f>IF(D$76=0,0,D$76/NFM!D$14*1000)</f>
        <v>6.9597865651973193E-2</v>
      </c>
      <c r="E247" s="274">
        <f>IF(E$76=0,0,E$76/NFM!E$14*1000)</f>
        <v>7.076001651023589E-2</v>
      </c>
      <c r="F247" s="274">
        <f>IF(F$76=0,0,F$76/NFM!F$14*1000)</f>
        <v>6.534353801509081E-2</v>
      </c>
      <c r="G247" s="274">
        <f>IF(G$76=0,0,G$76/NFM!G$14*1000)</f>
        <v>6.57437526118725E-2</v>
      </c>
      <c r="H247" s="274">
        <f>IF(H$76=0,0,H$76/NFM!H$14*1000)</f>
        <v>8.265973393791777E-2</v>
      </c>
      <c r="I247" s="274">
        <f>IF(I$76=0,0,I$76/NFM!I$14*1000)</f>
        <v>9.4645076104915168E-2</v>
      </c>
      <c r="J247" s="274">
        <f>IF(J$76=0,0,J$76/NFM!J$14*1000)</f>
        <v>9.7054360661569514E-2</v>
      </c>
      <c r="K247" s="274">
        <f>IF(K$76=0,0,K$76/NFM!K$14*1000)</f>
        <v>8.4132045477045142E-2</v>
      </c>
      <c r="L247" s="274">
        <f>IF(L$76=0,0,L$76/NFM!L$14*1000)</f>
        <v>8.2397347251953218E-2</v>
      </c>
      <c r="M247" s="274">
        <f>IF(M$76=0,0,M$76/NFM!M$14*1000)</f>
        <v>8.4085211155813994E-2</v>
      </c>
      <c r="N247" s="274">
        <f>IF(N$76=0,0,N$76/NFM!N$14*1000)</f>
        <v>7.8951326716163381E-2</v>
      </c>
      <c r="O247" s="274">
        <f>IF(O$76=0,0,O$76/NFM!O$14*1000)</f>
        <v>7.7763370316855249E-2</v>
      </c>
      <c r="P247" s="274">
        <f>IF(P$76=0,0,P$76/NFM!P$14*1000)</f>
        <v>8.4950778976762953E-2</v>
      </c>
      <c r="Q247" s="274">
        <f>IF(Q$76=0,0,Q$76/NFM!Q$14*1000)</f>
        <v>7.6603647990243398E-2</v>
      </c>
      <c r="R247" s="274">
        <f>IF(R$76=0,0,R$76/NFM!R$14*1000)</f>
        <v>7.7048478243320756E-2</v>
      </c>
      <c r="S247" s="274">
        <f>IF(S$76=0,0,S$76/NFM!S$14*1000)</f>
        <v>7.6161030805073707E-2</v>
      </c>
      <c r="T247" s="274">
        <f>IF(T$76=0,0,T$76/NFM!T$14*1000)</f>
        <v>7.6161030805081242E-2</v>
      </c>
      <c r="U247" s="274">
        <f>IF(U$76=0,0,U$76/NFM!U$14*1000)</f>
        <v>7.6161030805010521E-2</v>
      </c>
      <c r="V247" s="274">
        <f>IF(V$76=0,0,V$76/NFM!V$14*1000)</f>
        <v>7.6966337448174341E-2</v>
      </c>
      <c r="W247" s="274">
        <f>IF(W$76=0,0,W$76/NFM!W$14*1000)</f>
        <v>7.644874887955852E-2</v>
      </c>
      <c r="X247" s="274">
        <f>IF(X$76=0,0,X$76/NFM!X$14*1000)</f>
        <v>7.6448748879793929E-2</v>
      </c>
      <c r="Y247" s="274">
        <f>IF(Y$76=0,0,Y$76/NFM!Y$14*1000)</f>
        <v>7.6448748880332415E-2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0.50287351262685354</v>
      </c>
      <c r="C248" s="275">
        <f>IF(C$77=0,0,C$77/NFM!C$14*1000)</f>
        <v>0.38483848886799255</v>
      </c>
      <c r="D248" s="275">
        <f>IF(D$77=0,0,D$77/NFM!D$14*1000)</f>
        <v>0.23797793780116738</v>
      </c>
      <c r="E248" s="275">
        <f>IF(E$77=0,0,E$77/NFM!E$14*1000)</f>
        <v>0.24147775382036735</v>
      </c>
      <c r="F248" s="275">
        <f>IF(F$77=0,0,F$77/NFM!F$14*1000)</f>
        <v>0.23182523583334105</v>
      </c>
      <c r="G248" s="275">
        <f>IF(G$77=0,0,G$77/NFM!G$14*1000)</f>
        <v>0.22246737924697244</v>
      </c>
      <c r="H248" s="275">
        <f>IF(H$77=0,0,H$77/NFM!H$14*1000)</f>
        <v>0.28664983946840722</v>
      </c>
      <c r="I248" s="275">
        <f>IF(I$77=0,0,I$77/NFM!I$14*1000)</f>
        <v>0.35844923944639118</v>
      </c>
      <c r="J248" s="275">
        <f>IF(J$77=0,0,J$77/NFM!J$14*1000)</f>
        <v>0.38132961007087646</v>
      </c>
      <c r="K248" s="275">
        <f>IF(K$77=0,0,K$77/NFM!K$14*1000)</f>
        <v>0.29031545075756043</v>
      </c>
      <c r="L248" s="275">
        <f>IF(L$77=0,0,L$77/NFM!L$14*1000)</f>
        <v>0.26652365361296954</v>
      </c>
      <c r="M248" s="275">
        <f>IF(M$77=0,0,M$77/NFM!M$14*1000)</f>
        <v>0.27502348837814528</v>
      </c>
      <c r="N248" s="275">
        <f>IF(N$77=0,0,N$77/NFM!N$14*1000)</f>
        <v>0.40050632282999288</v>
      </c>
      <c r="O248" s="275">
        <f>IF(O$77=0,0,O$77/NFM!O$14*1000)</f>
        <v>0.39150853470986469</v>
      </c>
      <c r="P248" s="275">
        <f>IF(P$77=0,0,P$77/NFM!P$14*1000)</f>
        <v>0.42767966910405175</v>
      </c>
      <c r="Q248" s="275">
        <f>IF(Q$77=0,0,Q$77/NFM!Q$14*1000)</f>
        <v>0.38499021870672656</v>
      </c>
      <c r="R248" s="275">
        <f>IF(R$77=0,0,R$77/NFM!R$14*1000)</f>
        <v>0.38674244487260179</v>
      </c>
      <c r="S248" s="275">
        <f>IF(S$77=0,0,S$77/NFM!S$14*1000)</f>
        <v>0.38222080353766141</v>
      </c>
      <c r="T248" s="275">
        <f>IF(T$77=0,0,T$77/NFM!T$14*1000)</f>
        <v>0.38222150014620937</v>
      </c>
      <c r="U248" s="275">
        <f>IF(U$77=0,0,U$77/NFM!U$14*1000)</f>
        <v>0.38220032293173967</v>
      </c>
      <c r="V248" s="275">
        <f>IF(V$77=0,0,V$77/NFM!V$14*1000)</f>
        <v>0.38578985482614525</v>
      </c>
      <c r="W248" s="275">
        <f>IF(W$77=0,0,W$77/NFM!W$14*1000)</f>
        <v>0.38317019447346634</v>
      </c>
      <c r="X248" s="275">
        <f>IF(X$77=0,0,X$77/NFM!X$14*1000)</f>
        <v>0.3832640781189609</v>
      </c>
      <c r="Y248" s="275">
        <f>IF(Y$77=0,0,Y$77/NFM!Y$14*1000)</f>
        <v>0.38339133647046858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43.949366806391083</v>
      </c>
      <c r="C249" s="276">
        <f>IF(C$83=0,0,C$83/NFM!C$14*1000)</f>
        <v>33.540614212436736</v>
      </c>
      <c r="D249" s="276">
        <f>IF(D$83=0,0,D$83/NFM!D$14*1000)</f>
        <v>20.527054490277873</v>
      </c>
      <c r="E249" s="276">
        <f>IF(E$83=0,0,E$83/NFM!E$14*1000)</f>
        <v>20.828935054484166</v>
      </c>
      <c r="F249" s="276">
        <f>IF(F$83=0,0,F$83/NFM!F$14*1000)</f>
        <v>20.061886013872275</v>
      </c>
      <c r="G249" s="276">
        <f>IF(G$83=0,0,G$83/NFM!G$14*1000)</f>
        <v>19.18917382974951</v>
      </c>
      <c r="H249" s="276">
        <f>IF(H$83=0,0,H$83/NFM!H$14*1000)</f>
        <v>24.725304071311005</v>
      </c>
      <c r="I249" s="276">
        <f>IF(I$83=0,0,I$83/NFM!I$14*1000)</f>
        <v>31.012708153246823</v>
      </c>
      <c r="J249" s="276">
        <f>IF(J$83=0,0,J$83/NFM!J$14*1000)</f>
        <v>32.910990225496185</v>
      </c>
      <c r="K249" s="276">
        <f>IF(K$83=0,0,K$83/NFM!K$14*1000)</f>
        <v>25.110670993662684</v>
      </c>
      <c r="L249" s="276">
        <f>IF(L$83=0,0,L$83/NFM!L$14*1000)</f>
        <v>22.997581232768077</v>
      </c>
      <c r="M249" s="276">
        <f>IF(M$83=0,0,M$83/NFM!M$14*1000)</f>
        <v>23.74761903926213</v>
      </c>
      <c r="N249" s="276">
        <f>IF(N$83=0,0,N$83/NFM!N$14*1000)</f>
        <v>34.358009797000093</v>
      </c>
      <c r="O249" s="276">
        <f>IF(O$83=0,0,O$83/NFM!O$14*1000)</f>
        <v>33.726492057069137</v>
      </c>
      <c r="P249" s="276">
        <f>IF(P$83=0,0,P$83/NFM!P$14*1000)</f>
        <v>36.813873835671451</v>
      </c>
      <c r="Q249" s="276">
        <f>IF(Q$83=0,0,Q$83/NFM!Q$14*1000)</f>
        <v>33.161487274280894</v>
      </c>
      <c r="R249" s="276">
        <f>IF(R$83=0,0,R$83/NFM!R$14*1000)</f>
        <v>33.323240585360111</v>
      </c>
      <c r="S249" s="276">
        <f>IF(S$83=0,0,S$83/NFM!S$14*1000)</f>
        <v>32.936905389068635</v>
      </c>
      <c r="T249" s="276">
        <f>IF(T$83=0,0,T$83/NFM!T$14*1000)</f>
        <v>32.937088361751499</v>
      </c>
      <c r="U249" s="276">
        <f>IF(U$83=0,0,U$83/NFM!U$14*1000)</f>
        <v>32.935405551923289</v>
      </c>
      <c r="V249" s="276">
        <f>IF(V$83=0,0,V$83/NFM!V$14*1000)</f>
        <v>33.265810706559783</v>
      </c>
      <c r="W249" s="276">
        <f>IF(W$83=0,0,W$83/NFM!W$14*1000)</f>
        <v>33.040459270634862</v>
      </c>
      <c r="X249" s="276">
        <f>IF(X$83=0,0,X$83/NFM!X$14*1000)</f>
        <v>33.043649432187017</v>
      </c>
      <c r="Y249" s="276">
        <f>IF(Y$83=0,0,Y$83/NFM!Y$14*1000)</f>
        <v>33.052562395925406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84.291818538102945</v>
      </c>
      <c r="C250" s="276">
        <f>IF(C$90=0,0,C$90/NFM!C$14*1000)</f>
        <v>64.328557435328165</v>
      </c>
      <c r="D250" s="276">
        <f>IF(D$90=0,0,D$90/NFM!D$14*1000)</f>
        <v>39.369458036529444</v>
      </c>
      <c r="E250" s="276">
        <f>IF(E$90=0,0,E$90/NFM!E$14*1000)</f>
        <v>39.948443892010673</v>
      </c>
      <c r="F250" s="276">
        <f>IF(F$90=0,0,F$90/NFM!F$14*1000)</f>
        <v>38.477297360459687</v>
      </c>
      <c r="G250" s="276">
        <f>IF(G$90=0,0,G$90/NFM!G$14*1000)</f>
        <v>36.803496293333289</v>
      </c>
      <c r="H250" s="276">
        <f>IF(H$90=0,0,H$90/NFM!H$14*1000)</f>
        <v>47.421407759059925</v>
      </c>
      <c r="I250" s="276">
        <f>IF(I$90=0,0,I$90/NFM!I$14*1000)</f>
        <v>59.480210023150612</v>
      </c>
      <c r="J250" s="276">
        <f>IF(J$90=0,0,J$90/NFM!J$14*1000)</f>
        <v>63.120982566542722</v>
      </c>
      <c r="K250" s="276">
        <f>IF(K$90=0,0,K$90/NFM!K$14*1000)</f>
        <v>48.16051462338752</v>
      </c>
      <c r="L250" s="276">
        <f>IF(L$90=0,0,L$90/NFM!L$14*1000)</f>
        <v>44.107755923479488</v>
      </c>
      <c r="M250" s="276">
        <f>IF(M$90=0,0,M$90/NFM!M$14*1000)</f>
        <v>45.546276095117499</v>
      </c>
      <c r="N250" s="276">
        <f>IF(N$90=0,0,N$90/NFM!N$14*1000)</f>
        <v>65.896265124755914</v>
      </c>
      <c r="O250" s="276">
        <f>IF(O$90=0,0,O$90/NFM!O$14*1000)</f>
        <v>64.685058169890084</v>
      </c>
      <c r="P250" s="276">
        <f>IF(P$90=0,0,P$90/NFM!P$14*1000)</f>
        <v>70.606440969014841</v>
      </c>
      <c r="Q250" s="276">
        <f>IF(Q$90=0,0,Q$90/NFM!Q$14*1000)</f>
        <v>63.601418425232303</v>
      </c>
      <c r="R250" s="276">
        <f>IF(R$90=0,0,R$90/NFM!R$14*1000)</f>
        <v>63.911649987964239</v>
      </c>
      <c r="S250" s="276">
        <f>IF(S$90=0,0,S$90/NFM!S$14*1000)</f>
        <v>63.170686041790894</v>
      </c>
      <c r="T250" s="276">
        <f>IF(T$90=0,0,T$90/NFM!T$14*1000)</f>
        <v>63.171036970627924</v>
      </c>
      <c r="U250" s="276">
        <f>IF(U$90=0,0,U$90/NFM!U$14*1000)</f>
        <v>63.167809458811938</v>
      </c>
      <c r="V250" s="276">
        <f>IF(V$90=0,0,V$90/NFM!V$14*1000)</f>
        <v>63.801503488156236</v>
      </c>
      <c r="W250" s="276">
        <f>IF(W$90=0,0,W$90/NFM!W$14*1000)</f>
        <v>63.36929516015087</v>
      </c>
      <c r="X250" s="276">
        <f>IF(X$90=0,0,X$90/NFM!X$14*1000)</f>
        <v>63.375413667383206</v>
      </c>
      <c r="Y250" s="276">
        <f>IF(Y$90=0,0,Y$90/NFM!Y$14*1000)</f>
        <v>63.392508109844286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90.883905732369684</v>
      </c>
      <c r="C251" s="277">
        <f>IF(C$97=0,0,C$97/NFM!C$14*1000)</f>
        <v>76.741088578920426</v>
      </c>
      <c r="D251" s="277">
        <f>IF(D$97=0,0,D$97/NFM!D$14*1000)</f>
        <v>66.337999915115887</v>
      </c>
      <c r="E251" s="277">
        <f>IF(E$97=0,0,E$97/NFM!E$14*1000)</f>
        <v>67.565481677829723</v>
      </c>
      <c r="F251" s="277">
        <f>IF(F$97=0,0,F$97/NFM!F$14*1000)</f>
        <v>59.970563501925227</v>
      </c>
      <c r="G251" s="277">
        <f>IF(G$97=0,0,G$97/NFM!G$14*1000)</f>
        <v>63.253700254209342</v>
      </c>
      <c r="H251" s="277">
        <f>IF(H$97=0,0,H$97/NFM!H$14*1000)</f>
        <v>77.775014798494411</v>
      </c>
      <c r="I251" s="277">
        <f>IF(I$97=0,0,I$97/NFM!I$14*1000)</f>
        <v>81.136643495461811</v>
      </c>
      <c r="J251" s="277">
        <f>IF(J$97=0,0,J$97/NFM!J$14*1000)</f>
        <v>79.952834404257288</v>
      </c>
      <c r="K251" s="277">
        <f>IF(K$97=0,0,K$97/NFM!K$14*1000)</f>
        <v>79.322344040134993</v>
      </c>
      <c r="L251" s="277">
        <f>IF(L$97=0,0,L$97/NFM!L$14*1000)</f>
        <v>82.359709405089731</v>
      </c>
      <c r="M251" s="277">
        <f>IF(M$97=0,0,M$97/NFM!M$14*1000)</f>
        <v>83.229819665003404</v>
      </c>
      <c r="N251" s="277">
        <f>IF(N$97=0,0,N$97/NFM!N$14*1000)</f>
        <v>42.814717649537137</v>
      </c>
      <c r="O251" s="277">
        <f>IF(O$97=0,0,O$97/NFM!O$14*1000)</f>
        <v>42.507698581548198</v>
      </c>
      <c r="P251" s="277">
        <f>IF(P$97=0,0,P$97/NFM!P$14*1000)</f>
        <v>46.52364432318479</v>
      </c>
      <c r="Q251" s="277">
        <f>IF(Q$97=0,0,Q$97/NFM!Q$14*1000)</f>
        <v>42.055426529624</v>
      </c>
      <c r="R251" s="277">
        <f>IF(R$97=0,0,R$97/NFM!R$14*1000)</f>
        <v>42.390030166662882</v>
      </c>
      <c r="S251" s="277">
        <f>IF(S$97=0,0,S$97/NFM!S$14*1000)</f>
        <v>41.909191042804409</v>
      </c>
      <c r="T251" s="277">
        <f>IF(T$97=0,0,T$97/NFM!T$14*1000)</f>
        <v>41.908656444675678</v>
      </c>
      <c r="U251" s="277">
        <f>IF(U$97=0,0,U$97/NFM!U$14*1000)</f>
        <v>41.913587943537202</v>
      </c>
      <c r="V251" s="277">
        <f>IF(V$97=0,0,V$97/NFM!V$14*1000)</f>
        <v>42.409293771015378</v>
      </c>
      <c r="W251" s="277">
        <f>IF(W$97=0,0,W$97/NFM!W$14*1000)</f>
        <v>42.128916834195451</v>
      </c>
      <c r="X251" s="277">
        <f>IF(X$97=0,0,X$97/NFM!X$14*1000)</f>
        <v>42.119514281755521</v>
      </c>
      <c r="Y251" s="277">
        <f>IF(Y$97=0,0,Y$97/NFM!Y$14*1000)</f>
        <v>42.093379617181931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526.67500791420082</v>
      </c>
      <c r="C253" s="272">
        <f t="shared" si="60"/>
        <v>419.6439427611806</v>
      </c>
      <c r="D253" s="272">
        <f t="shared" si="60"/>
        <v>303.2851485746607</v>
      </c>
      <c r="E253" s="272">
        <f t="shared" si="60"/>
        <v>298.23228205391484</v>
      </c>
      <c r="F253" s="272">
        <f t="shared" si="60"/>
        <v>292.13469427962701</v>
      </c>
      <c r="G253" s="272">
        <f t="shared" si="60"/>
        <v>283.37376945018912</v>
      </c>
      <c r="H253" s="272">
        <f t="shared" si="60"/>
        <v>356.28633074653908</v>
      </c>
      <c r="I253" s="272">
        <f t="shared" si="60"/>
        <v>407.25166812319537</v>
      </c>
      <c r="J253" s="272">
        <f t="shared" si="60"/>
        <v>414.03048251255581</v>
      </c>
      <c r="K253" s="272">
        <f t="shared" si="60"/>
        <v>364.99621404330503</v>
      </c>
      <c r="L253" s="272">
        <f t="shared" si="60"/>
        <v>357.47044570091725</v>
      </c>
      <c r="M253" s="272">
        <f t="shared" si="60"/>
        <v>364.79302928458947</v>
      </c>
      <c r="N253" s="272">
        <f t="shared" si="60"/>
        <v>342.52032247092581</v>
      </c>
      <c r="O253" s="272">
        <f t="shared" si="60"/>
        <v>335.73866213218815</v>
      </c>
      <c r="P253" s="272">
        <f t="shared" si="60"/>
        <v>367.41446399675749</v>
      </c>
      <c r="Q253" s="272">
        <f t="shared" si="60"/>
        <v>333.98741759922518</v>
      </c>
      <c r="R253" s="272">
        <f t="shared" si="60"/>
        <v>333.75975207259063</v>
      </c>
      <c r="S253" s="272">
        <f t="shared" si="60"/>
        <v>334.21395046983048</v>
      </c>
      <c r="T253" s="272">
        <f t="shared" si="60"/>
        <v>334.21395046983048</v>
      </c>
      <c r="U253" s="272">
        <f t="shared" si="60"/>
        <v>334.21395046983048</v>
      </c>
      <c r="V253" s="272">
        <f t="shared" si="60"/>
        <v>333.80179198995353</v>
      </c>
      <c r="W253" s="272">
        <f t="shared" si="60"/>
        <v>334.06669545143257</v>
      </c>
      <c r="X253" s="272">
        <f t="shared" si="60"/>
        <v>334.06669545143262</v>
      </c>
      <c r="Y253" s="272">
        <f t="shared" si="60"/>
        <v>334.06669545143262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0.83400359834648263</v>
      </c>
      <c r="C254" s="273">
        <f>IF(C$116=0,0,C$116/NFM!C$15*1000)</f>
        <v>0.66451711782045664</v>
      </c>
      <c r="D254" s="273">
        <f>IF(D$116=0,0,D$116/NFM!D$15*1000)</f>
        <v>0.48025993532143874</v>
      </c>
      <c r="E254" s="273">
        <f>IF(E$116=0,0,E$116/NFM!E$15*1000)</f>
        <v>0.47225858952595356</v>
      </c>
      <c r="F254" s="273">
        <f>IF(F$116=0,0,F$116/NFM!F$15*1000)</f>
        <v>0.46260290040341012</v>
      </c>
      <c r="G254" s="273">
        <f>IF(G$116=0,0,G$116/NFM!G$15*1000)</f>
        <v>0.44872974765684692</v>
      </c>
      <c r="H254" s="273">
        <f>IF(H$116=0,0,H$116/NFM!H$15*1000)</f>
        <v>0.56418868831682967</v>
      </c>
      <c r="I254" s="273">
        <f>IF(I$116=0,0,I$116/NFM!I$15*1000)</f>
        <v>0.64489362803162764</v>
      </c>
      <c r="J254" s="273">
        <f>IF(J$116=0,0,J$116/NFM!J$15*1000)</f>
        <v>0.65562805724922613</v>
      </c>
      <c r="K254" s="273">
        <f>IF(K$116=0,0,K$116/NFM!K$15*1000)</f>
        <v>0.57798101546640857</v>
      </c>
      <c r="L254" s="273">
        <f>IF(L$116=0,0,L$116/NFM!L$15*1000)</f>
        <v>0.56606376520099699</v>
      </c>
      <c r="M254" s="273">
        <f>IF(M$116=0,0,M$116/NFM!M$15*1000)</f>
        <v>0.57765926710689819</v>
      </c>
      <c r="N254" s="273">
        <f>IF(N$116=0,0,N$116/NFM!N$15*1000)</f>
        <v>0.54238985551652052</v>
      </c>
      <c r="O254" s="273">
        <f>IF(O$116=0,0,O$116/NFM!O$15*1000)</f>
        <v>0.53165091966345768</v>
      </c>
      <c r="P254" s="273">
        <f>IF(P$116=0,0,P$116/NFM!P$15*1000)</f>
        <v>0.58181037727644647</v>
      </c>
      <c r="Q254" s="273">
        <f>IF(Q$116=0,0,Q$116/NFM!Q$15*1000)</f>
        <v>0.52887777831354288</v>
      </c>
      <c r="R254" s="273">
        <f>IF(R$116=0,0,R$116/NFM!R$15*1000)</f>
        <v>0.52851726401914212</v>
      </c>
      <c r="S254" s="273">
        <f>IF(S$116=0,0,S$116/NFM!S$15*1000)</f>
        <v>0.52923649901591618</v>
      </c>
      <c r="T254" s="273">
        <f>IF(T$116=0,0,T$116/NFM!T$15*1000)</f>
        <v>0.52923649901592362</v>
      </c>
      <c r="U254" s="273">
        <f>IF(U$116=0,0,U$116/NFM!U$15*1000)</f>
        <v>0.52923649901585412</v>
      </c>
      <c r="V254" s="273">
        <f>IF(V$116=0,0,V$116/NFM!V$15*1000)</f>
        <v>0.52858383532250397</v>
      </c>
      <c r="W254" s="273">
        <f>IF(W$116=0,0,W$116/NFM!W$15*1000)</f>
        <v>0.52900331685610469</v>
      </c>
      <c r="X254" s="273">
        <f>IF(X$116=0,0,X$116/NFM!X$15*1000)</f>
        <v>0.52900331685635249</v>
      </c>
      <c r="Y254" s="273">
        <f>IF(Y$116=0,0,Y$116/NFM!Y$15*1000)</f>
        <v>0.52900331685690527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0.41628529230677258</v>
      </c>
      <c r="C255" s="274">
        <f>IF(C$117=0,0,C$117/NFM!C$15*1000)</f>
        <v>0.33168766080049794</v>
      </c>
      <c r="D255" s="274">
        <f>IF(D$117=0,0,D$117/NFM!D$15*1000)</f>
        <v>0.23971736807238442</v>
      </c>
      <c r="E255" s="274">
        <f>IF(E$117=0,0,E$117/NFM!E$15*1000)</f>
        <v>0.23572356926872834</v>
      </c>
      <c r="F255" s="274">
        <f>IF(F$117=0,0,F$117/NFM!F$15*1000)</f>
        <v>0.23090402007640998</v>
      </c>
      <c r="G255" s="274">
        <f>IF(G$117=0,0,G$117/NFM!G$15*1000)</f>
        <v>0.22397936236777449</v>
      </c>
      <c r="H255" s="274">
        <f>IF(H$117=0,0,H$117/NFM!H$15*1000)</f>
        <v>0.28160963993176114</v>
      </c>
      <c r="I255" s="274">
        <f>IF(I$117=0,0,I$117/NFM!I$15*1000)</f>
        <v>0.32189277478439715</v>
      </c>
      <c r="J255" s="274">
        <f>IF(J$117=0,0,J$117/NFM!J$15*1000)</f>
        <v>0.32725076726003366</v>
      </c>
      <c r="K255" s="274">
        <f>IF(K$117=0,0,K$117/NFM!K$15*1000)</f>
        <v>0.28849395428056762</v>
      </c>
      <c r="L255" s="274">
        <f>IF(L$117=0,0,L$117/NFM!L$15*1000)</f>
        <v>0.28254556746297405</v>
      </c>
      <c r="M255" s="274">
        <f>IF(M$117=0,0,M$117/NFM!M$15*1000)</f>
        <v>0.28833335652037395</v>
      </c>
      <c r="N255" s="274">
        <f>IF(N$117=0,0,N$117/NFM!N$15*1000)</f>
        <v>0.2707289512845964</v>
      </c>
      <c r="O255" s="274">
        <f>IF(O$117=0,0,O$117/NFM!O$15*1000)</f>
        <v>0.26536870936295542</v>
      </c>
      <c r="P255" s="274">
        <f>IF(P$117=0,0,P$117/NFM!P$15*1000)</f>
        <v>0.29040534531485163</v>
      </c>
      <c r="Q255" s="274">
        <f>IF(Q$117=0,0,Q$117/NFM!Q$15*1000)</f>
        <v>0.2639845211415307</v>
      </c>
      <c r="R255" s="274">
        <f>IF(R$117=0,0,R$117/NFM!R$15*1000)</f>
        <v>0.26380457371837462</v>
      </c>
      <c r="S255" s="274">
        <f>IF(S$117=0,0,S$117/NFM!S$15*1000)</f>
        <v>0.26416357330957874</v>
      </c>
      <c r="T255" s="274">
        <f>IF(T$117=0,0,T$117/NFM!T$15*1000)</f>
        <v>0.26416357330958268</v>
      </c>
      <c r="U255" s="274">
        <f>IF(U$117=0,0,U$117/NFM!U$15*1000)</f>
        <v>0.26416357330954793</v>
      </c>
      <c r="V255" s="274">
        <f>IF(V$117=0,0,V$117/NFM!V$15*1000)</f>
        <v>0.26383780217750125</v>
      </c>
      <c r="W255" s="274">
        <f>IF(W$117=0,0,W$117/NFM!W$15*1000)</f>
        <v>0.26404718256048576</v>
      </c>
      <c r="X255" s="274">
        <f>IF(X$117=0,0,X$117/NFM!X$15*1000)</f>
        <v>0.26404718256060944</v>
      </c>
      <c r="Y255" s="274">
        <f>IF(Y$117=0,0,Y$117/NFM!Y$15*1000)</f>
        <v>0.2640471825608855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10.582228328566339</v>
      </c>
      <c r="C256" s="274">
        <f>IF(C$118=0,0,C$118/NFM!C$15*1000)</f>
        <v>8.4317044710105105</v>
      </c>
      <c r="D256" s="274">
        <f>IF(D$118=0,0,D$118/NFM!D$15*1000)</f>
        <v>6.0937630277736341</v>
      </c>
      <c r="E256" s="274">
        <f>IF(E$118=0,0,E$118/NFM!E$15*1000)</f>
        <v>5.9922382042458784</v>
      </c>
      <c r="F256" s="274">
        <f>IF(F$118=0,0,F$118/NFM!F$15*1000)</f>
        <v>5.8697222976394894</v>
      </c>
      <c r="G256" s="274">
        <f>IF(G$118=0,0,G$118/NFM!G$15*1000)</f>
        <v>5.693693236982825</v>
      </c>
      <c r="H256" s="274">
        <f>IF(H$118=0,0,H$118/NFM!H$15*1000)</f>
        <v>7.158690360569258</v>
      </c>
      <c r="I256" s="274">
        <f>IF(I$118=0,0,I$118/NFM!I$15*1000)</f>
        <v>8.1827124403281619</v>
      </c>
      <c r="J256" s="274">
        <f>IF(J$118=0,0,J$118/NFM!J$15*1000)</f>
        <v>8.3189159065754001</v>
      </c>
      <c r="K256" s="274">
        <f>IF(K$118=0,0,K$118/NFM!K$15*1000)</f>
        <v>7.3336938681902071</v>
      </c>
      <c r="L256" s="274">
        <f>IF(L$118=0,0,L$118/NFM!L$15*1000)</f>
        <v>7.1824822144188269</v>
      </c>
      <c r="M256" s="274">
        <f>IF(M$118=0,0,M$118/NFM!M$15*1000)</f>
        <v>7.3296113742879854</v>
      </c>
      <c r="N256" s="274">
        <f>IF(N$118=0,0,N$118/NFM!N$15*1000)</f>
        <v>6.8820965587601721</v>
      </c>
      <c r="O256" s="274">
        <f>IF(O$118=0,0,O$118/NFM!O$15*1000)</f>
        <v>6.7458359102111114</v>
      </c>
      <c r="P256" s="274">
        <f>IF(P$118=0,0,P$118/NFM!P$15*1000)</f>
        <v>7.3822826046259458</v>
      </c>
      <c r="Q256" s="274">
        <f>IF(Q$118=0,0,Q$118/NFM!Q$15*1000)</f>
        <v>6.7106489937393308</v>
      </c>
      <c r="R256" s="274">
        <f>IF(R$118=0,0,R$118/NFM!R$15*1000)</f>
        <v>6.7060746194960714</v>
      </c>
      <c r="S256" s="274">
        <f>IF(S$118=0,0,S$118/NFM!S$15*1000)</f>
        <v>6.715200610046768</v>
      </c>
      <c r="T256" s="274">
        <f>IF(T$118=0,0,T$118/NFM!T$15*1000)</f>
        <v>6.7152006100468657</v>
      </c>
      <c r="U256" s="274">
        <f>IF(U$118=0,0,U$118/NFM!U$15*1000)</f>
        <v>6.7152006100459829</v>
      </c>
      <c r="V256" s="274">
        <f>IF(V$118=0,0,V$118/NFM!V$15*1000)</f>
        <v>6.7069193073771558</v>
      </c>
      <c r="W256" s="274">
        <f>IF(W$118=0,0,W$118/NFM!W$15*1000)</f>
        <v>6.7122418855734356</v>
      </c>
      <c r="X256" s="274">
        <f>IF(X$118=0,0,X$118/NFM!X$15*1000)</f>
        <v>6.7122418855765833</v>
      </c>
      <c r="Y256" s="274">
        <f>IF(Y$118=0,0,Y$118/NFM!Y$15*1000)</f>
        <v>6.7122418855835955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0.27800119944882767</v>
      </c>
      <c r="C257" s="274">
        <f>IF(C$119=0,0,C$119/NFM!C$15*1000)</f>
        <v>0.22150570594015223</v>
      </c>
      <c r="D257" s="274">
        <f>IF(D$119=0,0,D$119/NFM!D$15*1000)</f>
        <v>0.16008664510714629</v>
      </c>
      <c r="E257" s="274">
        <f>IF(E$119=0,0,E$119/NFM!E$15*1000)</f>
        <v>0.15741952984198451</v>
      </c>
      <c r="F257" s="274">
        <f>IF(F$119=0,0,F$119/NFM!F$15*1000)</f>
        <v>0.15420096680113674</v>
      </c>
      <c r="G257" s="274">
        <f>IF(G$119=0,0,G$119/NFM!G$15*1000)</f>
        <v>0.14957658255228226</v>
      </c>
      <c r="H257" s="274">
        <f>IF(H$119=0,0,H$119/NFM!H$15*1000)</f>
        <v>0.18806289610560997</v>
      </c>
      <c r="I257" s="274">
        <f>IF(I$119=0,0,I$119/NFM!I$15*1000)</f>
        <v>0.21496454267720919</v>
      </c>
      <c r="J257" s="274">
        <f>IF(J$119=0,0,J$119/NFM!J$15*1000)</f>
        <v>0.21854268574974198</v>
      </c>
      <c r="K257" s="274">
        <f>IF(K$119=0,0,K$119/NFM!K$15*1000)</f>
        <v>0.19266033848880293</v>
      </c>
      <c r="L257" s="274">
        <f>IF(L$119=0,0,L$119/NFM!L$15*1000)</f>
        <v>0.18868792173366561</v>
      </c>
      <c r="M257" s="274">
        <f>IF(M$119=0,0,M$119/NFM!M$15*1000)</f>
        <v>0.19255308903563276</v>
      </c>
      <c r="N257" s="274">
        <f>IF(N$119=0,0,N$119/NFM!N$15*1000)</f>
        <v>0.18079661850550693</v>
      </c>
      <c r="O257" s="274">
        <f>IF(O$119=0,0,O$119/NFM!O$15*1000)</f>
        <v>0.17721697322115249</v>
      </c>
      <c r="P257" s="274">
        <f>IF(P$119=0,0,P$119/NFM!P$15*1000)</f>
        <v>0.19393679242548217</v>
      </c>
      <c r="Q257" s="274">
        <f>IF(Q$119=0,0,Q$119/NFM!Q$15*1000)</f>
        <v>0.17629259277118106</v>
      </c>
      <c r="R257" s="274">
        <f>IF(R$119=0,0,R$119/NFM!R$15*1000)</f>
        <v>0.17617242133971411</v>
      </c>
      <c r="S257" s="274">
        <f>IF(S$119=0,0,S$119/NFM!S$15*1000)</f>
        <v>0.17641216633863868</v>
      </c>
      <c r="T257" s="274">
        <f>IF(T$119=0,0,T$119/NFM!T$15*1000)</f>
        <v>0.17641216633864124</v>
      </c>
      <c r="U257" s="274">
        <f>IF(U$119=0,0,U$119/NFM!U$15*1000)</f>
        <v>0.176412166338618</v>
      </c>
      <c r="V257" s="274">
        <f>IF(V$119=0,0,V$119/NFM!V$15*1000)</f>
        <v>0.17619461177416798</v>
      </c>
      <c r="W257" s="274">
        <f>IF(W$119=0,0,W$119/NFM!W$15*1000)</f>
        <v>0.17633443895203491</v>
      </c>
      <c r="X257" s="274">
        <f>IF(X$119=0,0,X$119/NFM!X$15*1000)</f>
        <v>0.17633443895211745</v>
      </c>
      <c r="Y257" s="274">
        <f>IF(Y$119=0,0,Y$119/NFM!Y$15*1000)</f>
        <v>0.17633443895230186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1.2730367494402737</v>
      </c>
      <c r="C258" s="275">
        <f>IF(C$120=0,0,C$120/NFM!C$15*1000)</f>
        <v>0.99676253706270157</v>
      </c>
      <c r="D258" s="275">
        <f>IF(D$120=0,0,D$120/NFM!D$15*1000)</f>
        <v>0.67038903183056586</v>
      </c>
      <c r="E258" s="275">
        <f>IF(E$120=0,0,E$120/NFM!E$15*1000)</f>
        <v>0.65855577125011444</v>
      </c>
      <c r="F258" s="275">
        <f>IF(F$120=0,0,F$120/NFM!F$15*1000)</f>
        <v>0.65699269921183923</v>
      </c>
      <c r="G258" s="275">
        <f>IF(G$120=0,0,G$120/NFM!G$15*1000)</f>
        <v>0.62302002585728156</v>
      </c>
      <c r="H258" s="275">
        <f>IF(H$120=0,0,H$120/NFM!H$15*1000)</f>
        <v>0.79324575021611055</v>
      </c>
      <c r="I258" s="275">
        <f>IF(I$120=0,0,I$120/NFM!I$15*1000)</f>
        <v>0.9419353206236516</v>
      </c>
      <c r="J258" s="275">
        <f>IF(J$120=0,0,J$120/NFM!J$15*1000)</f>
        <v>0.98026244295944032</v>
      </c>
      <c r="K258" s="275">
        <f>IF(K$120=0,0,K$120/NFM!K$15*1000)</f>
        <v>0.80954307043817741</v>
      </c>
      <c r="L258" s="275">
        <f>IF(L$120=0,0,L$120/NFM!L$15*1000)</f>
        <v>0.76750318030771669</v>
      </c>
      <c r="M258" s="275">
        <f>IF(M$120=0,0,M$120/NFM!M$15*1000)</f>
        <v>0.78755939105581063</v>
      </c>
      <c r="N258" s="275">
        <f>IF(N$120=0,0,N$120/NFM!N$15*1000)</f>
        <v>0.91235574498166361</v>
      </c>
      <c r="O258" s="275">
        <f>IF(O$120=0,0,O$120/NFM!O$15*1000)</f>
        <v>0.8893140548871068</v>
      </c>
      <c r="P258" s="275">
        <f>IF(P$120=0,0,P$120/NFM!P$15*1000)</f>
        <v>0.97364215316027802</v>
      </c>
      <c r="Q258" s="275">
        <f>IF(Q$120=0,0,Q$120/NFM!Q$15*1000)</f>
        <v>0.8840765140617165</v>
      </c>
      <c r="R258" s="275">
        <f>IF(R$120=0,0,R$120/NFM!R$15*1000)</f>
        <v>0.88284550474300816</v>
      </c>
      <c r="S258" s="275">
        <f>IF(S$120=0,0,S$120/NFM!S$15*1000)</f>
        <v>0.88393106275231603</v>
      </c>
      <c r="T258" s="275">
        <f>IF(T$120=0,0,T$120/NFM!T$15*1000)</f>
        <v>0.8839298251331037</v>
      </c>
      <c r="U258" s="275">
        <f>IF(U$120=0,0,U$120/NFM!U$15*1000)</f>
        <v>0.88390709576543358</v>
      </c>
      <c r="V258" s="275">
        <f>IF(V$120=0,0,V$120/NFM!V$15*1000)</f>
        <v>0.88206004419059014</v>
      </c>
      <c r="W258" s="275">
        <f>IF(W$120=0,0,W$120/NFM!W$15*1000)</f>
        <v>0.88272733998856356</v>
      </c>
      <c r="X258" s="275">
        <f>IF(X$120=0,0,X$120/NFM!X$15*1000)</f>
        <v>0.88289392465153427</v>
      </c>
      <c r="Y258" s="275">
        <f>IF(Y$120=0,0,Y$120/NFM!Y$15*1000)</f>
        <v>0.88304863764894814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275.63492154227657</v>
      </c>
      <c r="C259" s="276">
        <f>IF(C$126=0,0,C$126/NFM!C$15*1000)</f>
        <v>215.22050937789143</v>
      </c>
      <c r="D259" s="276">
        <f>IF(D$126=0,0,D$126/NFM!D$15*1000)</f>
        <v>143.25713979230534</v>
      </c>
      <c r="E259" s="276">
        <f>IF(E$126=0,0,E$126/NFM!E$15*1000)</f>
        <v>140.72846019779647</v>
      </c>
      <c r="F259" s="276">
        <f>IF(F$126=0,0,F$126/NFM!F$15*1000)</f>
        <v>140.85459823087808</v>
      </c>
      <c r="G259" s="276">
        <f>IF(G$126=0,0,G$126/NFM!G$15*1000)</f>
        <v>133.13473624998059</v>
      </c>
      <c r="H259" s="276">
        <f>IF(H$126=0,0,H$126/NFM!H$15*1000)</f>
        <v>169.51070487842102</v>
      </c>
      <c r="I259" s="276">
        <f>IF(I$126=0,0,I$126/NFM!I$15*1000)</f>
        <v>203.65871605539178</v>
      </c>
      <c r="J259" s="276">
        <f>IF(J$126=0,0,J$126/NFM!J$15*1000)</f>
        <v>209.59562893712439</v>
      </c>
      <c r="K259" s="276">
        <f>IF(K$126=0,0,K$126/NFM!K$15*1000)</f>
        <v>173.47127280652211</v>
      </c>
      <c r="L259" s="276">
        <f>IF(L$126=0,0,L$126/NFM!L$15*1000)</f>
        <v>164.06880865352136</v>
      </c>
      <c r="M259" s="276">
        <f>IF(M$126=0,0,M$126/NFM!M$15*1000)</f>
        <v>168.47405883541546</v>
      </c>
      <c r="N259" s="276">
        <f>IF(N$126=0,0,N$126/NFM!N$15*1000)</f>
        <v>193.90199210818395</v>
      </c>
      <c r="O259" s="276">
        <f>IF(O$126=0,0,O$126/NFM!O$15*1000)</f>
        <v>189.79489701247388</v>
      </c>
      <c r="P259" s="276">
        <f>IF(P$126=0,0,P$126/NFM!P$15*1000)</f>
        <v>207.6307724745669</v>
      </c>
      <c r="Q259" s="276">
        <f>IF(Q$126=0,0,Q$126/NFM!Q$15*1000)</f>
        <v>188.6572916062388</v>
      </c>
      <c r="R259" s="276">
        <f>IF(R$126=0,0,R$126/NFM!R$15*1000)</f>
        <v>188.45581285771863</v>
      </c>
      <c r="S259" s="276">
        <f>IF(S$126=0,0,S$126/NFM!S$15*1000)</f>
        <v>188.70625875325598</v>
      </c>
      <c r="T259" s="276">
        <f>IF(T$126=0,0,T$126/NFM!T$15*1000)</f>
        <v>188.70669892496051</v>
      </c>
      <c r="U259" s="276">
        <f>IF(U$126=0,0,U$126/NFM!U$15*1000)</f>
        <v>188.70266062068183</v>
      </c>
      <c r="V259" s="276">
        <f>IF(V$126=0,0,V$126/NFM!V$15*1000)</f>
        <v>188.42776475382112</v>
      </c>
      <c r="W259" s="276">
        <f>IF(W$126=0,0,W$126/NFM!W$15*1000)</f>
        <v>188.57337386286613</v>
      </c>
      <c r="X259" s="276">
        <f>IF(X$126=0,0,X$126/NFM!X$15*1000)</f>
        <v>188.58096569193404</v>
      </c>
      <c r="Y259" s="276">
        <f>IF(Y$126=0,0,Y$126/NFM!Y$15*1000)</f>
        <v>188.60226373587571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141.23941330930916</v>
      </c>
      <c r="C260" s="276">
        <f>IF(C$134=0,0,C$134/NFM!C$15*1000)</f>
        <v>110.28217435794575</v>
      </c>
      <c r="D260" s="276">
        <f>IF(D$134=0,0,D$134/NFM!D$15*1000)</f>
        <v>73.407078694603968</v>
      </c>
      <c r="E260" s="276">
        <f>IF(E$134=0,0,E$134/NFM!E$15*1000)</f>
        <v>72.111345844871934</v>
      </c>
      <c r="F260" s="276">
        <f>IF(F$134=0,0,F$134/NFM!F$15*1000)</f>
        <v>72.175980839918068</v>
      </c>
      <c r="G260" s="276">
        <f>IF(G$134=0,0,G$134/NFM!G$15*1000)</f>
        <v>68.220209303750195</v>
      </c>
      <c r="H260" s="276">
        <f>IF(H$134=0,0,H$134/NFM!H$15*1000)</f>
        <v>86.85979400837094</v>
      </c>
      <c r="I260" s="276">
        <f>IF(I$134=0,0,I$134/NFM!I$15*1000)</f>
        <v>103.45565007411541</v>
      </c>
      <c r="J260" s="276">
        <f>IF(J$134=0,0,J$134/NFM!J$15*1000)</f>
        <v>107.39990236953554</v>
      </c>
      <c r="K260" s="276">
        <f>IF(K$134=0,0,K$134/NFM!K$15*1000)</f>
        <v>88.889247632776346</v>
      </c>
      <c r="L260" s="276">
        <f>IF(L$134=0,0,L$134/NFM!L$15*1000)</f>
        <v>84.071285840413381</v>
      </c>
      <c r="M260" s="276">
        <f>IF(M$134=0,0,M$134/NFM!M$15*1000)</f>
        <v>86.328601233143942</v>
      </c>
      <c r="N260" s="276">
        <f>IF(N$134=0,0,N$134/NFM!N$15*1000)</f>
        <v>99.35825058605883</v>
      </c>
      <c r="O260" s="276">
        <f>IF(O$134=0,0,O$134/NFM!O$15*1000)</f>
        <v>97.253714272307917</v>
      </c>
      <c r="P260" s="276">
        <f>IF(P$134=0,0,P$134/NFM!P$15*1000)</f>
        <v>106.39308083743136</v>
      </c>
      <c r="Q260" s="276">
        <f>IF(Q$134=0,0,Q$134/NFM!Q$15*1000)</f>
        <v>96.670788425121629</v>
      </c>
      <c r="R260" s="276">
        <f>IF(R$134=0,0,R$134/NFM!R$15*1000)</f>
        <v>96.567547732410901</v>
      </c>
      <c r="S260" s="276">
        <f>IF(S$134=0,0,S$134/NFM!S$15*1000)</f>
        <v>96.695879915987248</v>
      </c>
      <c r="T260" s="276">
        <f>IF(T$134=0,0,T$134/NFM!T$15*1000)</f>
        <v>96.696105466483431</v>
      </c>
      <c r="U260" s="276">
        <f>IF(U$134=0,0,U$134/NFM!U$15*1000)</f>
        <v>96.694036179602421</v>
      </c>
      <c r="V260" s="276">
        <f>IF(V$134=0,0,V$134/NFM!V$15*1000)</f>
        <v>96.553175468850256</v>
      </c>
      <c r="W260" s="276">
        <f>IF(W$134=0,0,W$134/NFM!W$15*1000)</f>
        <v>96.627787731400133</v>
      </c>
      <c r="X260" s="276">
        <f>IF(X$134=0,0,X$134/NFM!X$15*1000)</f>
        <v>96.631677896976711</v>
      </c>
      <c r="Y260" s="276">
        <f>IF(Y$134=0,0,Y$134/NFM!Y$15*1000)</f>
        <v>96.642591329912264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96.417117894506461</v>
      </c>
      <c r="C261" s="277">
        <f>IF(C$141=0,0,C$141/NFM!C$15*1000)</f>
        <v>83.495081532709122</v>
      </c>
      <c r="D261" s="277">
        <f>IF(D$141=0,0,D$141/NFM!D$15*1000)</f>
        <v>78.976714079646243</v>
      </c>
      <c r="E261" s="277">
        <f>IF(E$141=0,0,E$141/NFM!E$15*1000)</f>
        <v>77.876280347113791</v>
      </c>
      <c r="F261" s="277">
        <f>IF(F$141=0,0,F$141/NFM!F$15*1000)</f>
        <v>71.72969232469859</v>
      </c>
      <c r="G261" s="277">
        <f>IF(G$141=0,0,G$141/NFM!G$15*1000)</f>
        <v>74.879824941041321</v>
      </c>
      <c r="H261" s="277">
        <f>IF(H$141=0,0,H$141/NFM!H$15*1000)</f>
        <v>90.930034524607521</v>
      </c>
      <c r="I261" s="277">
        <f>IF(I$141=0,0,I$141/NFM!I$15*1000)</f>
        <v>89.830903287243103</v>
      </c>
      <c r="J261" s="277">
        <f>IF(J$141=0,0,J$141/NFM!J$15*1000)</f>
        <v>86.534351346102014</v>
      </c>
      <c r="K261" s="277">
        <f>IF(K$141=0,0,K$141/NFM!K$15*1000)</f>
        <v>93.433321357142376</v>
      </c>
      <c r="L261" s="277">
        <f>IF(L$141=0,0,L$141/NFM!L$15*1000)</f>
        <v>100.34306855785829</v>
      </c>
      <c r="M261" s="277">
        <f>IF(M$141=0,0,M$141/NFM!M$15*1000)</f>
        <v>100.8146527380234</v>
      </c>
      <c r="N261" s="277">
        <f>IF(N$141=0,0,N$141/NFM!N$15*1000)</f>
        <v>40.471712047634583</v>
      </c>
      <c r="O261" s="277">
        <f>IF(O$141=0,0,O$141/NFM!O$15*1000)</f>
        <v>40.080664280060603</v>
      </c>
      <c r="P261" s="277">
        <f>IF(P$141=0,0,P$141/NFM!P$15*1000)</f>
        <v>43.968533411956258</v>
      </c>
      <c r="Q261" s="277">
        <f>IF(Q$141=0,0,Q$141/NFM!Q$15*1000)</f>
        <v>40.095457167837473</v>
      </c>
      <c r="R261" s="277">
        <f>IF(R$141=0,0,R$141/NFM!R$15*1000)</f>
        <v>40.178977099144781</v>
      </c>
      <c r="S261" s="277">
        <f>IF(S$141=0,0,S$141/NFM!S$15*1000)</f>
        <v>40.242867889124085</v>
      </c>
      <c r="T261" s="277">
        <f>IF(T$141=0,0,T$141/NFM!T$15*1000)</f>
        <v>40.242203404542451</v>
      </c>
      <c r="U261" s="277">
        <f>IF(U$141=0,0,U$141/NFM!U$15*1000)</f>
        <v>40.248333725070808</v>
      </c>
      <c r="V261" s="277">
        <f>IF(V$141=0,0,V$141/NFM!V$15*1000)</f>
        <v>40.263256166440215</v>
      </c>
      <c r="W261" s="277">
        <f>IF(W$141=0,0,W$141/NFM!W$15*1000)</f>
        <v>40.301179693235639</v>
      </c>
      <c r="X261" s="277">
        <f>IF(X$141=0,0,X$141/NFM!X$15*1000)</f>
        <v>40.28953111392466</v>
      </c>
      <c r="Y261" s="277">
        <f>IF(Y$141=0,0,Y$141/NFM!Y$15*1000)</f>
        <v>40.257164924042023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PT: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2.0279854825375141</v>
      </c>
      <c r="C72" s="223">
        <v>1.6337385137127149</v>
      </c>
      <c r="D72" s="223">
        <v>1.097654115297908</v>
      </c>
      <c r="E72" s="223">
        <v>1.2605940753217919</v>
      </c>
      <c r="F72" s="223">
        <v>1.0237046144854141</v>
      </c>
      <c r="G72" s="223">
        <v>1.1844461831920341</v>
      </c>
      <c r="H72" s="223">
        <v>1.4897164854324769</v>
      </c>
      <c r="I72" s="223">
        <v>1.699630803421349</v>
      </c>
      <c r="J72" s="223">
        <v>1.738599637870557</v>
      </c>
      <c r="K72" s="223">
        <v>1.7045815784785541</v>
      </c>
      <c r="L72" s="223">
        <v>1.4525989016833549</v>
      </c>
      <c r="M72" s="223">
        <v>1.3626539338659189</v>
      </c>
      <c r="N72" s="223">
        <v>1.38881530478871</v>
      </c>
      <c r="O72" s="223">
        <v>1.3131957203014291</v>
      </c>
      <c r="P72" s="223">
        <v>1.710185616969401</v>
      </c>
      <c r="Q72" s="223">
        <v>1.780471898462094</v>
      </c>
      <c r="R72" s="223">
        <v>1.7188392201435609</v>
      </c>
      <c r="S72" s="223">
        <v>1.8445644042958229</v>
      </c>
      <c r="T72" s="223">
        <v>1.7990157986613</v>
      </c>
      <c r="U72" s="223">
        <v>1.712801144364164</v>
      </c>
      <c r="V72" s="223">
        <v>1.773229818470941</v>
      </c>
      <c r="W72" s="223">
        <v>2.1007938620573121</v>
      </c>
      <c r="X72" s="223">
        <v>1.9904556457070011</v>
      </c>
      <c r="Y72" s="223">
        <v>1.8997514633475689</v>
      </c>
      <c r="DA72" s="89" t="s">
        <v>706</v>
      </c>
    </row>
    <row r="73" spans="1:105" ht="12" customHeight="1" x14ac:dyDescent="0.25">
      <c r="A73" s="55" t="s">
        <v>91</v>
      </c>
      <c r="B73" s="259">
        <v>3.1889490358633248E-3</v>
      </c>
      <c r="C73" s="259">
        <v>2.5408897831802921E-3</v>
      </c>
      <c r="D73" s="259">
        <v>1.6323131893196351E-3</v>
      </c>
      <c r="E73" s="259">
        <v>1.8757636862091909E-3</v>
      </c>
      <c r="F73" s="259">
        <v>1.5397149317059029E-3</v>
      </c>
      <c r="G73" s="259">
        <v>1.755721967791209E-3</v>
      </c>
      <c r="H73" s="259">
        <v>2.2074722686330288E-3</v>
      </c>
      <c r="I73" s="259">
        <v>2.5526345102230442E-3</v>
      </c>
      <c r="J73" s="259">
        <v>2.6176143608118469E-3</v>
      </c>
      <c r="K73" s="259">
        <v>2.5658540348372509E-3</v>
      </c>
      <c r="L73" s="259">
        <v>2.1538908201260629E-3</v>
      </c>
      <c r="M73" s="259">
        <v>2.046812316540159E-3</v>
      </c>
      <c r="N73" s="259">
        <v>1.9723357142942002E-3</v>
      </c>
      <c r="O73" s="259">
        <v>1.889945772650211E-3</v>
      </c>
      <c r="P73" s="259">
        <v>2.4524831956977159E-3</v>
      </c>
      <c r="Q73" s="259">
        <v>2.512890850505808E-3</v>
      </c>
      <c r="R73" s="259">
        <v>2.4522507591276232E-3</v>
      </c>
      <c r="S73" s="259">
        <v>2.580482146102488E-3</v>
      </c>
      <c r="T73" s="259">
        <v>2.5217989612761399E-3</v>
      </c>
      <c r="U73" s="259">
        <v>2.413984721727123E-3</v>
      </c>
      <c r="V73" s="259">
        <v>2.5186199134924442E-3</v>
      </c>
      <c r="W73" s="259">
        <v>2.9270129304131399E-3</v>
      </c>
      <c r="X73" s="259">
        <v>2.759250531256181E-3</v>
      </c>
      <c r="Y73" s="259">
        <v>2.6332709992838762E-3</v>
      </c>
      <c r="DA73" s="67" t="s">
        <v>707</v>
      </c>
    </row>
    <row r="74" spans="1:105" ht="12" customHeight="1" x14ac:dyDescent="0.25">
      <c r="A74" s="173" t="s">
        <v>92</v>
      </c>
      <c r="B74" s="224">
        <v>4.3053069355494138E-4</v>
      </c>
      <c r="C74" s="224">
        <v>3.4303810700540811E-4</v>
      </c>
      <c r="D74" s="224">
        <v>2.2037383526463491E-4</v>
      </c>
      <c r="E74" s="224">
        <v>2.5324137566538039E-4</v>
      </c>
      <c r="F74" s="224">
        <v>2.0787241500859561E-4</v>
      </c>
      <c r="G74" s="224">
        <v>2.370348939358819E-4</v>
      </c>
      <c r="H74" s="224">
        <v>2.9802438236852728E-4</v>
      </c>
      <c r="I74" s="224">
        <v>3.4462372829394648E-4</v>
      </c>
      <c r="J74" s="224">
        <v>3.533964680983381E-4</v>
      </c>
      <c r="K74" s="224">
        <v>3.4673992900142851E-4</v>
      </c>
      <c r="L74" s="224">
        <v>2.9079050753140972E-4</v>
      </c>
      <c r="M74" s="224">
        <v>2.7633415156735653E-4</v>
      </c>
      <c r="N74" s="224">
        <v>2.6627928306429571E-4</v>
      </c>
      <c r="O74" s="224">
        <v>2.5515605772609748E-4</v>
      </c>
      <c r="P74" s="224">
        <v>3.3466081150757872E-4</v>
      </c>
      <c r="Q74" s="224">
        <v>3.4887779864081162E-4</v>
      </c>
      <c r="R74" s="224">
        <v>3.4115792792431212E-4</v>
      </c>
      <c r="S74" s="224">
        <v>3.6432444437664211E-4</v>
      </c>
      <c r="T74" s="224">
        <v>3.5745724135240951E-4</v>
      </c>
      <c r="U74" s="224">
        <v>3.4044632178341209E-4</v>
      </c>
      <c r="V74" s="224">
        <v>3.5359546292457829E-4</v>
      </c>
      <c r="W74" s="224">
        <v>4.1647145717160858E-4</v>
      </c>
      <c r="X74" s="224">
        <v>3.9726598570432599E-4</v>
      </c>
      <c r="Y74" s="224">
        <v>3.7819675781125312E-4</v>
      </c>
      <c r="DA74" s="177" t="s">
        <v>708</v>
      </c>
    </row>
    <row r="75" spans="1:105" ht="12" customHeight="1" x14ac:dyDescent="0.25">
      <c r="A75" s="173" t="s">
        <v>93</v>
      </c>
      <c r="B75" s="224">
        <v>5.5424086716890648E-2</v>
      </c>
      <c r="C75" s="224">
        <v>4.4160785919528163E-2</v>
      </c>
      <c r="D75" s="224">
        <v>2.8369681276353011E-2</v>
      </c>
      <c r="E75" s="224">
        <v>3.2600862552420048E-2</v>
      </c>
      <c r="F75" s="224">
        <v>2.6760319131615251E-2</v>
      </c>
      <c r="G75" s="224">
        <v>3.0514531746747061E-2</v>
      </c>
      <c r="H75" s="224">
        <v>3.836597357496685E-2</v>
      </c>
      <c r="I75" s="224">
        <v>4.4303596835036457E-2</v>
      </c>
      <c r="J75" s="224">
        <v>4.5494262747205617E-2</v>
      </c>
      <c r="K75" s="224">
        <v>4.4477377022521733E-2</v>
      </c>
      <c r="L75" s="224">
        <v>3.7434725438019859E-2</v>
      </c>
      <c r="M75" s="224">
        <v>3.5573695925940063E-2</v>
      </c>
      <c r="N75" s="224">
        <v>3.427928901794694E-2</v>
      </c>
      <c r="O75" s="224">
        <v>3.2847347892854713E-2</v>
      </c>
      <c r="P75" s="224">
        <v>4.2513265298010527E-2</v>
      </c>
      <c r="Q75" s="224">
        <v>4.3459753754890681E-2</v>
      </c>
      <c r="R75" s="224">
        <v>4.232390340808799E-2</v>
      </c>
      <c r="S75" s="224">
        <v>4.4455687218675863E-2</v>
      </c>
      <c r="T75" s="224">
        <v>4.3373981770772903E-2</v>
      </c>
      <c r="U75" s="224">
        <v>4.1459331376577722E-2</v>
      </c>
      <c r="V75" s="224">
        <v>4.320033487156337E-2</v>
      </c>
      <c r="W75" s="224">
        <v>5.0147106505691312E-2</v>
      </c>
      <c r="X75" s="224">
        <v>4.7223964092468339E-2</v>
      </c>
      <c r="Y75" s="224">
        <v>4.5026098437544917E-2</v>
      </c>
      <c r="DA75" s="177" t="s">
        <v>709</v>
      </c>
    </row>
    <row r="76" spans="1:105" ht="12" customHeight="1" x14ac:dyDescent="0.25">
      <c r="A76" s="173" t="s">
        <v>94</v>
      </c>
      <c r="B76" s="224">
        <v>1.0530866360398559E-3</v>
      </c>
      <c r="C76" s="224">
        <v>8.3907802985411304E-4</v>
      </c>
      <c r="D76" s="224">
        <v>5.3903878242404595E-4</v>
      </c>
      <c r="E76" s="224">
        <v>6.1943343970092158E-4</v>
      </c>
      <c r="F76" s="224">
        <v>5.0846005993054042E-4</v>
      </c>
      <c r="G76" s="224">
        <v>5.7979206318108231E-4</v>
      </c>
      <c r="H76" s="224">
        <v>7.2897356445104911E-4</v>
      </c>
      <c r="I76" s="224">
        <v>8.4295649105043909E-4</v>
      </c>
      <c r="J76" s="224">
        <v>8.6441478702738021E-4</v>
      </c>
      <c r="K76" s="224">
        <v>8.4813276005422597E-4</v>
      </c>
      <c r="L76" s="224">
        <v>7.1127936277903434E-4</v>
      </c>
      <c r="M76" s="224">
        <v>6.7591882867663422E-4</v>
      </c>
      <c r="N76" s="224">
        <v>6.5132442041208123E-4</v>
      </c>
      <c r="O76" s="224">
        <v>6.2411679008822463E-4</v>
      </c>
      <c r="P76" s="224">
        <v>8.185869985130569E-4</v>
      </c>
      <c r="Q76" s="224">
        <v>8.5518895126902926E-4</v>
      </c>
      <c r="R76" s="224">
        <v>8.3447907444093492E-4</v>
      </c>
      <c r="S76" s="224">
        <v>8.9299592671613227E-4</v>
      </c>
      <c r="T76" s="224">
        <v>8.7434751914118234E-4</v>
      </c>
      <c r="U76" s="224">
        <v>8.3273847167248196E-4</v>
      </c>
      <c r="V76" s="224">
        <v>8.6490153232868336E-4</v>
      </c>
      <c r="W76" s="224">
        <v>1.020756954897679E-3</v>
      </c>
      <c r="X76" s="224">
        <v>9.7250752305254263E-4</v>
      </c>
      <c r="Y76" s="224">
        <v>9.2507678873261854E-4</v>
      </c>
      <c r="DA76" s="177" t="s">
        <v>710</v>
      </c>
    </row>
    <row r="77" spans="1:105" ht="12" customHeight="1" x14ac:dyDescent="0.25">
      <c r="A77" s="56" t="s">
        <v>95</v>
      </c>
      <c r="B77" s="260">
        <v>6.8525813838225796E-3</v>
      </c>
      <c r="C77" s="260">
        <v>5.3485960982031936E-3</v>
      </c>
      <c r="D77" s="260">
        <v>2.99511413983073E-3</v>
      </c>
      <c r="E77" s="260">
        <v>3.4322920058530498E-3</v>
      </c>
      <c r="F77" s="260">
        <v>2.9224369130876719E-3</v>
      </c>
      <c r="G77" s="260">
        <v>3.2116127975841289E-3</v>
      </c>
      <c r="H77" s="260">
        <v>4.1292566731992147E-3</v>
      </c>
      <c r="I77" s="260">
        <v>5.2109115197416008E-3</v>
      </c>
      <c r="J77" s="260">
        <v>5.4119225887141612E-3</v>
      </c>
      <c r="K77" s="260">
        <v>4.7779266176651222E-3</v>
      </c>
      <c r="L77" s="260">
        <v>3.8203875538774831E-3</v>
      </c>
      <c r="M77" s="260">
        <v>3.6112267093669739E-3</v>
      </c>
      <c r="N77" s="260">
        <v>5.4692406353013708E-3</v>
      </c>
      <c r="O77" s="260">
        <v>5.0500566763903368E-3</v>
      </c>
      <c r="P77" s="260">
        <v>6.6009982967604724E-3</v>
      </c>
      <c r="Q77" s="260">
        <v>6.8614490373798773E-3</v>
      </c>
      <c r="R77" s="260">
        <v>6.577131529054525E-3</v>
      </c>
      <c r="S77" s="260">
        <v>7.0805308478368179E-3</v>
      </c>
      <c r="T77" s="260">
        <v>6.8804652529711931E-3</v>
      </c>
      <c r="U77" s="260">
        <v>6.5495899742857369E-3</v>
      </c>
      <c r="V77" s="260">
        <v>6.7288219562889866E-3</v>
      </c>
      <c r="W77" s="260">
        <v>8.0495566654819762E-3</v>
      </c>
      <c r="X77" s="260">
        <v>7.5786869965954063E-3</v>
      </c>
      <c r="Y77" s="260">
        <v>7.2338887244341767E-3</v>
      </c>
      <c r="DA77" s="68" t="s">
        <v>711</v>
      </c>
    </row>
    <row r="78" spans="1:105" ht="12" customHeight="1" x14ac:dyDescent="0.25">
      <c r="A78" s="37" t="s">
        <v>159</v>
      </c>
      <c r="B78" s="226">
        <v>8.0611381128803047E-4</v>
      </c>
      <c r="C78" s="226">
        <v>7.3010752878554792E-4</v>
      </c>
      <c r="D78" s="226">
        <v>1.4027554512283731E-4</v>
      </c>
      <c r="E78" s="226">
        <v>1.6133122619949191E-4</v>
      </c>
      <c r="F78" s="226">
        <v>1.2970962659719941E-4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1.059381792169861E-5</v>
      </c>
      <c r="T78" s="226">
        <v>1.205527535185123E-5</v>
      </c>
      <c r="U78" s="226">
        <v>1.082109566162443E-5</v>
      </c>
      <c r="V78" s="226">
        <v>6.1912609411285669E-6</v>
      </c>
      <c r="W78" s="226">
        <v>9.3493588741864357E-6</v>
      </c>
      <c r="X78" s="226">
        <v>1.160460839748762E-5</v>
      </c>
      <c r="Y78" s="226">
        <v>1.437800392332355E-5</v>
      </c>
      <c r="DA78" s="69" t="s">
        <v>712</v>
      </c>
    </row>
    <row r="79" spans="1:105" ht="12" customHeight="1" x14ac:dyDescent="0.25">
      <c r="A79" s="37" t="s">
        <v>35</v>
      </c>
      <c r="B79" s="226">
        <v>2.712078155651092E-3</v>
      </c>
      <c r="C79" s="226">
        <v>1.4749398293676429E-3</v>
      </c>
      <c r="D79" s="226">
        <v>9.9236930681507888E-4</v>
      </c>
      <c r="E79" s="226">
        <v>1.1487615659329831E-3</v>
      </c>
      <c r="F79" s="226">
        <v>1.019247303030889E-3</v>
      </c>
      <c r="G79" s="226">
        <v>1.192953292037825E-3</v>
      </c>
      <c r="H79" s="226">
        <v>1.573363279086426E-3</v>
      </c>
      <c r="I79" s="226">
        <v>2.00276746156315E-3</v>
      </c>
      <c r="J79" s="226">
        <v>2.6655789352837611E-3</v>
      </c>
      <c r="K79" s="226">
        <v>1.832044940911314E-3</v>
      </c>
      <c r="L79" s="226">
        <v>1.1786301390977561E-3</v>
      </c>
      <c r="M79" s="226">
        <v>1.375696740939406E-3</v>
      </c>
      <c r="N79" s="226">
        <v>1.762612688553992E-3</v>
      </c>
      <c r="O79" s="226">
        <v>2.2910335919978379E-3</v>
      </c>
      <c r="P79" s="226">
        <v>3.0958171772133762E-3</v>
      </c>
      <c r="Q79" s="226">
        <v>3.5401152706780559E-3</v>
      </c>
      <c r="R79" s="226">
        <v>3.6831218301942351E-3</v>
      </c>
      <c r="S79" s="226">
        <v>3.9946203667774521E-3</v>
      </c>
      <c r="T79" s="226">
        <v>3.8791135688425512E-3</v>
      </c>
      <c r="U79" s="226">
        <v>3.7078518761808278E-3</v>
      </c>
      <c r="V79" s="226">
        <v>4.1217590361843663E-3</v>
      </c>
      <c r="W79" s="226">
        <v>4.952139357526193E-3</v>
      </c>
      <c r="X79" s="226">
        <v>4.5820450082214104E-3</v>
      </c>
      <c r="Y79" s="226">
        <v>4.2636492413235744E-3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3.334389416883458E-3</v>
      </c>
      <c r="C82" s="226">
        <v>3.143548740050003E-3</v>
      </c>
      <c r="D82" s="226">
        <v>1.862469287892814E-3</v>
      </c>
      <c r="E82" s="226">
        <v>2.1221992137205751E-3</v>
      </c>
      <c r="F82" s="226">
        <v>1.773479983459583E-3</v>
      </c>
      <c r="G82" s="226">
        <v>2.0186595055463039E-3</v>
      </c>
      <c r="H82" s="226">
        <v>2.5558933941127889E-3</v>
      </c>
      <c r="I82" s="226">
        <v>3.2081440581784508E-3</v>
      </c>
      <c r="J82" s="226">
        <v>2.746343653430401E-3</v>
      </c>
      <c r="K82" s="226">
        <v>2.945881676753808E-3</v>
      </c>
      <c r="L82" s="226">
        <v>2.6417574147797268E-3</v>
      </c>
      <c r="M82" s="226">
        <v>2.2355299684275682E-3</v>
      </c>
      <c r="N82" s="226">
        <v>3.7066279467473789E-3</v>
      </c>
      <c r="O82" s="226">
        <v>2.7590230843924988E-3</v>
      </c>
      <c r="P82" s="226">
        <v>3.5051811195470962E-3</v>
      </c>
      <c r="Q82" s="226">
        <v>3.3213337667018211E-3</v>
      </c>
      <c r="R82" s="226">
        <v>2.8940096988602899E-3</v>
      </c>
      <c r="S82" s="226">
        <v>3.075316663137667E-3</v>
      </c>
      <c r="T82" s="226">
        <v>2.9892964087767909E-3</v>
      </c>
      <c r="U82" s="226">
        <v>2.8309170024432839E-3</v>
      </c>
      <c r="V82" s="226">
        <v>2.600871659163491E-3</v>
      </c>
      <c r="W82" s="226">
        <v>3.0880679490815971E-3</v>
      </c>
      <c r="X82" s="226">
        <v>2.985037379976508E-3</v>
      </c>
      <c r="Y82" s="226">
        <v>2.955861479187279E-3</v>
      </c>
      <c r="DA82" s="69" t="s">
        <v>716</v>
      </c>
    </row>
    <row r="83" spans="1:105" ht="12" customHeight="1" x14ac:dyDescent="0.25">
      <c r="A83" s="57" t="s">
        <v>558</v>
      </c>
      <c r="B83" s="261">
        <v>0.37664008948157612</v>
      </c>
      <c r="C83" s="261">
        <v>0.29323156379473209</v>
      </c>
      <c r="D83" s="261">
        <v>0.17457922036948001</v>
      </c>
      <c r="E83" s="261">
        <v>0.20006490634186869</v>
      </c>
      <c r="F83" s="261">
        <v>0.16689878312618819</v>
      </c>
      <c r="G83" s="261">
        <v>0.18697847889727601</v>
      </c>
      <c r="H83" s="261">
        <v>0.24041182442850989</v>
      </c>
      <c r="I83" s="261">
        <v>0.2945344911871513</v>
      </c>
      <c r="J83" s="261">
        <v>0.31080969212279169</v>
      </c>
      <c r="K83" s="261">
        <v>0.27110843365545428</v>
      </c>
      <c r="L83" s="261">
        <v>0.22034062707674609</v>
      </c>
      <c r="M83" s="261">
        <v>0.20692918540112559</v>
      </c>
      <c r="N83" s="261">
        <v>0.31122343652497259</v>
      </c>
      <c r="O83" s="261">
        <v>0.29191695484404001</v>
      </c>
      <c r="P83" s="261">
        <v>0.3794518096821814</v>
      </c>
      <c r="Q83" s="261">
        <v>0.39486950607138499</v>
      </c>
      <c r="R83" s="261">
        <v>0.37934373719129838</v>
      </c>
      <c r="S83" s="261">
        <v>0.40802895793079269</v>
      </c>
      <c r="T83" s="261">
        <v>0.39717092311234548</v>
      </c>
      <c r="U83" s="261">
        <v>0.37803754918697391</v>
      </c>
      <c r="V83" s="261">
        <v>0.39057872143455857</v>
      </c>
      <c r="W83" s="261">
        <v>0.46390797051504151</v>
      </c>
      <c r="X83" s="261">
        <v>0.4392663614961918</v>
      </c>
      <c r="Y83" s="261">
        <v>0.41919562859518822</v>
      </c>
      <c r="DA83" s="70" t="s">
        <v>717</v>
      </c>
    </row>
    <row r="84" spans="1:105" ht="12" customHeight="1" x14ac:dyDescent="0.25">
      <c r="A84" s="60" t="s">
        <v>560</v>
      </c>
      <c r="B84" s="262">
        <v>0.26030151023063858</v>
      </c>
      <c r="C84" s="262">
        <v>0.18092809654722669</v>
      </c>
      <c r="D84" s="262">
        <v>6.629729999663958E-2</v>
      </c>
      <c r="E84" s="262">
        <v>7.66825731301434E-2</v>
      </c>
      <c r="F84" s="262">
        <v>7.3664207085698652E-2</v>
      </c>
      <c r="G84" s="262">
        <v>6.9615830685907487E-2</v>
      </c>
      <c r="H84" s="262">
        <v>9.1814987540041901E-2</v>
      </c>
      <c r="I84" s="262">
        <v>0.13846918103968539</v>
      </c>
      <c r="J84" s="262">
        <v>0.16907508455338349</v>
      </c>
      <c r="K84" s="262">
        <v>0.12635917680834399</v>
      </c>
      <c r="L84" s="262">
        <v>7.5593662135116313E-2</v>
      </c>
      <c r="M84" s="262">
        <v>9.1424883790219319E-2</v>
      </c>
      <c r="N84" s="262">
        <v>0.11959427663342349</v>
      </c>
      <c r="O84" s="262">
        <v>0.13893915474765839</v>
      </c>
      <c r="P84" s="262">
        <v>0.19276709417362339</v>
      </c>
      <c r="Q84" s="262">
        <v>0.2168199834027206</v>
      </c>
      <c r="R84" s="262">
        <v>0.22421794870518499</v>
      </c>
      <c r="S84" s="262">
        <v>0.24302144958758359</v>
      </c>
      <c r="T84" s="262">
        <v>0.2360585801369903</v>
      </c>
      <c r="U84" s="262">
        <v>0.22564442070758331</v>
      </c>
      <c r="V84" s="262">
        <v>0.2445079958902602</v>
      </c>
      <c r="W84" s="262">
        <v>0.2922038341056506</v>
      </c>
      <c r="X84" s="262">
        <v>0.2736869845078384</v>
      </c>
      <c r="Y84" s="262">
        <v>0.25520522209948249</v>
      </c>
      <c r="DA84" s="72" t="s">
        <v>718</v>
      </c>
    </row>
    <row r="85" spans="1:105" ht="12" customHeight="1" x14ac:dyDescent="0.25">
      <c r="A85" s="59" t="s">
        <v>31</v>
      </c>
      <c r="B85" s="230">
        <v>5.5302812468762973E-2</v>
      </c>
      <c r="C85" s="230">
        <v>5.1282860891821588E-2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2.2328711431222632E-2</v>
      </c>
      <c r="J85" s="230">
        <v>3.099523234412686E-2</v>
      </c>
      <c r="K85" s="230">
        <v>2.5507964067103341E-2</v>
      </c>
      <c r="L85" s="230">
        <v>1.077324614207483E-2</v>
      </c>
      <c r="M85" s="230">
        <v>2.008077601021855E-2</v>
      </c>
      <c r="N85" s="230">
        <v>2.8128793592886229E-2</v>
      </c>
      <c r="O85" s="230">
        <v>1.143560542416317E-2</v>
      </c>
      <c r="P85" s="230">
        <v>2.7269629698451779E-2</v>
      </c>
      <c r="Q85" s="230">
        <v>2.569300469086477E-2</v>
      </c>
      <c r="R85" s="230">
        <v>2.6057104062225299E-2</v>
      </c>
      <c r="S85" s="230">
        <v>2.6431371411308569E-2</v>
      </c>
      <c r="T85" s="230">
        <v>2.553989131146215E-2</v>
      </c>
      <c r="U85" s="230">
        <v>2.4700450868509201E-2</v>
      </c>
      <c r="V85" s="230">
        <v>1.179939050470798E-2</v>
      </c>
      <c r="W85" s="230">
        <v>1.3775220894869071E-2</v>
      </c>
      <c r="X85" s="230">
        <v>1.7911455769815489E-2</v>
      </c>
      <c r="Y85" s="230">
        <v>1.695601844193859E-2</v>
      </c>
      <c r="DA85" s="71" t="s">
        <v>719</v>
      </c>
    </row>
    <row r="86" spans="1:105" ht="12" customHeight="1" x14ac:dyDescent="0.25">
      <c r="A86" s="59" t="s">
        <v>159</v>
      </c>
      <c r="B86" s="230">
        <v>2.8923263648812939E-2</v>
      </c>
      <c r="C86" s="230">
        <v>2.6822749314882099E-2</v>
      </c>
      <c r="D86" s="230">
        <v>8.3867228581848974E-3</v>
      </c>
      <c r="E86" s="230">
        <v>9.645589196045818E-3</v>
      </c>
      <c r="F86" s="230">
        <v>7.0123957149567382E-3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5.8689835734356487E-4</v>
      </c>
      <c r="T86" s="230">
        <v>6.6815998804527568E-4</v>
      </c>
      <c r="U86" s="230">
        <v>5.9903608130666903E-4</v>
      </c>
      <c r="V86" s="230">
        <v>3.5757477166098158E-4</v>
      </c>
      <c r="W86" s="230">
        <v>5.4040315078391645E-4</v>
      </c>
      <c r="X86" s="230">
        <v>6.6195803365999876E-4</v>
      </c>
      <c r="Y86" s="230">
        <v>8.2030707966078789E-4</v>
      </c>
      <c r="DA86" s="71" t="s">
        <v>720</v>
      </c>
    </row>
    <row r="87" spans="1:105" ht="12" customHeight="1" x14ac:dyDescent="0.25">
      <c r="A87" s="59" t="s">
        <v>32</v>
      </c>
      <c r="B87" s="230">
        <v>8.1096481079127716E-2</v>
      </c>
      <c r="C87" s="230">
        <v>4.9933528401135137E-2</v>
      </c>
      <c r="D87" s="230">
        <v>0</v>
      </c>
      <c r="E87" s="230">
        <v>0</v>
      </c>
      <c r="F87" s="230">
        <v>1.2868440207823691E-2</v>
      </c>
      <c r="G87" s="230">
        <v>0</v>
      </c>
      <c r="H87" s="230">
        <v>0</v>
      </c>
      <c r="I87" s="230">
        <v>1.8349042173571709E-2</v>
      </c>
      <c r="J87" s="230">
        <v>0</v>
      </c>
      <c r="K87" s="230">
        <v>1.0495647556676179E-2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9.4978953033934999E-2</v>
      </c>
      <c r="C88" s="230">
        <v>5.2888957939387887E-2</v>
      </c>
      <c r="D88" s="230">
        <v>5.7910577138454683E-2</v>
      </c>
      <c r="E88" s="230">
        <v>6.7036983934097585E-2</v>
      </c>
      <c r="F88" s="230">
        <v>5.3783371162918217E-2</v>
      </c>
      <c r="G88" s="230">
        <v>6.9615830685907487E-2</v>
      </c>
      <c r="H88" s="230">
        <v>9.1814987540041901E-2</v>
      </c>
      <c r="I88" s="230">
        <v>9.7791427434891096E-2</v>
      </c>
      <c r="J88" s="230">
        <v>0.13807985220925659</v>
      </c>
      <c r="K88" s="230">
        <v>9.0355565184564515E-2</v>
      </c>
      <c r="L88" s="230">
        <v>6.4820415993041489E-2</v>
      </c>
      <c r="M88" s="230">
        <v>7.1344107780000776E-2</v>
      </c>
      <c r="N88" s="230">
        <v>9.1465483040537296E-2</v>
      </c>
      <c r="O88" s="230">
        <v>0.12750354932349531</v>
      </c>
      <c r="P88" s="230">
        <v>0.16549746447517161</v>
      </c>
      <c r="Q88" s="230">
        <v>0.1911269787118558</v>
      </c>
      <c r="R88" s="230">
        <v>0.19816084464295969</v>
      </c>
      <c r="S88" s="230">
        <v>0.21600317981893141</v>
      </c>
      <c r="T88" s="230">
        <v>0.2098505288374829</v>
      </c>
      <c r="U88" s="230">
        <v>0.20034493375776741</v>
      </c>
      <c r="V88" s="230">
        <v>0.2323510306138912</v>
      </c>
      <c r="W88" s="230">
        <v>0.27788821005999759</v>
      </c>
      <c r="X88" s="230">
        <v>0.25511357070436291</v>
      </c>
      <c r="Y88" s="230">
        <v>0.2374288965778831</v>
      </c>
      <c r="DA88" s="71" t="s">
        <v>722</v>
      </c>
    </row>
    <row r="89" spans="1:105" ht="12" customHeight="1" x14ac:dyDescent="0.25">
      <c r="A89" s="60" t="s">
        <v>566</v>
      </c>
      <c r="B89" s="262">
        <v>0.1163385792509375</v>
      </c>
      <c r="C89" s="262">
        <v>0.1123034672475054</v>
      </c>
      <c r="D89" s="262">
        <v>0.1082819203728404</v>
      </c>
      <c r="E89" s="262">
        <v>0.1233823332117253</v>
      </c>
      <c r="F89" s="262">
        <v>9.3234576040489583E-2</v>
      </c>
      <c r="G89" s="262">
        <v>0.11736264821136851</v>
      </c>
      <c r="H89" s="262">
        <v>0.14859683688846809</v>
      </c>
      <c r="I89" s="262">
        <v>0.15606531014746591</v>
      </c>
      <c r="J89" s="262">
        <v>0.14173460756940831</v>
      </c>
      <c r="K89" s="262">
        <v>0.14474925684711029</v>
      </c>
      <c r="L89" s="262">
        <v>0.14474696494162981</v>
      </c>
      <c r="M89" s="262">
        <v>0.1155043016109063</v>
      </c>
      <c r="N89" s="262">
        <v>0.19162915989154911</v>
      </c>
      <c r="O89" s="262">
        <v>0.15297780009638159</v>
      </c>
      <c r="P89" s="262">
        <v>0.186684715508558</v>
      </c>
      <c r="Q89" s="262">
        <v>0.17804952266866439</v>
      </c>
      <c r="R89" s="262">
        <v>0.15512578848611339</v>
      </c>
      <c r="S89" s="262">
        <v>0.16500750834320921</v>
      </c>
      <c r="T89" s="262">
        <v>0.1611123429753552</v>
      </c>
      <c r="U89" s="262">
        <v>0.1523931284793906</v>
      </c>
      <c r="V89" s="262">
        <v>0.1460707255442984</v>
      </c>
      <c r="W89" s="262">
        <v>0.17170413640939089</v>
      </c>
      <c r="X89" s="262">
        <v>0.1655793769883534</v>
      </c>
      <c r="Y89" s="262">
        <v>0.1639904064957057</v>
      </c>
      <c r="DA89" s="72" t="s">
        <v>723</v>
      </c>
    </row>
    <row r="90" spans="1:105" ht="12" customHeight="1" x14ac:dyDescent="0.25">
      <c r="A90" s="57" t="s">
        <v>517</v>
      </c>
      <c r="B90" s="294">
        <v>0.74361556693815645</v>
      </c>
      <c r="C90" s="294">
        <v>0.57893878438569213</v>
      </c>
      <c r="D90" s="294">
        <v>0.34467872527686028</v>
      </c>
      <c r="E90" s="294">
        <v>0.39499613267035188</v>
      </c>
      <c r="F90" s="294">
        <v>0.32951493136722981</v>
      </c>
      <c r="G90" s="294">
        <v>0.36915907645894208</v>
      </c>
      <c r="H90" s="294">
        <v>0.47465466399797029</v>
      </c>
      <c r="I90" s="294">
        <v>0.581511205959101</v>
      </c>
      <c r="J90" s="294">
        <v>0.61364398499344941</v>
      </c>
      <c r="K90" s="294">
        <v>0.53526020523175855</v>
      </c>
      <c r="L90" s="294">
        <v>0.43502729767484932</v>
      </c>
      <c r="M90" s="294">
        <v>0.40854855289013509</v>
      </c>
      <c r="N90" s="294">
        <v>0.61446085708642983</v>
      </c>
      <c r="O90" s="294">
        <v>0.57634329944537033</v>
      </c>
      <c r="P90" s="294">
        <v>0.74916685839500152</v>
      </c>
      <c r="Q90" s="294">
        <v>0.77960663196535851</v>
      </c>
      <c r="R90" s="294">
        <v>0.74895348656119376</v>
      </c>
      <c r="S90" s="294">
        <v>0.80558786319461562</v>
      </c>
      <c r="T90" s="294">
        <v>0.7841504115190181</v>
      </c>
      <c r="U90" s="294">
        <v>0.74637462743151217</v>
      </c>
      <c r="V90" s="294">
        <v>0.77113516453682474</v>
      </c>
      <c r="W90" s="294">
        <v>0.91591202884563594</v>
      </c>
      <c r="X90" s="294">
        <v>0.86726111628334834</v>
      </c>
      <c r="Y90" s="294">
        <v>0.82763466694390786</v>
      </c>
      <c r="DA90" s="70" t="s">
        <v>724</v>
      </c>
    </row>
    <row r="91" spans="1:105" ht="12" customHeight="1" x14ac:dyDescent="0.25">
      <c r="A91" s="60" t="s">
        <v>519</v>
      </c>
      <c r="B91" s="262">
        <v>0.5139236648213551</v>
      </c>
      <c r="C91" s="262">
        <v>0.35721356500896018</v>
      </c>
      <c r="D91" s="262">
        <v>0.13089340646485209</v>
      </c>
      <c r="E91" s="262">
        <v>0.15139746586970149</v>
      </c>
      <c r="F91" s="262">
        <v>0.1454381852725242</v>
      </c>
      <c r="G91" s="262">
        <v>0.1374453141051096</v>
      </c>
      <c r="H91" s="262">
        <v>0.18127399583773679</v>
      </c>
      <c r="I91" s="262">
        <v>0.27338523284660787</v>
      </c>
      <c r="J91" s="262">
        <v>0.33381169016908691</v>
      </c>
      <c r="K91" s="262">
        <v>0.24947596797119989</v>
      </c>
      <c r="L91" s="262">
        <v>0.1492475854147908</v>
      </c>
      <c r="M91" s="262">
        <v>0.18050379842861791</v>
      </c>
      <c r="N91" s="262">
        <v>0.2361197554507066</v>
      </c>
      <c r="O91" s="262">
        <v>0.27431312070310632</v>
      </c>
      <c r="P91" s="262">
        <v>0.3805877707236256</v>
      </c>
      <c r="Q91" s="262">
        <v>0.42807635029893071</v>
      </c>
      <c r="R91" s="262">
        <v>0.44268244857740402</v>
      </c>
      <c r="S91" s="262">
        <v>0.47980695114518213</v>
      </c>
      <c r="T91" s="262">
        <v>0.46605987997932152</v>
      </c>
      <c r="U91" s="262">
        <v>0.44549878920711461</v>
      </c>
      <c r="V91" s="262">
        <v>0.48274189886454533</v>
      </c>
      <c r="W91" s="262">
        <v>0.57690969662592273</v>
      </c>
      <c r="X91" s="262">
        <v>0.54035114113455551</v>
      </c>
      <c r="Y91" s="262">
        <v>0.50386185968227371</v>
      </c>
      <c r="DA91" s="72" t="s">
        <v>725</v>
      </c>
    </row>
    <row r="92" spans="1:105" ht="12" customHeight="1" x14ac:dyDescent="0.25">
      <c r="A92" s="59" t="s">
        <v>31</v>
      </c>
      <c r="B92" s="297">
        <v>0.109186550756821</v>
      </c>
      <c r="C92" s="297">
        <v>0.10124979985208921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4.4084466506955078E-2</v>
      </c>
      <c r="J92" s="297">
        <v>6.1195124777298097E-2</v>
      </c>
      <c r="K92" s="297">
        <v>5.0361391925394128E-2</v>
      </c>
      <c r="L92" s="297">
        <v>2.1270050006440319E-2</v>
      </c>
      <c r="M92" s="297">
        <v>3.9646277850959429E-2</v>
      </c>
      <c r="N92" s="297">
        <v>5.5535800301161682E-2</v>
      </c>
      <c r="O92" s="297">
        <v>2.257777238337802E-2</v>
      </c>
      <c r="P92" s="297">
        <v>5.3839518720164653E-2</v>
      </c>
      <c r="Q92" s="297">
        <v>5.0726725017084813E-2</v>
      </c>
      <c r="R92" s="297">
        <v>5.1445580943517789E-2</v>
      </c>
      <c r="S92" s="297">
        <v>5.2184511914350112E-2</v>
      </c>
      <c r="T92" s="297">
        <v>5.0424427158704863E-2</v>
      </c>
      <c r="U92" s="297">
        <v>4.8767086375474701E-2</v>
      </c>
      <c r="V92" s="297">
        <v>2.3296007792904722E-2</v>
      </c>
      <c r="W92" s="297">
        <v>2.7196968622049681E-2</v>
      </c>
      <c r="X92" s="297">
        <v>3.5363302284927338E-2</v>
      </c>
      <c r="Y92" s="297">
        <v>3.3476944220333142E-2</v>
      </c>
      <c r="DA92" s="71" t="s">
        <v>726</v>
      </c>
    </row>
    <row r="93" spans="1:105" ht="12" customHeight="1" x14ac:dyDescent="0.25">
      <c r="A93" s="59" t="s">
        <v>159</v>
      </c>
      <c r="B93" s="297">
        <v>5.7104354253733482E-2</v>
      </c>
      <c r="C93" s="297">
        <v>5.2957224936093249E-2</v>
      </c>
      <c r="D93" s="297">
        <v>1.6558241799290531E-2</v>
      </c>
      <c r="E93" s="297">
        <v>1.9043671873439871E-2</v>
      </c>
      <c r="F93" s="297">
        <v>1.384485284705023E-2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1.1587368602525149E-3</v>
      </c>
      <c r="T93" s="297">
        <v>1.31917494231581E-3</v>
      </c>
      <c r="U93" s="297">
        <v>1.1827008533011199E-3</v>
      </c>
      <c r="V93" s="297">
        <v>7.0597414873561839E-4</v>
      </c>
      <c r="W93" s="297">
        <v>1.0669395175072181E-3</v>
      </c>
      <c r="X93" s="297">
        <v>1.306930176144794E-3</v>
      </c>
      <c r="Y93" s="297">
        <v>1.61956502013623E-3</v>
      </c>
      <c r="DA93" s="71" t="s">
        <v>727</v>
      </c>
    </row>
    <row r="94" spans="1:105" ht="12" customHeight="1" x14ac:dyDescent="0.25">
      <c r="A94" s="59" t="s">
        <v>32</v>
      </c>
      <c r="B94" s="297">
        <v>0.1601120205694273</v>
      </c>
      <c r="C94" s="297">
        <v>9.8585758840334478E-2</v>
      </c>
      <c r="D94" s="297">
        <v>0</v>
      </c>
      <c r="E94" s="297">
        <v>0</v>
      </c>
      <c r="F94" s="297">
        <v>2.5406675306184241E-2</v>
      </c>
      <c r="G94" s="297">
        <v>0</v>
      </c>
      <c r="H94" s="297">
        <v>0</v>
      </c>
      <c r="I94" s="297">
        <v>3.6227246593568269E-2</v>
      </c>
      <c r="J94" s="297">
        <v>0</v>
      </c>
      <c r="K94" s="297">
        <v>2.0721976035486839E-2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0.1875207392413733</v>
      </c>
      <c r="C95" s="297">
        <v>0.10442078138044331</v>
      </c>
      <c r="D95" s="297">
        <v>0.11433516466556159</v>
      </c>
      <c r="E95" s="297">
        <v>0.1323537939962616</v>
      </c>
      <c r="F95" s="297">
        <v>0.10618665711928971</v>
      </c>
      <c r="G95" s="297">
        <v>0.1374453141051096</v>
      </c>
      <c r="H95" s="297">
        <v>0.18127399583773679</v>
      </c>
      <c r="I95" s="297">
        <v>0.19307351974608461</v>
      </c>
      <c r="J95" s="297">
        <v>0.2726165653917888</v>
      </c>
      <c r="K95" s="297">
        <v>0.1783926000103189</v>
      </c>
      <c r="L95" s="297">
        <v>0.1279775354083505</v>
      </c>
      <c r="M95" s="297">
        <v>0.14085752057765841</v>
      </c>
      <c r="N95" s="297">
        <v>0.18058395514954489</v>
      </c>
      <c r="O95" s="297">
        <v>0.25173534831972821</v>
      </c>
      <c r="P95" s="297">
        <v>0.32674825200346103</v>
      </c>
      <c r="Q95" s="297">
        <v>0.37734962528184579</v>
      </c>
      <c r="R95" s="297">
        <v>0.39123686763388621</v>
      </c>
      <c r="S95" s="297">
        <v>0.42646370237057951</v>
      </c>
      <c r="T95" s="297">
        <v>0.41431627787830078</v>
      </c>
      <c r="U95" s="297">
        <v>0.39554900197833881</v>
      </c>
      <c r="V95" s="297">
        <v>0.45873991692290489</v>
      </c>
      <c r="W95" s="297">
        <v>0.5486457884863658</v>
      </c>
      <c r="X95" s="297">
        <v>0.50368090867348336</v>
      </c>
      <c r="Y95" s="297">
        <v>0.46876535044180428</v>
      </c>
      <c r="DA95" s="71" t="s">
        <v>729</v>
      </c>
    </row>
    <row r="96" spans="1:105" ht="12" customHeight="1" x14ac:dyDescent="0.25">
      <c r="A96" s="60" t="s">
        <v>525</v>
      </c>
      <c r="B96" s="262">
        <v>0.22969190211680129</v>
      </c>
      <c r="C96" s="262">
        <v>0.22172521937673201</v>
      </c>
      <c r="D96" s="262">
        <v>0.21378531881200821</v>
      </c>
      <c r="E96" s="262">
        <v>0.2435986668006504</v>
      </c>
      <c r="F96" s="262">
        <v>0.18407674609470559</v>
      </c>
      <c r="G96" s="262">
        <v>0.23171376235383259</v>
      </c>
      <c r="H96" s="262">
        <v>0.2933806681602335</v>
      </c>
      <c r="I96" s="262">
        <v>0.30812597311249312</v>
      </c>
      <c r="J96" s="262">
        <v>0.2798322948243625</v>
      </c>
      <c r="K96" s="262">
        <v>0.28578423726055863</v>
      </c>
      <c r="L96" s="262">
        <v>0.28577971226005849</v>
      </c>
      <c r="M96" s="262">
        <v>0.22804475446151731</v>
      </c>
      <c r="N96" s="262">
        <v>0.37834110163572321</v>
      </c>
      <c r="O96" s="262">
        <v>0.30203017874226401</v>
      </c>
      <c r="P96" s="262">
        <v>0.36857908767137593</v>
      </c>
      <c r="Q96" s="262">
        <v>0.3515302816664278</v>
      </c>
      <c r="R96" s="262">
        <v>0.30627103798378968</v>
      </c>
      <c r="S96" s="262">
        <v>0.32578091204943349</v>
      </c>
      <c r="T96" s="262">
        <v>0.31809053153969657</v>
      </c>
      <c r="U96" s="262">
        <v>0.30087583822439762</v>
      </c>
      <c r="V96" s="262">
        <v>0.28839326567227952</v>
      </c>
      <c r="W96" s="262">
        <v>0.33900233221971321</v>
      </c>
      <c r="X96" s="262">
        <v>0.32690997514879289</v>
      </c>
      <c r="Y96" s="262">
        <v>0.32377280726163421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0.84078059165161034</v>
      </c>
      <c r="C97" s="294">
        <f t="shared" si="1"/>
        <v>0.70833577759451927</v>
      </c>
      <c r="D97" s="294">
        <f t="shared" si="1"/>
        <v>0.54463964842837553</v>
      </c>
      <c r="E97" s="294">
        <f t="shared" si="1"/>
        <v>0.62675144324972287</v>
      </c>
      <c r="F97" s="294">
        <f t="shared" si="1"/>
        <v>0.49535209654064821</v>
      </c>
      <c r="G97" s="294">
        <f t="shared" si="1"/>
        <v>0.59200993436657678</v>
      </c>
      <c r="H97" s="294">
        <f t="shared" si="1"/>
        <v>0.72892029654237778</v>
      </c>
      <c r="I97" s="294">
        <f t="shared" si="1"/>
        <v>0.77033038319075109</v>
      </c>
      <c r="J97" s="294">
        <f t="shared" si="1"/>
        <v>0.75940434980245897</v>
      </c>
      <c r="K97" s="294">
        <f t="shared" si="1"/>
        <v>0.84519690922726132</v>
      </c>
      <c r="L97" s="294">
        <f t="shared" si="1"/>
        <v>0.75281990324942583</v>
      </c>
      <c r="M97" s="294">
        <f t="shared" si="1"/>
        <v>0.7049922076425672</v>
      </c>
      <c r="N97" s="294">
        <f t="shared" si="1"/>
        <v>0.42049254210628823</v>
      </c>
      <c r="O97" s="294">
        <f t="shared" si="1"/>
        <v>0.40426884282230907</v>
      </c>
      <c r="P97" s="294">
        <f t="shared" si="1"/>
        <v>0.52884695429172857</v>
      </c>
      <c r="Q97" s="294">
        <f t="shared" si="1"/>
        <v>0.55195760003266492</v>
      </c>
      <c r="R97" s="294">
        <f t="shared" si="1"/>
        <v>0.53801307369243345</v>
      </c>
      <c r="S97" s="294">
        <f t="shared" si="1"/>
        <v>0.575573562586707</v>
      </c>
      <c r="T97" s="294">
        <f t="shared" si="1"/>
        <v>0.56368641328442282</v>
      </c>
      <c r="U97" s="294">
        <f t="shared" si="1"/>
        <v>0.53679287687963173</v>
      </c>
      <c r="V97" s="294">
        <f t="shared" si="1"/>
        <v>0.55784965876295878</v>
      </c>
      <c r="W97" s="294">
        <f t="shared" si="1"/>
        <v>0.65841295818297885</v>
      </c>
      <c r="X97" s="294">
        <f t="shared" si="1"/>
        <v>0.6249964927983841</v>
      </c>
      <c r="Y97" s="294">
        <f t="shared" si="1"/>
        <v>0.59672463610066617</v>
      </c>
      <c r="DA97" s="70"/>
    </row>
    <row r="98" spans="1:105" ht="12" customHeight="1" x14ac:dyDescent="0.25">
      <c r="A98" s="60" t="s">
        <v>528</v>
      </c>
      <c r="B98" s="262">
        <v>0.16460335138725721</v>
      </c>
      <c r="C98" s="262">
        <v>0.11788310578090989</v>
      </c>
      <c r="D98" s="262">
        <v>5.6038955676899788E-2</v>
      </c>
      <c r="E98" s="262">
        <v>6.494450971260983E-2</v>
      </c>
      <c r="F98" s="262">
        <v>5.4772979183978193E-2</v>
      </c>
      <c r="G98" s="262">
        <v>5.9460851981786397E-2</v>
      </c>
      <c r="H98" s="262">
        <v>7.6522798957617655E-2</v>
      </c>
      <c r="I98" s="262">
        <v>9.92885561907286E-2</v>
      </c>
      <c r="J98" s="262">
        <v>0.1243021447350847</v>
      </c>
      <c r="K98" s="262">
        <v>0.10183370908114781</v>
      </c>
      <c r="L98" s="262">
        <v>6.7521387647163478E-2</v>
      </c>
      <c r="M98" s="262">
        <v>8.0702849274735436E-2</v>
      </c>
      <c r="N98" s="262">
        <v>6.8512014075665012E-2</v>
      </c>
      <c r="O98" s="262">
        <v>7.9864441841653436E-2</v>
      </c>
      <c r="P98" s="262">
        <v>0.11089543070911589</v>
      </c>
      <c r="Q98" s="262">
        <v>0.124864695927612</v>
      </c>
      <c r="R98" s="262">
        <v>0.1292445138416945</v>
      </c>
      <c r="S98" s="262">
        <v>0.14009399932239119</v>
      </c>
      <c r="T98" s="262">
        <v>0.13607937451066629</v>
      </c>
      <c r="U98" s="262">
        <v>0.13008262818058419</v>
      </c>
      <c r="V98" s="262">
        <v>0.14103297913684501</v>
      </c>
      <c r="W98" s="262">
        <v>0.16855247047043151</v>
      </c>
      <c r="X98" s="262">
        <v>0.15785612084020689</v>
      </c>
      <c r="Y98" s="262">
        <v>0.1471565883778323</v>
      </c>
      <c r="DA98" s="72" t="s">
        <v>731</v>
      </c>
    </row>
    <row r="99" spans="1:105" ht="12" customHeight="1" x14ac:dyDescent="0.25">
      <c r="A99" s="59" t="s">
        <v>31</v>
      </c>
      <c r="B99" s="230">
        <v>5.0796723264965531E-2</v>
      </c>
      <c r="C99" s="230">
        <v>4.6149874768213188E-2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1.8456401570402532E-2</v>
      </c>
      <c r="J99" s="230">
        <v>2.2787354311337129E-2</v>
      </c>
      <c r="K99" s="230">
        <v>2.2419225521946369E-2</v>
      </c>
      <c r="L99" s="230">
        <v>9.6228243007613831E-3</v>
      </c>
      <c r="M99" s="230">
        <v>1.772576318927473E-2</v>
      </c>
      <c r="N99" s="230">
        <v>1.6114151586654649E-2</v>
      </c>
      <c r="O99" s="230">
        <v>6.5733683638777704E-3</v>
      </c>
      <c r="P99" s="230">
        <v>1.5687725872778651E-2</v>
      </c>
      <c r="Q99" s="230">
        <v>1.479637240001414E-2</v>
      </c>
      <c r="R99" s="230">
        <v>1.501992934148573E-2</v>
      </c>
      <c r="S99" s="230">
        <v>1.523683006117218E-2</v>
      </c>
      <c r="T99" s="230">
        <v>1.4722838850921179E-2</v>
      </c>
      <c r="U99" s="230">
        <v>1.4239658823140079E-2</v>
      </c>
      <c r="V99" s="230">
        <v>6.8059254619421486E-3</v>
      </c>
      <c r="W99" s="230">
        <v>7.9459857883541415E-3</v>
      </c>
      <c r="X99" s="230">
        <v>1.0330900212549329E-2</v>
      </c>
      <c r="Y99" s="230">
        <v>9.7771895334282394E-3</v>
      </c>
      <c r="DA99" s="71" t="s">
        <v>732</v>
      </c>
    </row>
    <row r="100" spans="1:105" ht="12" customHeight="1" x14ac:dyDescent="0.25">
      <c r="A100" s="59" t="s">
        <v>159</v>
      </c>
      <c r="B100" s="230">
        <v>2.6566587735809059E-2</v>
      </c>
      <c r="C100" s="230">
        <v>2.4138016099222639E-2</v>
      </c>
      <c r="D100" s="230">
        <v>7.0890245990121448E-3</v>
      </c>
      <c r="E100" s="230">
        <v>8.1691059083696463E-3</v>
      </c>
      <c r="F100" s="230">
        <v>6.3177063840101451E-3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3.3832790568706552E-4</v>
      </c>
      <c r="T100" s="230">
        <v>3.8517046571020993E-4</v>
      </c>
      <c r="U100" s="230">
        <v>3.4534063632955071E-4</v>
      </c>
      <c r="V100" s="230">
        <v>2.0625025013153029E-4</v>
      </c>
      <c r="W100" s="230">
        <v>3.1172173490954489E-4</v>
      </c>
      <c r="X100" s="230">
        <v>3.8180159549964192E-4</v>
      </c>
      <c r="Y100" s="230">
        <v>4.7300596074013098E-4</v>
      </c>
      <c r="DA100" s="71" t="s">
        <v>733</v>
      </c>
    </row>
    <row r="101" spans="1:105" ht="12" customHeight="1" x14ac:dyDescent="0.25">
      <c r="A101" s="59" t="s">
        <v>35</v>
      </c>
      <c r="B101" s="230">
        <v>8.7240040386482559E-2</v>
      </c>
      <c r="C101" s="230">
        <v>4.7595214913474113E-2</v>
      </c>
      <c r="D101" s="230">
        <v>4.8949931077887643E-2</v>
      </c>
      <c r="E101" s="230">
        <v>5.6775403804240183E-2</v>
      </c>
      <c r="F101" s="230">
        <v>4.8455272799968051E-2</v>
      </c>
      <c r="G101" s="230">
        <v>5.9460851981786397E-2</v>
      </c>
      <c r="H101" s="230">
        <v>7.6522798957617655E-2</v>
      </c>
      <c r="I101" s="230">
        <v>8.0832154620326072E-2</v>
      </c>
      <c r="J101" s="230">
        <v>0.1015147904237475</v>
      </c>
      <c r="K101" s="230">
        <v>7.9414483559201401E-2</v>
      </c>
      <c r="L101" s="230">
        <v>5.7898563346402102E-2</v>
      </c>
      <c r="M101" s="230">
        <v>6.297708608546071E-2</v>
      </c>
      <c r="N101" s="230">
        <v>5.2397862489010363E-2</v>
      </c>
      <c r="O101" s="230">
        <v>7.3291073477775665E-2</v>
      </c>
      <c r="P101" s="230">
        <v>9.5207704836337295E-2</v>
      </c>
      <c r="Q101" s="230">
        <v>0.11006832352759791</v>
      </c>
      <c r="R101" s="230">
        <v>0.1142245845002087</v>
      </c>
      <c r="S101" s="230">
        <v>0.124518841355532</v>
      </c>
      <c r="T101" s="230">
        <v>0.12097136519403499</v>
      </c>
      <c r="U101" s="230">
        <v>0.1154976287211146</v>
      </c>
      <c r="V101" s="230">
        <v>0.1340208034247713</v>
      </c>
      <c r="W101" s="230">
        <v>0.16029476294716791</v>
      </c>
      <c r="X101" s="230">
        <v>0.14714341903215791</v>
      </c>
      <c r="Y101" s="230">
        <v>0.13690639288366391</v>
      </c>
      <c r="DA101" s="71" t="s">
        <v>734</v>
      </c>
    </row>
    <row r="102" spans="1:105" ht="12" customHeight="1" x14ac:dyDescent="0.25">
      <c r="A102" s="60" t="s">
        <v>533</v>
      </c>
      <c r="B102" s="262">
        <v>0.56931796220164888</v>
      </c>
      <c r="C102" s="262">
        <v>0.48938984381652623</v>
      </c>
      <c r="D102" s="262">
        <v>0.39707350029128857</v>
      </c>
      <c r="E102" s="262">
        <v>0.45731115554549667</v>
      </c>
      <c r="F102" s="262">
        <v>0.35658090901181849</v>
      </c>
      <c r="G102" s="262">
        <v>0.4323063217263397</v>
      </c>
      <c r="H102" s="262">
        <v>0.52855011515174444</v>
      </c>
      <c r="I102" s="262">
        <v>0.54204181532611417</v>
      </c>
      <c r="J102" s="262">
        <v>0.53090047865333034</v>
      </c>
      <c r="K102" s="262">
        <v>0.61614151264284966</v>
      </c>
      <c r="L102" s="262">
        <v>0.5560083654160608</v>
      </c>
      <c r="M102" s="262">
        <v>0.52233105273982094</v>
      </c>
      <c r="N102" s="262">
        <v>0.24220186579547351</v>
      </c>
      <c r="O102" s="262">
        <v>0.23647032191524769</v>
      </c>
      <c r="P102" s="262">
        <v>0.31055517556024848</v>
      </c>
      <c r="Q102" s="262">
        <v>0.3245557709535139</v>
      </c>
      <c r="R102" s="262">
        <v>0.3193503967064536</v>
      </c>
      <c r="S102" s="262">
        <v>0.34035807583490302</v>
      </c>
      <c r="T102" s="262">
        <v>0.33473150404288071</v>
      </c>
      <c r="U102" s="262">
        <v>0.31885654238050992</v>
      </c>
      <c r="V102" s="262">
        <v>0.33256262685706289</v>
      </c>
      <c r="W102" s="262">
        <v>0.39081607759939768</v>
      </c>
      <c r="X102" s="262">
        <v>0.37163813903496301</v>
      </c>
      <c r="Y102" s="262">
        <v>0.35500780107868452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4.5568335863594243E-3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3.0780131779831299E-2</v>
      </c>
      <c r="C105" s="229">
        <v>2.6173846288021978E-2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1.0517896131776439E-2</v>
      </c>
      <c r="J105" s="229">
        <v>1.570863441847695E-2</v>
      </c>
      <c r="K105" s="229">
        <v>9.2015913226444652E-3</v>
      </c>
      <c r="L105" s="229">
        <v>3.71741490961709E-3</v>
      </c>
      <c r="M105" s="229">
        <v>6.3576490585270633E-3</v>
      </c>
      <c r="N105" s="229">
        <v>5.7071182435704422E-2</v>
      </c>
      <c r="O105" s="229">
        <v>1.9506065255872351E-2</v>
      </c>
      <c r="P105" s="229">
        <v>4.4023217320582168E-2</v>
      </c>
      <c r="Q105" s="229">
        <v>3.8611085704957332E-2</v>
      </c>
      <c r="R105" s="229">
        <v>3.7191723132219592E-2</v>
      </c>
      <c r="S105" s="229">
        <v>3.7160173729092562E-2</v>
      </c>
      <c r="T105" s="229">
        <v>3.6291165093593362E-2</v>
      </c>
      <c r="U105" s="229">
        <v>3.4976873643179807E-2</v>
      </c>
      <c r="V105" s="229">
        <v>1.608497686988276E-2</v>
      </c>
      <c r="W105" s="229">
        <v>1.8444871894115179E-2</v>
      </c>
      <c r="X105" s="229">
        <v>2.445797450452911E-2</v>
      </c>
      <c r="Y105" s="229">
        <v>2.363836120089156E-2</v>
      </c>
      <c r="DA105" s="73" t="s">
        <v>738</v>
      </c>
    </row>
    <row r="106" spans="1:105" ht="12" customHeight="1" x14ac:dyDescent="0.25">
      <c r="A106" s="64" t="s">
        <v>159</v>
      </c>
      <c r="B106" s="229">
        <v>1.6404081415074441E-2</v>
      </c>
      <c r="C106" s="229">
        <v>1.39501846589503E-2</v>
      </c>
      <c r="D106" s="229">
        <v>3.341937116606652E-3</v>
      </c>
      <c r="E106" s="229">
        <v>3.7842059170454211E-3</v>
      </c>
      <c r="F106" s="229">
        <v>2.935282527359106E-3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8.4950215502424412E-4</v>
      </c>
      <c r="T106" s="229">
        <v>9.674837833878008E-4</v>
      </c>
      <c r="U106" s="229">
        <v>8.6439142954041349E-4</v>
      </c>
      <c r="V106" s="229">
        <v>4.9671708628593872E-4</v>
      </c>
      <c r="W106" s="229">
        <v>7.3618514466002245E-4</v>
      </c>
      <c r="X106" s="229">
        <v>9.2222839669728026E-4</v>
      </c>
      <c r="Y106" s="229">
        <v>1.1653363864758521E-3</v>
      </c>
      <c r="DA106" s="73" t="s">
        <v>739</v>
      </c>
    </row>
    <row r="107" spans="1:105" ht="12" customHeight="1" x14ac:dyDescent="0.25">
      <c r="A107" s="64" t="s">
        <v>32</v>
      </c>
      <c r="B107" s="229">
        <v>4.459067219153131E-2</v>
      </c>
      <c r="C107" s="229">
        <v>2.5177135123535348E-2</v>
      </c>
      <c r="D107" s="229">
        <v>0</v>
      </c>
      <c r="E107" s="229">
        <v>0</v>
      </c>
      <c r="F107" s="229">
        <v>5.2221193401204031E-3</v>
      </c>
      <c r="G107" s="229">
        <v>0</v>
      </c>
      <c r="H107" s="229">
        <v>0</v>
      </c>
      <c r="I107" s="229">
        <v>8.5388103595952589E-3</v>
      </c>
      <c r="J107" s="229">
        <v>0</v>
      </c>
      <c r="K107" s="229">
        <v>3.7403749150303929E-3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5.2735861140764638E-2</v>
      </c>
      <c r="C109" s="229">
        <v>2.6928720610319631E-2</v>
      </c>
      <c r="D109" s="229">
        <v>2.2591128169163019E-2</v>
      </c>
      <c r="E109" s="229">
        <v>2.5747466998055451E-2</v>
      </c>
      <c r="F109" s="229">
        <v>2.2039693909066859E-2</v>
      </c>
      <c r="G109" s="229">
        <v>2.6603337872118889E-2</v>
      </c>
      <c r="H109" s="229">
        <v>3.71893488492719E-2</v>
      </c>
      <c r="I109" s="229">
        <v>4.5953797866539123E-2</v>
      </c>
      <c r="J109" s="229">
        <v>6.9811867782510043E-2</v>
      </c>
      <c r="K109" s="229">
        <v>3.2516025730007392E-2</v>
      </c>
      <c r="L109" s="229">
        <v>2.2313190606536259E-2</v>
      </c>
      <c r="M109" s="229">
        <v>2.253354797225136E-2</v>
      </c>
      <c r="N109" s="229">
        <v>0.18513068335976909</v>
      </c>
      <c r="O109" s="229">
        <v>0.21696425665937541</v>
      </c>
      <c r="P109" s="229">
        <v>0.2665319582396663</v>
      </c>
      <c r="Q109" s="229">
        <v>0.2859446852485566</v>
      </c>
      <c r="R109" s="229">
        <v>0.28215867357423402</v>
      </c>
      <c r="S109" s="229">
        <v>0.30234839995078622</v>
      </c>
      <c r="T109" s="229">
        <v>0.2974728551658995</v>
      </c>
      <c r="U109" s="229">
        <v>0.28301527730778969</v>
      </c>
      <c r="V109" s="229">
        <v>0.31598093290089418</v>
      </c>
      <c r="W109" s="229">
        <v>0.37163502056062248</v>
      </c>
      <c r="X109" s="229">
        <v>0.34625793613373662</v>
      </c>
      <c r="Y109" s="229">
        <v>0.33020410349131712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0.42480721567444718</v>
      </c>
      <c r="C111" s="229">
        <v>0.39715995713569902</v>
      </c>
      <c r="D111" s="229">
        <v>0.37114043500551902</v>
      </c>
      <c r="E111" s="229">
        <v>0.42777948263039578</v>
      </c>
      <c r="F111" s="229">
        <v>0.3263838132352721</v>
      </c>
      <c r="G111" s="229">
        <v>0.40570298385422082</v>
      </c>
      <c r="H111" s="229">
        <v>0.49136076630247261</v>
      </c>
      <c r="I111" s="229">
        <v>0.47247447738184389</v>
      </c>
      <c r="J111" s="229">
        <v>0.44537997645234328</v>
      </c>
      <c r="K111" s="229">
        <v>0.57068352067516737</v>
      </c>
      <c r="L111" s="229">
        <v>0.52997775989990747</v>
      </c>
      <c r="M111" s="229">
        <v>0.49343985570904247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0.1068592780627042</v>
      </c>
      <c r="C113" s="263">
        <v>0.1010628279970831</v>
      </c>
      <c r="D113" s="263">
        <v>9.1527192460187132E-2</v>
      </c>
      <c r="E113" s="263">
        <v>0.1044957779916164</v>
      </c>
      <c r="F113" s="263">
        <v>8.3998208344851555E-2</v>
      </c>
      <c r="G113" s="263">
        <v>0.1002427606584507</v>
      </c>
      <c r="H113" s="263">
        <v>0.1238473824330157</v>
      </c>
      <c r="I113" s="263">
        <v>0.12900001167390829</v>
      </c>
      <c r="J113" s="263">
        <v>0.1042017264140439</v>
      </c>
      <c r="K113" s="263">
        <v>0.1272216875032639</v>
      </c>
      <c r="L113" s="263">
        <v>0.1292901501862016</v>
      </c>
      <c r="M113" s="263">
        <v>0.1019583056280108</v>
      </c>
      <c r="N113" s="263">
        <v>0.1097786622351497</v>
      </c>
      <c r="O113" s="263">
        <v>8.7934079065407941E-2</v>
      </c>
      <c r="P113" s="263">
        <v>0.1073963480223642</v>
      </c>
      <c r="Q113" s="263">
        <v>0.10253713315153901</v>
      </c>
      <c r="R113" s="263">
        <v>8.9418163144285398E-2</v>
      </c>
      <c r="S113" s="263">
        <v>9.5121487429412815E-2</v>
      </c>
      <c r="T113" s="263">
        <v>9.2875534730875869E-2</v>
      </c>
      <c r="U113" s="263">
        <v>8.7853706318537589E-2</v>
      </c>
      <c r="V113" s="263">
        <v>8.4254052769050847E-2</v>
      </c>
      <c r="W113" s="263">
        <v>9.9044410113149642E-2</v>
      </c>
      <c r="X113" s="263">
        <v>9.550223292321415E-2</v>
      </c>
      <c r="Y113" s="263">
        <v>9.4560246644149276E-2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13.11141522202975</v>
      </c>
      <c r="C115" s="223">
        <v>11.38557592682216</v>
      </c>
      <c r="D115" s="223">
        <v>7.9573966227906414</v>
      </c>
      <c r="E115" s="223">
        <v>7.8507805850650936</v>
      </c>
      <c r="F115" s="223">
        <v>9.1399706219762642</v>
      </c>
      <c r="G115" s="223">
        <v>8.3201857756268947</v>
      </c>
      <c r="H115" s="223">
        <v>8.5361771027677857</v>
      </c>
      <c r="I115" s="223">
        <v>10.779257672955341</v>
      </c>
      <c r="J115" s="223">
        <v>12.054099577808611</v>
      </c>
      <c r="K115" s="223">
        <v>9.0108165045840618</v>
      </c>
      <c r="L115" s="223">
        <v>9.0817065031504036</v>
      </c>
      <c r="M115" s="223">
        <v>9.2471493756109346</v>
      </c>
      <c r="N115" s="223">
        <v>6.450505646952978</v>
      </c>
      <c r="O115" s="223">
        <v>8.0937469684483183</v>
      </c>
      <c r="P115" s="223">
        <v>8.8827594797484437</v>
      </c>
      <c r="Q115" s="223">
        <v>10.34339939869878</v>
      </c>
      <c r="R115" s="223">
        <v>10.006744114120201</v>
      </c>
      <c r="S115" s="223">
        <v>10.72006856586761</v>
      </c>
      <c r="T115" s="223">
        <v>10.417608458575931</v>
      </c>
      <c r="U115" s="223">
        <v>9.9170828086353353</v>
      </c>
      <c r="V115" s="223">
        <v>10.29947469177238</v>
      </c>
      <c r="W115" s="223">
        <v>12.32788497784272</v>
      </c>
      <c r="X115" s="223">
        <v>11.589772043680449</v>
      </c>
      <c r="Y115" s="223">
        <v>11.05320797925885</v>
      </c>
      <c r="DA115" s="89" t="s">
        <v>747</v>
      </c>
    </row>
    <row r="116" spans="1:105" ht="12" customHeight="1" x14ac:dyDescent="0.25">
      <c r="A116" s="55" t="s">
        <v>91</v>
      </c>
      <c r="B116" s="259">
        <v>2.518336322285207E-2</v>
      </c>
      <c r="C116" s="259">
        <v>2.1488482269476451E-2</v>
      </c>
      <c r="D116" s="259">
        <v>1.396880867572331E-2</v>
      </c>
      <c r="E116" s="259">
        <v>1.378899727590964E-2</v>
      </c>
      <c r="F116" s="259">
        <v>1.636624610607593E-2</v>
      </c>
      <c r="G116" s="259">
        <v>1.4536332479385161E-2</v>
      </c>
      <c r="H116" s="259">
        <v>1.494353699083532E-2</v>
      </c>
      <c r="I116" s="259">
        <v>1.9475528342802549E-2</v>
      </c>
      <c r="J116" s="259">
        <v>2.1783530515208999E-2</v>
      </c>
      <c r="K116" s="259">
        <v>1.610350973142681E-2</v>
      </c>
      <c r="L116" s="259">
        <v>1.5803658325701301E-2</v>
      </c>
      <c r="M116" s="259">
        <v>1.6362507804817541E-2</v>
      </c>
      <c r="N116" s="259">
        <v>1.131292639440438E-2</v>
      </c>
      <c r="O116" s="259">
        <v>1.4405798973762769E-2</v>
      </c>
      <c r="P116" s="259">
        <v>1.5923255260556369E-2</v>
      </c>
      <c r="Q116" s="259">
        <v>1.8614845649538671E-2</v>
      </c>
      <c r="R116" s="259">
        <v>1.8205162503147049E-2</v>
      </c>
      <c r="S116" s="259">
        <v>1.9514530867935E-2</v>
      </c>
      <c r="T116" s="259">
        <v>1.8963158860779351E-2</v>
      </c>
      <c r="U116" s="259">
        <v>1.8060727093194399E-2</v>
      </c>
      <c r="V116" s="259">
        <v>1.8828797066992951E-2</v>
      </c>
      <c r="W116" s="259">
        <v>2.230444108403247E-2</v>
      </c>
      <c r="X116" s="259">
        <v>2.1187555777984979E-2</v>
      </c>
      <c r="Y116" s="259">
        <v>2.015420507859152E-2</v>
      </c>
      <c r="DA116" s="67" t="s">
        <v>748</v>
      </c>
    </row>
    <row r="117" spans="1:105" ht="12" customHeight="1" x14ac:dyDescent="0.25">
      <c r="A117" s="173" t="s">
        <v>92</v>
      </c>
      <c r="B117" s="224">
        <v>3.2621383615528839E-3</v>
      </c>
      <c r="C117" s="224">
        <v>2.7835202837085279E-3</v>
      </c>
      <c r="D117" s="224">
        <v>1.8094559588021949E-3</v>
      </c>
      <c r="E117" s="224">
        <v>1.7861640076840689E-3</v>
      </c>
      <c r="F117" s="224">
        <v>2.120009102231396E-3</v>
      </c>
      <c r="G117" s="224">
        <v>1.8829704117621451E-3</v>
      </c>
      <c r="H117" s="224">
        <v>1.935717832590894E-3</v>
      </c>
      <c r="I117" s="224">
        <v>2.52277138507521E-3</v>
      </c>
      <c r="J117" s="224">
        <v>2.8217394918578029E-3</v>
      </c>
      <c r="K117" s="224">
        <v>2.0859754269381592E-3</v>
      </c>
      <c r="L117" s="224">
        <v>2.0471340392836631E-3</v>
      </c>
      <c r="M117" s="224">
        <v>2.1195248596846748E-3</v>
      </c>
      <c r="N117" s="224">
        <v>1.465425044543799E-3</v>
      </c>
      <c r="O117" s="224">
        <v>1.866061694987875E-3</v>
      </c>
      <c r="P117" s="224">
        <v>2.0626260824100099E-3</v>
      </c>
      <c r="Q117" s="224">
        <v>2.4191032679267161E-3</v>
      </c>
      <c r="R117" s="224">
        <v>2.358213970639554E-3</v>
      </c>
      <c r="S117" s="224">
        <v>2.5278235948339349E-3</v>
      </c>
      <c r="T117" s="224">
        <v>2.4564013721501648E-3</v>
      </c>
      <c r="U117" s="224">
        <v>2.3395044643911762E-3</v>
      </c>
      <c r="V117" s="224">
        <v>2.438996756334594E-3</v>
      </c>
      <c r="W117" s="224">
        <v>2.9220377042330748E-3</v>
      </c>
      <c r="X117" s="224">
        <v>2.7445396343323929E-3</v>
      </c>
      <c r="Y117" s="224">
        <v>2.6106840834435431E-3</v>
      </c>
      <c r="DA117" s="177" t="s">
        <v>749</v>
      </c>
    </row>
    <row r="118" spans="1:105" ht="12" customHeight="1" x14ac:dyDescent="0.25">
      <c r="A118" s="173" t="s">
        <v>93</v>
      </c>
      <c r="B118" s="224">
        <v>0.45575081364186598</v>
      </c>
      <c r="C118" s="224">
        <v>0.38888345419073772</v>
      </c>
      <c r="D118" s="224">
        <v>0.25279768485376503</v>
      </c>
      <c r="E118" s="224">
        <v>0.24954358447638569</v>
      </c>
      <c r="F118" s="224">
        <v>0.29618482301596188</v>
      </c>
      <c r="G118" s="224">
        <v>0.26306833190718593</v>
      </c>
      <c r="H118" s="224">
        <v>0.27043763305134938</v>
      </c>
      <c r="I118" s="224">
        <v>0.35245442833795793</v>
      </c>
      <c r="J118" s="224">
        <v>0.39422303003953429</v>
      </c>
      <c r="K118" s="224">
        <v>0.29143000470754032</v>
      </c>
      <c r="L118" s="224">
        <v>0.28600350464391688</v>
      </c>
      <c r="M118" s="224">
        <v>0.29611716986633779</v>
      </c>
      <c r="N118" s="224">
        <v>0.20473339336351051</v>
      </c>
      <c r="O118" s="224">
        <v>0.260706028235969</v>
      </c>
      <c r="P118" s="224">
        <v>0.28816788594147957</v>
      </c>
      <c r="Q118" s="224">
        <v>0.33592882724991419</v>
      </c>
      <c r="R118" s="224">
        <v>0.32935811769587281</v>
      </c>
      <c r="S118" s="224">
        <v>0.35316026863442301</v>
      </c>
      <c r="T118" s="224">
        <v>0.34318192544583309</v>
      </c>
      <c r="U118" s="224">
        <v>0.32685034936945351</v>
      </c>
      <c r="V118" s="224">
        <v>0.34048752509226748</v>
      </c>
      <c r="W118" s="224">
        <v>0.40230138268406701</v>
      </c>
      <c r="X118" s="224">
        <v>0.38228163002927412</v>
      </c>
      <c r="Y118" s="224">
        <v>0.36473664306037279</v>
      </c>
      <c r="DA118" s="177" t="s">
        <v>750</v>
      </c>
    </row>
    <row r="119" spans="1:105" ht="12" customHeight="1" x14ac:dyDescent="0.25">
      <c r="A119" s="173" t="s">
        <v>94</v>
      </c>
      <c r="B119" s="224">
        <v>8.317594777880296E-3</v>
      </c>
      <c r="C119" s="224">
        <v>7.0972445708515968E-3</v>
      </c>
      <c r="D119" s="224">
        <v>4.6136367516223563E-3</v>
      </c>
      <c r="E119" s="224">
        <v>4.5542484027803554E-3</v>
      </c>
      <c r="F119" s="224">
        <v>5.4054655822092399E-3</v>
      </c>
      <c r="G119" s="224">
        <v>4.8010792700774402E-3</v>
      </c>
      <c r="H119" s="224">
        <v>4.9355713189747769E-3</v>
      </c>
      <c r="I119" s="224">
        <v>6.4324034644252896E-3</v>
      </c>
      <c r="J119" s="224">
        <v>7.1946934987891006E-3</v>
      </c>
      <c r="K119" s="224">
        <v>5.3186886621290194E-3</v>
      </c>
      <c r="L119" s="224">
        <v>5.2196533401058084E-3</v>
      </c>
      <c r="M119" s="224">
        <v>5.4042308910859857E-3</v>
      </c>
      <c r="N119" s="224">
        <v>3.7364484111183541E-3</v>
      </c>
      <c r="O119" s="224">
        <v>4.7579664898226553E-3</v>
      </c>
      <c r="P119" s="224">
        <v>5.2591539751877144E-3</v>
      </c>
      <c r="Q119" s="224">
        <v>6.1680770336430832E-3</v>
      </c>
      <c r="R119" s="224">
        <v>6.0128253413441026E-3</v>
      </c>
      <c r="S119" s="224">
        <v>6.44528527042138E-3</v>
      </c>
      <c r="T119" s="224">
        <v>6.2631773888487717E-3</v>
      </c>
      <c r="U119" s="224">
        <v>5.9651210215941131E-3</v>
      </c>
      <c r="V119" s="224">
        <v>6.2188001964755798E-3</v>
      </c>
      <c r="W119" s="224">
        <v>7.4504275587895944E-3</v>
      </c>
      <c r="X119" s="224">
        <v>6.9978541680683817E-3</v>
      </c>
      <c r="Y119" s="224">
        <v>6.6565577214843684E-3</v>
      </c>
      <c r="DA119" s="177" t="s">
        <v>751</v>
      </c>
    </row>
    <row r="120" spans="1:105" ht="12" customHeight="1" x14ac:dyDescent="0.25">
      <c r="A120" s="56" t="s">
        <v>95</v>
      </c>
      <c r="B120" s="260">
        <v>5.9527374414872387E-2</v>
      </c>
      <c r="C120" s="260">
        <v>5.0908127082189322E-2</v>
      </c>
      <c r="D120" s="260">
        <v>3.1374271822240472E-2</v>
      </c>
      <c r="E120" s="260">
        <v>3.0914121867192959E-2</v>
      </c>
      <c r="F120" s="260">
        <v>3.7285730813558397E-2</v>
      </c>
      <c r="G120" s="260">
        <v>3.2713138491864427E-2</v>
      </c>
      <c r="H120" s="260">
        <v>3.398210965652549E-2</v>
      </c>
      <c r="I120" s="260">
        <v>4.5974000946668328E-2</v>
      </c>
      <c r="J120" s="260">
        <v>5.1388763488640167E-2</v>
      </c>
      <c r="K120" s="260">
        <v>3.6460701072060453E-2</v>
      </c>
      <c r="L120" s="260">
        <v>3.5231270043762503E-2</v>
      </c>
      <c r="M120" s="260">
        <v>3.6081337896636131E-2</v>
      </c>
      <c r="N120" s="260">
        <v>3.1190224056272291E-2</v>
      </c>
      <c r="O120" s="260">
        <v>3.8347876322205959E-2</v>
      </c>
      <c r="P120" s="260">
        <v>4.2262429066198447E-2</v>
      </c>
      <c r="Q120" s="260">
        <v>4.9003910353004117E-2</v>
      </c>
      <c r="R120" s="260">
        <v>4.7281859653579367E-2</v>
      </c>
      <c r="S120" s="260">
        <v>5.0604679085209978E-2</v>
      </c>
      <c r="T120" s="260">
        <v>4.9174648270072563E-2</v>
      </c>
      <c r="U120" s="260">
        <v>4.681127436539062E-2</v>
      </c>
      <c r="V120" s="260">
        <v>4.8288130225138698E-2</v>
      </c>
      <c r="W120" s="260">
        <v>5.7811981005016791E-2</v>
      </c>
      <c r="X120" s="260">
        <v>5.4427127446927369E-2</v>
      </c>
      <c r="Y120" s="260">
        <v>5.1942779434071218E-2</v>
      </c>
      <c r="DA120" s="68" t="s">
        <v>752</v>
      </c>
    </row>
    <row r="121" spans="1:105" ht="12" customHeight="1" x14ac:dyDescent="0.25">
      <c r="A121" s="37" t="s">
        <v>159</v>
      </c>
      <c r="B121" s="226">
        <v>7.0025930343310108E-3</v>
      </c>
      <c r="C121" s="226">
        <v>6.9491893155970794E-3</v>
      </c>
      <c r="D121" s="226">
        <v>1.469407467371371E-3</v>
      </c>
      <c r="E121" s="226">
        <v>1.4530853374974471E-3</v>
      </c>
      <c r="F121" s="226">
        <v>1.6548922577495739E-3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7.5714203883242389E-5</v>
      </c>
      <c r="T121" s="226">
        <v>8.6158988299543329E-5</v>
      </c>
      <c r="U121" s="226">
        <v>7.7340609097546016E-5</v>
      </c>
      <c r="V121" s="226">
        <v>4.4430424303857328E-5</v>
      </c>
      <c r="W121" s="226">
        <v>6.7147170969221066E-5</v>
      </c>
      <c r="X121" s="226">
        <v>8.333969993819243E-5</v>
      </c>
      <c r="Y121" s="226">
        <v>1.0324094203561609E-4</v>
      </c>
      <c r="DA121" s="69" t="s">
        <v>753</v>
      </c>
    </row>
    <row r="122" spans="1:105" ht="12" customHeight="1" x14ac:dyDescent="0.25">
      <c r="A122" s="37" t="s">
        <v>35</v>
      </c>
      <c r="B122" s="226">
        <v>2.355942713719094E-2</v>
      </c>
      <c r="C122" s="226">
        <v>1.4038529530628631E-2</v>
      </c>
      <c r="D122" s="226">
        <v>1.039521798719305E-2</v>
      </c>
      <c r="E122" s="226">
        <v>1.0346717291256051E-2</v>
      </c>
      <c r="F122" s="226">
        <v>1.300400374874236E-2</v>
      </c>
      <c r="G122" s="226">
        <v>1.215129242420347E-2</v>
      </c>
      <c r="H122" s="226">
        <v>1.294814241664506E-2</v>
      </c>
      <c r="I122" s="226">
        <v>1.7669698060508731E-2</v>
      </c>
      <c r="J122" s="226">
        <v>2.531093215399155E-2</v>
      </c>
      <c r="K122" s="226">
        <v>1.3980466483972651E-2</v>
      </c>
      <c r="L122" s="226">
        <v>1.086922102186339E-2</v>
      </c>
      <c r="M122" s="226">
        <v>1.374518493241785E-2</v>
      </c>
      <c r="N122" s="226">
        <v>1.005190452319496E-2</v>
      </c>
      <c r="O122" s="226">
        <v>1.7397086501363779E-2</v>
      </c>
      <c r="P122" s="226">
        <v>1.982075255467176E-2</v>
      </c>
      <c r="Q122" s="226">
        <v>2.5283215020402379E-2</v>
      </c>
      <c r="R122" s="226">
        <v>2.6477325060779471E-2</v>
      </c>
      <c r="S122" s="226">
        <v>2.8549622347846249E-2</v>
      </c>
      <c r="T122" s="226">
        <v>2.772400387679088E-2</v>
      </c>
      <c r="U122" s="226">
        <v>2.6500784348879439E-2</v>
      </c>
      <c r="V122" s="226">
        <v>2.957903157325938E-2</v>
      </c>
      <c r="W122" s="226">
        <v>3.5566304874798733E-2</v>
      </c>
      <c r="X122" s="226">
        <v>3.2906431911234379E-2</v>
      </c>
      <c r="Y122" s="226">
        <v>3.061503992703981E-2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2.8965354243350439E-2</v>
      </c>
      <c r="C125" s="226">
        <v>2.9920408235963609E-2</v>
      </c>
      <c r="D125" s="226">
        <v>1.9509646367676051E-2</v>
      </c>
      <c r="E125" s="226">
        <v>1.9114319238439471E-2</v>
      </c>
      <c r="F125" s="226">
        <v>2.2626834807066471E-2</v>
      </c>
      <c r="G125" s="226">
        <v>2.0561846067660951E-2</v>
      </c>
      <c r="H125" s="226">
        <v>2.1033967239880429E-2</v>
      </c>
      <c r="I125" s="226">
        <v>2.83043028861596E-2</v>
      </c>
      <c r="J125" s="226">
        <v>2.6077831334648621E-2</v>
      </c>
      <c r="K125" s="226">
        <v>2.2480234588087799E-2</v>
      </c>
      <c r="L125" s="226">
        <v>2.4362049021899101E-2</v>
      </c>
      <c r="M125" s="226">
        <v>2.233615296421828E-2</v>
      </c>
      <c r="N125" s="226">
        <v>2.1138319533077331E-2</v>
      </c>
      <c r="O125" s="226">
        <v>2.095078982084218E-2</v>
      </c>
      <c r="P125" s="226">
        <v>2.244167651152669E-2</v>
      </c>
      <c r="Q125" s="226">
        <v>2.3720695332601741E-2</v>
      </c>
      <c r="R125" s="226">
        <v>2.0804534592799899E-2</v>
      </c>
      <c r="S125" s="226">
        <v>2.1979342533480491E-2</v>
      </c>
      <c r="T125" s="226">
        <v>2.136448540498213E-2</v>
      </c>
      <c r="U125" s="226">
        <v>2.023314940741364E-2</v>
      </c>
      <c r="V125" s="226">
        <v>1.8664668227575461E-2</v>
      </c>
      <c r="W125" s="226">
        <v>2.2178528959248829E-2</v>
      </c>
      <c r="X125" s="226">
        <v>2.14373558357548E-2</v>
      </c>
      <c r="Y125" s="226">
        <v>2.1224498564995781E-2</v>
      </c>
      <c r="DA125" s="69" t="s">
        <v>757</v>
      </c>
    </row>
    <row r="126" spans="1:105" ht="12" customHeight="1" x14ac:dyDescent="0.25">
      <c r="A126" s="57" t="s">
        <v>602</v>
      </c>
      <c r="B126" s="294">
        <v>5.7464930714089988</v>
      </c>
      <c r="C126" s="294">
        <v>4.9019835614996152</v>
      </c>
      <c r="D126" s="294">
        <v>3.2119342381350431</v>
      </c>
      <c r="E126" s="294">
        <v>3.1648812442541638</v>
      </c>
      <c r="F126" s="294">
        <v>3.739938864125758</v>
      </c>
      <c r="G126" s="294">
        <v>3.3450643167043812</v>
      </c>
      <c r="H126" s="294">
        <v>3.4749463155902842</v>
      </c>
      <c r="I126" s="294">
        <v>4.5569112238800242</v>
      </c>
      <c r="J126" s="294">
        <v>5.18352219914087</v>
      </c>
      <c r="K126" s="294">
        <v>3.633644079529883</v>
      </c>
      <c r="L126" s="294">
        <v>3.5688580669422678</v>
      </c>
      <c r="M126" s="294">
        <v>3.6313109959023442</v>
      </c>
      <c r="N126" s="294">
        <v>3.1172926405997319</v>
      </c>
      <c r="O126" s="294">
        <v>3.8933029920103861</v>
      </c>
      <c r="P126" s="294">
        <v>4.2669276619923693</v>
      </c>
      <c r="Q126" s="294">
        <v>4.96067288291691</v>
      </c>
      <c r="R126" s="294">
        <v>4.7896608067867863</v>
      </c>
      <c r="S126" s="294">
        <v>5.1302607481777702</v>
      </c>
      <c r="T126" s="294">
        <v>4.9855688737037331</v>
      </c>
      <c r="U126" s="294">
        <v>4.745534208262618</v>
      </c>
      <c r="V126" s="294">
        <v>4.9229310069031893</v>
      </c>
      <c r="W126" s="294">
        <v>5.8946603795309738</v>
      </c>
      <c r="X126" s="294">
        <v>5.5406817730411646</v>
      </c>
      <c r="Y126" s="294">
        <v>5.2866909573519996</v>
      </c>
      <c r="DA126" s="70" t="s">
        <v>758</v>
      </c>
    </row>
    <row r="127" spans="1:105" ht="12" customHeight="1" x14ac:dyDescent="0.25">
      <c r="A127" s="60" t="s">
        <v>604</v>
      </c>
      <c r="B127" s="262">
        <v>3.9714859538095819</v>
      </c>
      <c r="C127" s="262">
        <v>3.0245944318217139</v>
      </c>
      <c r="D127" s="262">
        <v>1.219747500902139</v>
      </c>
      <c r="E127" s="262">
        <v>1.213062510053768</v>
      </c>
      <c r="F127" s="262">
        <v>1.6506988595987171</v>
      </c>
      <c r="G127" s="262">
        <v>1.24543440763094</v>
      </c>
      <c r="H127" s="262">
        <v>1.3271067403887671</v>
      </c>
      <c r="I127" s="262">
        <v>2.219859966321724</v>
      </c>
      <c r="J127" s="262">
        <v>2.8197462187177909</v>
      </c>
      <c r="K127" s="262">
        <v>1.6935816732555991</v>
      </c>
      <c r="L127" s="262">
        <v>1.2243908647253281</v>
      </c>
      <c r="M127" s="262">
        <v>1.604375840763888</v>
      </c>
      <c r="N127" s="262">
        <v>1.1978865170628159</v>
      </c>
      <c r="O127" s="262">
        <v>1.8530346316316291</v>
      </c>
      <c r="P127" s="262">
        <v>2.1676619414208229</v>
      </c>
      <c r="Q127" s="262">
        <v>2.719743949116415</v>
      </c>
      <c r="R127" s="262">
        <v>2.831015292470179</v>
      </c>
      <c r="S127" s="262">
        <v>3.0505860544691559</v>
      </c>
      <c r="T127" s="262">
        <v>2.96317338711318</v>
      </c>
      <c r="U127" s="262">
        <v>2.8325316352154979</v>
      </c>
      <c r="V127" s="262">
        <v>3.0818268593405662</v>
      </c>
      <c r="W127" s="262">
        <v>3.7051898721219598</v>
      </c>
      <c r="X127" s="262">
        <v>3.452147989243028</v>
      </c>
      <c r="Y127" s="262">
        <v>3.2185238774167639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0.14630772478844101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0.84376899208633815</v>
      </c>
      <c r="C129" s="230">
        <v>0.85730109618880346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0.33436862478078738</v>
      </c>
      <c r="J129" s="230">
        <v>0.51692234507229207</v>
      </c>
      <c r="K129" s="230">
        <v>0.34188114830497918</v>
      </c>
      <c r="L129" s="230">
        <v>0.17449431324304379</v>
      </c>
      <c r="M129" s="230">
        <v>0.35238887443937089</v>
      </c>
      <c r="N129" s="230">
        <v>0.28174510967144722</v>
      </c>
      <c r="O129" s="230">
        <v>0.15251692673051909</v>
      </c>
      <c r="P129" s="230">
        <v>0.30664641549626692</v>
      </c>
      <c r="Q129" s="230">
        <v>0.32228760903835718</v>
      </c>
      <c r="R129" s="230">
        <v>0.32900158307415989</v>
      </c>
      <c r="S129" s="230">
        <v>0.33178624012270003</v>
      </c>
      <c r="T129" s="230">
        <v>0.32059468543769692</v>
      </c>
      <c r="U129" s="230">
        <v>0.31006664498834252</v>
      </c>
      <c r="V129" s="230">
        <v>0.148721838109449</v>
      </c>
      <c r="W129" s="230">
        <v>0.17415443246634649</v>
      </c>
      <c r="X129" s="230">
        <v>0.22592596477094459</v>
      </c>
      <c r="Y129" s="230">
        <v>0.213841040447146</v>
      </c>
      <c r="DA129" s="71" t="s">
        <v>761</v>
      </c>
    </row>
    <row r="130" spans="1:105" ht="12" customHeight="1" x14ac:dyDescent="0.25">
      <c r="A130" s="59" t="s">
        <v>159</v>
      </c>
      <c r="B130" s="230">
        <v>0.44128954617978738</v>
      </c>
      <c r="C130" s="230">
        <v>0.44839878256700572</v>
      </c>
      <c r="D130" s="230">
        <v>0.15430016377059669</v>
      </c>
      <c r="E130" s="230">
        <v>0.1525862026205714</v>
      </c>
      <c r="F130" s="230">
        <v>0.1571367434426818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7.367184861013224E-3</v>
      </c>
      <c r="T130" s="230">
        <v>8.3872142828303638E-3</v>
      </c>
      <c r="U130" s="230">
        <v>7.5197456494417924E-3</v>
      </c>
      <c r="V130" s="230">
        <v>4.5069427341835238E-3</v>
      </c>
      <c r="W130" s="230">
        <v>6.8167533383599373E-3</v>
      </c>
      <c r="X130" s="230">
        <v>8.3496009098568778E-3</v>
      </c>
      <c r="Y130" s="230">
        <v>1.0345313081693459E-2</v>
      </c>
      <c r="DA130" s="71" t="s">
        <v>762</v>
      </c>
    </row>
    <row r="131" spans="1:105" ht="12" customHeight="1" x14ac:dyDescent="0.25">
      <c r="A131" s="59" t="s">
        <v>32</v>
      </c>
      <c r="B131" s="230">
        <v>1.237309515506724</v>
      </c>
      <c r="C131" s="230">
        <v>0.83474415994788598</v>
      </c>
      <c r="D131" s="230">
        <v>0</v>
      </c>
      <c r="E131" s="230">
        <v>0</v>
      </c>
      <c r="F131" s="230">
        <v>0.28836147725253658</v>
      </c>
      <c r="G131" s="230">
        <v>0</v>
      </c>
      <c r="H131" s="230">
        <v>0</v>
      </c>
      <c r="I131" s="230">
        <v>0.274773760076575</v>
      </c>
      <c r="J131" s="230">
        <v>0</v>
      </c>
      <c r="K131" s="230">
        <v>0.14067230255779031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1.449117900036732</v>
      </c>
      <c r="C132" s="230">
        <v>0.88415039311801957</v>
      </c>
      <c r="D132" s="230">
        <v>1.065447337131542</v>
      </c>
      <c r="E132" s="230">
        <v>1.0604763074331971</v>
      </c>
      <c r="F132" s="230">
        <v>1.2052006389034979</v>
      </c>
      <c r="G132" s="230">
        <v>1.24543440763094</v>
      </c>
      <c r="H132" s="230">
        <v>1.3271067403887671</v>
      </c>
      <c r="I132" s="230">
        <v>1.4644098566759201</v>
      </c>
      <c r="J132" s="230">
        <v>2.3028238736454991</v>
      </c>
      <c r="K132" s="230">
        <v>1.2110282223928299</v>
      </c>
      <c r="L132" s="230">
        <v>1.049896551482284</v>
      </c>
      <c r="M132" s="230">
        <v>1.2519869663245169</v>
      </c>
      <c r="N132" s="230">
        <v>0.91614140739136862</v>
      </c>
      <c r="O132" s="230">
        <v>1.70051770490111</v>
      </c>
      <c r="P132" s="230">
        <v>1.861015525924556</v>
      </c>
      <c r="Q132" s="230">
        <v>2.3974563400780582</v>
      </c>
      <c r="R132" s="230">
        <v>2.50201370939602</v>
      </c>
      <c r="S132" s="230">
        <v>2.7114326294854432</v>
      </c>
      <c r="T132" s="230">
        <v>2.6341914873926529</v>
      </c>
      <c r="U132" s="230">
        <v>2.5149452445777141</v>
      </c>
      <c r="V132" s="230">
        <v>2.9285980784969339</v>
      </c>
      <c r="W132" s="230">
        <v>3.524218686317254</v>
      </c>
      <c r="X132" s="230">
        <v>3.2178724235622269</v>
      </c>
      <c r="Y132" s="230">
        <v>2.9943375238879248</v>
      </c>
      <c r="DA132" s="71" t="s">
        <v>764</v>
      </c>
    </row>
    <row r="133" spans="1:105" ht="12" customHeight="1" x14ac:dyDescent="0.25">
      <c r="A133" s="60" t="s">
        <v>611</v>
      </c>
      <c r="B133" s="262">
        <v>1.775007117599416</v>
      </c>
      <c r="C133" s="262">
        <v>1.8773891296779011</v>
      </c>
      <c r="D133" s="262">
        <v>1.9921867372329041</v>
      </c>
      <c r="E133" s="262">
        <v>1.9518187342003961</v>
      </c>
      <c r="F133" s="262">
        <v>2.0892400045270421</v>
      </c>
      <c r="G133" s="262">
        <v>2.0996299090734412</v>
      </c>
      <c r="H133" s="262">
        <v>2.1478395752015169</v>
      </c>
      <c r="I133" s="262">
        <v>2.3370512575583011</v>
      </c>
      <c r="J133" s="262">
        <v>2.3637759804230791</v>
      </c>
      <c r="K133" s="262">
        <v>1.9400624062742831</v>
      </c>
      <c r="L133" s="262">
        <v>2.3444672022169399</v>
      </c>
      <c r="M133" s="262">
        <v>2.0269351551384558</v>
      </c>
      <c r="N133" s="262">
        <v>1.919406123536916</v>
      </c>
      <c r="O133" s="262">
        <v>2.0402683603787559</v>
      </c>
      <c r="P133" s="262">
        <v>2.0992657205715459</v>
      </c>
      <c r="Q133" s="262">
        <v>2.240928933800495</v>
      </c>
      <c r="R133" s="262">
        <v>1.9586455143166059</v>
      </c>
      <c r="S133" s="262">
        <v>2.079674693708613</v>
      </c>
      <c r="T133" s="262">
        <v>2.0223954865905531</v>
      </c>
      <c r="U133" s="262">
        <v>1.9130025730471201</v>
      </c>
      <c r="V133" s="262">
        <v>1.8411041475626231</v>
      </c>
      <c r="W133" s="262">
        <v>2.1894705074090131</v>
      </c>
      <c r="X133" s="262">
        <v>2.0885337837981361</v>
      </c>
      <c r="Y133" s="262">
        <v>2.0681670799352361</v>
      </c>
      <c r="DA133" s="72" t="s">
        <v>765</v>
      </c>
    </row>
    <row r="134" spans="1:105" ht="12" customHeight="1" x14ac:dyDescent="0.25">
      <c r="A134" s="57" t="s">
        <v>613</v>
      </c>
      <c r="B134" s="294">
        <v>3.9261174670246071</v>
      </c>
      <c r="C134" s="294">
        <v>3.3491319044002981</v>
      </c>
      <c r="D134" s="294">
        <v>2.1944568554372892</v>
      </c>
      <c r="E134" s="294">
        <v>2.1623093214794671</v>
      </c>
      <c r="F134" s="294">
        <v>2.5552000354971351</v>
      </c>
      <c r="G134" s="294">
        <v>2.2854139522896282</v>
      </c>
      <c r="H134" s="294">
        <v>2.3741518970050079</v>
      </c>
      <c r="I134" s="294">
        <v>3.118235997056352</v>
      </c>
      <c r="J134" s="294">
        <v>3.5414846574881218</v>
      </c>
      <c r="K134" s="294">
        <v>2.4825773410520919</v>
      </c>
      <c r="L134" s="294">
        <v>2.43831425877246</v>
      </c>
      <c r="M134" s="294">
        <v>2.480983332276951</v>
      </c>
      <c r="N134" s="294">
        <v>2.1297958483546879</v>
      </c>
      <c r="O134" s="294">
        <v>2.6599814341380958</v>
      </c>
      <c r="P134" s="294">
        <v>2.9152491817363519</v>
      </c>
      <c r="Q134" s="294">
        <v>3.3892296069609582</v>
      </c>
      <c r="R134" s="294">
        <v>3.2723907818160778</v>
      </c>
      <c r="S134" s="294">
        <v>3.505095383134742</v>
      </c>
      <c r="T134" s="294">
        <v>3.406239039161155</v>
      </c>
      <c r="U134" s="294">
        <v>3.2422426189151108</v>
      </c>
      <c r="V134" s="294">
        <v>3.3634436124745131</v>
      </c>
      <c r="W134" s="294">
        <v>4.0273482958502784</v>
      </c>
      <c r="X134" s="294">
        <v>3.7855031265230452</v>
      </c>
      <c r="Y134" s="294">
        <v>3.6119715890184589</v>
      </c>
      <c r="DA134" s="70" t="s">
        <v>766</v>
      </c>
    </row>
    <row r="135" spans="1:105" ht="12" customHeight="1" x14ac:dyDescent="0.25">
      <c r="A135" s="60" t="s">
        <v>615</v>
      </c>
      <c r="B135" s="262">
        <v>2.713397576492945</v>
      </c>
      <c r="C135" s="262">
        <v>2.0664626028216819</v>
      </c>
      <c r="D135" s="262">
        <v>0.83335556297421964</v>
      </c>
      <c r="E135" s="262">
        <v>0.82878824530576745</v>
      </c>
      <c r="F135" s="262">
        <v>1.127790035580617</v>
      </c>
      <c r="G135" s="262">
        <v>0.85090536455382026</v>
      </c>
      <c r="H135" s="262">
        <v>0.90670551400645494</v>
      </c>
      <c r="I135" s="262">
        <v>1.465972908845169</v>
      </c>
      <c r="J135" s="262">
        <v>1.9265062611778381</v>
      </c>
      <c r="K135" s="262">
        <v>1.157088420115546</v>
      </c>
      <c r="L135" s="262">
        <v>0.83652800076983369</v>
      </c>
      <c r="M135" s="262">
        <v>1.0961412349794979</v>
      </c>
      <c r="N135" s="262">
        <v>0.81841970741303571</v>
      </c>
      <c r="O135" s="262">
        <v>1.2660298279045199</v>
      </c>
      <c r="P135" s="262">
        <v>1.4809894147718941</v>
      </c>
      <c r="Q135" s="262">
        <v>1.8581827371528119</v>
      </c>
      <c r="R135" s="262">
        <v>1.934205514748085</v>
      </c>
      <c r="S135" s="262">
        <v>2.084220592330126</v>
      </c>
      <c r="T135" s="262">
        <v>2.02449853300093</v>
      </c>
      <c r="U135" s="262">
        <v>1.9352415100350211</v>
      </c>
      <c r="V135" s="262">
        <v>2.1055649267207488</v>
      </c>
      <c r="W135" s="262">
        <v>2.5314588384275001</v>
      </c>
      <c r="X135" s="262">
        <v>2.358575630544995</v>
      </c>
      <c r="Y135" s="262">
        <v>2.1989590270337511</v>
      </c>
      <c r="DA135" s="72" t="s">
        <v>767</v>
      </c>
    </row>
    <row r="136" spans="1:105" ht="12" customHeight="1" x14ac:dyDescent="0.25">
      <c r="A136" s="59" t="s">
        <v>31</v>
      </c>
      <c r="B136" s="297">
        <v>0.57647962623431115</v>
      </c>
      <c r="C136" s="297">
        <v>0.58572502679811289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0.23639401780106159</v>
      </c>
      <c r="J136" s="297">
        <v>0.3531715470399111</v>
      </c>
      <c r="K136" s="297">
        <v>0.23357994716549721</v>
      </c>
      <c r="L136" s="297">
        <v>0.1192179582584965</v>
      </c>
      <c r="M136" s="297">
        <v>0.2407590330187809</v>
      </c>
      <c r="N136" s="297">
        <v>0.1924938188533496</v>
      </c>
      <c r="O136" s="297">
        <v>0.1042025740939042</v>
      </c>
      <c r="P136" s="297">
        <v>0.2095068823923916</v>
      </c>
      <c r="Q136" s="297">
        <v>0.22019325448187479</v>
      </c>
      <c r="R136" s="297">
        <v>0.2247803740359321</v>
      </c>
      <c r="S136" s="297">
        <v>0.22668290668359881</v>
      </c>
      <c r="T136" s="297">
        <v>0.21903661566994259</v>
      </c>
      <c r="U136" s="297">
        <v>0.2118436506757958</v>
      </c>
      <c r="V136" s="297">
        <v>0.1016096946561437</v>
      </c>
      <c r="W136" s="297">
        <v>0.1189857450046886</v>
      </c>
      <c r="X136" s="297">
        <v>0.15435707752869571</v>
      </c>
      <c r="Y136" s="297">
        <v>0.1461004187481601</v>
      </c>
      <c r="DA136" s="71" t="s">
        <v>768</v>
      </c>
    </row>
    <row r="137" spans="1:105" ht="12" customHeight="1" x14ac:dyDescent="0.25">
      <c r="A137" s="59" t="s">
        <v>159</v>
      </c>
      <c r="B137" s="297">
        <v>0.30149772630753657</v>
      </c>
      <c r="C137" s="297">
        <v>0.30635489690014311</v>
      </c>
      <c r="D137" s="297">
        <v>0.10542091682988131</v>
      </c>
      <c r="E137" s="297">
        <v>0.1042499047490705</v>
      </c>
      <c r="F137" s="297">
        <v>0.1073589240385892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5.0334060802288928E-3</v>
      </c>
      <c r="T137" s="297">
        <v>5.7303103103584808E-3</v>
      </c>
      <c r="U137" s="297">
        <v>5.1376386215004682E-3</v>
      </c>
      <c r="V137" s="297">
        <v>3.0792322154873739E-3</v>
      </c>
      <c r="W137" s="297">
        <v>4.657340401799364E-3</v>
      </c>
      <c r="X137" s="297">
        <v>5.7046121116849863E-3</v>
      </c>
      <c r="Y137" s="297">
        <v>7.0681220506398131E-3</v>
      </c>
      <c r="DA137" s="71" t="s">
        <v>769</v>
      </c>
    </row>
    <row r="138" spans="1:105" ht="12" customHeight="1" x14ac:dyDescent="0.25">
      <c r="A138" s="59" t="s">
        <v>32</v>
      </c>
      <c r="B138" s="297">
        <v>0.84535427791886353</v>
      </c>
      <c r="C138" s="297">
        <v>0.57031368282231409</v>
      </c>
      <c r="D138" s="297">
        <v>0</v>
      </c>
      <c r="E138" s="297">
        <v>0</v>
      </c>
      <c r="F138" s="297">
        <v>0.1970142517513922</v>
      </c>
      <c r="G138" s="297">
        <v>0</v>
      </c>
      <c r="H138" s="297">
        <v>0</v>
      </c>
      <c r="I138" s="297">
        <v>0.19426126830348089</v>
      </c>
      <c r="J138" s="297">
        <v>0</v>
      </c>
      <c r="K138" s="297">
        <v>9.6110093118635179E-2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0.9900659460322343</v>
      </c>
      <c r="C139" s="297">
        <v>0.60406899630111222</v>
      </c>
      <c r="D139" s="297">
        <v>0.72793464614433834</v>
      </c>
      <c r="E139" s="297">
        <v>0.72453834055669697</v>
      </c>
      <c r="F139" s="297">
        <v>0.82341685979063584</v>
      </c>
      <c r="G139" s="297">
        <v>0.85090536455382026</v>
      </c>
      <c r="H139" s="297">
        <v>0.90670551400645494</v>
      </c>
      <c r="I139" s="297">
        <v>1.0353176227406271</v>
      </c>
      <c r="J139" s="297">
        <v>1.573334714137927</v>
      </c>
      <c r="K139" s="297">
        <v>0.82739837983141395</v>
      </c>
      <c r="L139" s="297">
        <v>0.71731004251133723</v>
      </c>
      <c r="M139" s="297">
        <v>0.85538220196071713</v>
      </c>
      <c r="N139" s="297">
        <v>0.62592588855968612</v>
      </c>
      <c r="O139" s="297">
        <v>1.161827253810616</v>
      </c>
      <c r="P139" s="297">
        <v>1.2714825323795029</v>
      </c>
      <c r="Q139" s="297">
        <v>1.6379894826709369</v>
      </c>
      <c r="R139" s="297">
        <v>1.709425140712153</v>
      </c>
      <c r="S139" s="297">
        <v>1.8525042795662989</v>
      </c>
      <c r="T139" s="297">
        <v>1.7997316070206291</v>
      </c>
      <c r="U139" s="297">
        <v>1.7182602207377251</v>
      </c>
      <c r="V139" s="297">
        <v>2.0008759998491179</v>
      </c>
      <c r="W139" s="297">
        <v>2.407815753021012</v>
      </c>
      <c r="X139" s="297">
        <v>2.1985139409046139</v>
      </c>
      <c r="Y139" s="297">
        <v>2.0457904862349512</v>
      </c>
      <c r="DA139" s="71" t="s">
        <v>771</v>
      </c>
    </row>
    <row r="140" spans="1:105" ht="12" customHeight="1" x14ac:dyDescent="0.25">
      <c r="A140" s="60" t="s">
        <v>621</v>
      </c>
      <c r="B140" s="262">
        <v>1.212719890531661</v>
      </c>
      <c r="C140" s="262">
        <v>1.282669301578615</v>
      </c>
      <c r="D140" s="262">
        <v>1.3611012924630701</v>
      </c>
      <c r="E140" s="262">
        <v>1.3335210761737</v>
      </c>
      <c r="F140" s="262">
        <v>1.427409999916518</v>
      </c>
      <c r="G140" s="262">
        <v>1.434508587735807</v>
      </c>
      <c r="H140" s="262">
        <v>1.467446382998554</v>
      </c>
      <c r="I140" s="262">
        <v>1.6522630882111831</v>
      </c>
      <c r="J140" s="262">
        <v>1.6149783963102839</v>
      </c>
      <c r="K140" s="262">
        <v>1.3254889209365459</v>
      </c>
      <c r="L140" s="262">
        <v>1.6017862580026261</v>
      </c>
      <c r="M140" s="262">
        <v>1.3848420972974529</v>
      </c>
      <c r="N140" s="262">
        <v>1.311376140941652</v>
      </c>
      <c r="O140" s="262">
        <v>1.3939516062335759</v>
      </c>
      <c r="P140" s="262">
        <v>1.4342597669644579</v>
      </c>
      <c r="Q140" s="262">
        <v>1.531046869808147</v>
      </c>
      <c r="R140" s="262">
        <v>1.338185267067993</v>
      </c>
      <c r="S140" s="262">
        <v>1.420874790804616</v>
      </c>
      <c r="T140" s="262">
        <v>1.381740506160225</v>
      </c>
      <c r="U140" s="262">
        <v>1.3070011088800899</v>
      </c>
      <c r="V140" s="262">
        <v>1.257878685753764</v>
      </c>
      <c r="W140" s="262">
        <v>1.4958894574227779</v>
      </c>
      <c r="X140" s="262">
        <v>1.42692749597805</v>
      </c>
      <c r="Y140" s="262">
        <v>1.413012561984708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2.8867633991771227</v>
      </c>
      <c r="C141" s="261">
        <f t="shared" si="2"/>
        <v>2.6632996325252813</v>
      </c>
      <c r="D141" s="261">
        <f t="shared" si="2"/>
        <v>2.2464416711561563</v>
      </c>
      <c r="E141" s="261">
        <f t="shared" si="2"/>
        <v>2.2230029033015093</v>
      </c>
      <c r="F141" s="261">
        <f t="shared" si="2"/>
        <v>2.4874694477333326</v>
      </c>
      <c r="G141" s="261">
        <f t="shared" si="2"/>
        <v>2.3727056540726115</v>
      </c>
      <c r="H141" s="261">
        <f t="shared" si="2"/>
        <v>2.360844321322217</v>
      </c>
      <c r="I141" s="261">
        <f t="shared" si="2"/>
        <v>2.6772513195420307</v>
      </c>
      <c r="J141" s="261">
        <f t="shared" si="2"/>
        <v>2.8516809641455905</v>
      </c>
      <c r="K141" s="261">
        <f t="shared" si="2"/>
        <v>2.5431962044019927</v>
      </c>
      <c r="L141" s="261">
        <f t="shared" si="2"/>
        <v>2.7302289570429057</v>
      </c>
      <c r="M141" s="261">
        <f t="shared" si="2"/>
        <v>2.7787702761130766</v>
      </c>
      <c r="N141" s="261">
        <f t="shared" si="2"/>
        <v>0.95097874072870869</v>
      </c>
      <c r="O141" s="261">
        <f t="shared" si="2"/>
        <v>1.2203788105830893</v>
      </c>
      <c r="P141" s="261">
        <f t="shared" si="2"/>
        <v>1.3469072856938904</v>
      </c>
      <c r="Q141" s="261">
        <f t="shared" si="2"/>
        <v>1.5813621452668867</v>
      </c>
      <c r="R141" s="261">
        <f t="shared" si="2"/>
        <v>1.5414763463527485</v>
      </c>
      <c r="S141" s="261">
        <f t="shared" si="2"/>
        <v>1.652459847102274</v>
      </c>
      <c r="T141" s="261">
        <f t="shared" si="2"/>
        <v>1.6057612343733618</v>
      </c>
      <c r="U141" s="261">
        <f t="shared" si="2"/>
        <v>1.5292790051435805</v>
      </c>
      <c r="V141" s="261">
        <f t="shared" si="2"/>
        <v>1.596837823057468</v>
      </c>
      <c r="W141" s="261">
        <f t="shared" si="2"/>
        <v>1.9130860324253283</v>
      </c>
      <c r="X141" s="261">
        <f t="shared" si="2"/>
        <v>1.7959484370596561</v>
      </c>
      <c r="Y141" s="261">
        <f t="shared" si="2"/>
        <v>1.7084445635104257</v>
      </c>
      <c r="DA141" s="70"/>
    </row>
    <row r="142" spans="1:105" ht="12" customHeight="1" x14ac:dyDescent="0.25">
      <c r="A142" s="60" t="s">
        <v>624</v>
      </c>
      <c r="B142" s="262">
        <v>0.36228140109965518</v>
      </c>
      <c r="C142" s="262">
        <v>0.27303670865783403</v>
      </c>
      <c r="D142" s="262">
        <v>0.1219273642315355</v>
      </c>
      <c r="E142" s="262">
        <v>0.12125912485129429</v>
      </c>
      <c r="F142" s="262">
        <v>0.1506024519029931</v>
      </c>
      <c r="G142" s="262">
        <v>0.1244950569961345</v>
      </c>
      <c r="H142" s="262">
        <v>0.1326591173909602</v>
      </c>
      <c r="I142" s="262">
        <v>0.20161850170041001</v>
      </c>
      <c r="J142" s="262">
        <v>0.2818650778098073</v>
      </c>
      <c r="K142" s="262">
        <v>0.16304617826165829</v>
      </c>
      <c r="L142" s="262">
        <v>0.1223915202242397</v>
      </c>
      <c r="M142" s="262">
        <v>0.16037525582664769</v>
      </c>
      <c r="N142" s="262">
        <v>0.1197421151229574</v>
      </c>
      <c r="O142" s="262">
        <v>0.18523147479088459</v>
      </c>
      <c r="P142" s="262">
        <v>0.21668198284233159</v>
      </c>
      <c r="Q142" s="262">
        <v>0.27186873582866022</v>
      </c>
      <c r="R142" s="262">
        <v>0.28299154739383459</v>
      </c>
      <c r="S142" s="262">
        <v>0.30494009350935802</v>
      </c>
      <c r="T142" s="262">
        <v>0.29620222266044921</v>
      </c>
      <c r="U142" s="262">
        <v>0.28314312276010623</v>
      </c>
      <c r="V142" s="262">
        <v>0.30806296032533859</v>
      </c>
      <c r="W142" s="262">
        <v>0.37037504463102522</v>
      </c>
      <c r="X142" s="262">
        <v>0.34508068674400832</v>
      </c>
      <c r="Y142" s="262">
        <v>0.32172735160305332</v>
      </c>
      <c r="DA142" s="72" t="s">
        <v>773</v>
      </c>
    </row>
    <row r="143" spans="1:105" ht="12" customHeight="1" x14ac:dyDescent="0.25">
      <c r="A143" s="59" t="s">
        <v>31</v>
      </c>
      <c r="B143" s="230">
        <v>0.1118003243591784</v>
      </c>
      <c r="C143" s="230">
        <v>0.10689071880327659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3.7478156337146212E-2</v>
      </c>
      <c r="J143" s="230">
        <v>5.1672152638503811E-2</v>
      </c>
      <c r="K143" s="230">
        <v>3.589547188177885E-2</v>
      </c>
      <c r="L143" s="230">
        <v>1.744265241074941E-2</v>
      </c>
      <c r="M143" s="230">
        <v>3.5225197520906582E-2</v>
      </c>
      <c r="N143" s="230">
        <v>2.8163565477245939E-2</v>
      </c>
      <c r="O143" s="230">
        <v>1.524576755696783E-2</v>
      </c>
      <c r="P143" s="230">
        <v>3.0652728671184081E-2</v>
      </c>
      <c r="Q143" s="230">
        <v>3.2216240382101198E-2</v>
      </c>
      <c r="R143" s="230">
        <v>3.2887376955120583E-2</v>
      </c>
      <c r="S143" s="230">
        <v>3.3165734479088563E-2</v>
      </c>
      <c r="T143" s="230">
        <v>3.2047013790268718E-2</v>
      </c>
      <c r="U143" s="230">
        <v>3.099461874821011E-2</v>
      </c>
      <c r="V143" s="230">
        <v>1.486640612991025E-2</v>
      </c>
      <c r="W143" s="230">
        <v>1.740867753707679E-2</v>
      </c>
      <c r="X143" s="230">
        <v>2.2583819500031199E-2</v>
      </c>
      <c r="Y143" s="230">
        <v>2.1375796553766889E-2</v>
      </c>
      <c r="DA143" s="71" t="s">
        <v>774</v>
      </c>
    </row>
    <row r="144" spans="1:105" ht="12" customHeight="1" x14ac:dyDescent="0.25">
      <c r="A144" s="59" t="s">
        <v>159</v>
      </c>
      <c r="B144" s="230">
        <v>5.8471352777759507E-2</v>
      </c>
      <c r="C144" s="230">
        <v>5.5907624978174253E-2</v>
      </c>
      <c r="D144" s="230">
        <v>1.542402198416354E-2</v>
      </c>
      <c r="E144" s="230">
        <v>1.525269245468038E-2</v>
      </c>
      <c r="F144" s="230">
        <v>1.7371011875020211E-2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7.3643227901303346E-4</v>
      </c>
      <c r="T144" s="230">
        <v>8.3839559416538771E-4</v>
      </c>
      <c r="U144" s="230">
        <v>7.516824310358273E-4</v>
      </c>
      <c r="V144" s="230">
        <v>4.5051918361385169E-4</v>
      </c>
      <c r="W144" s="230">
        <v>6.814105104113934E-4</v>
      </c>
      <c r="X144" s="230">
        <v>8.3463571810651243E-4</v>
      </c>
      <c r="Y144" s="230">
        <v>1.0341294040512321E-3</v>
      </c>
      <c r="DA144" s="71" t="s">
        <v>775</v>
      </c>
    </row>
    <row r="145" spans="1:105" ht="12" customHeight="1" x14ac:dyDescent="0.25">
      <c r="A145" s="59" t="s">
        <v>35</v>
      </c>
      <c r="B145" s="230">
        <v>0.19200972396271729</v>
      </c>
      <c r="C145" s="230">
        <v>0.11023836487638319</v>
      </c>
      <c r="D145" s="230">
        <v>0.106503342247372</v>
      </c>
      <c r="E145" s="230">
        <v>0.10600643239661391</v>
      </c>
      <c r="F145" s="230">
        <v>0.13323144002797291</v>
      </c>
      <c r="G145" s="230">
        <v>0.1244950569961345</v>
      </c>
      <c r="H145" s="230">
        <v>0.1326591173909602</v>
      </c>
      <c r="I145" s="230">
        <v>0.1641403453632638</v>
      </c>
      <c r="J145" s="230">
        <v>0.23019292517130349</v>
      </c>
      <c r="K145" s="230">
        <v>0.12715070637987949</v>
      </c>
      <c r="L145" s="230">
        <v>0.10494886781349019</v>
      </c>
      <c r="M145" s="230">
        <v>0.12515005830574111</v>
      </c>
      <c r="N145" s="230">
        <v>9.1578549645711452E-2</v>
      </c>
      <c r="O145" s="230">
        <v>0.16998570723391679</v>
      </c>
      <c r="P145" s="230">
        <v>0.1860292541711476</v>
      </c>
      <c r="Q145" s="230">
        <v>0.23965249544655901</v>
      </c>
      <c r="R145" s="230">
        <v>0.25010417043871402</v>
      </c>
      <c r="S145" s="230">
        <v>0.27103792675125638</v>
      </c>
      <c r="T145" s="230">
        <v>0.26331681327601508</v>
      </c>
      <c r="U145" s="230">
        <v>0.25139682158086019</v>
      </c>
      <c r="V145" s="230">
        <v>0.29274603501181462</v>
      </c>
      <c r="W145" s="230">
        <v>0.35228495658353698</v>
      </c>
      <c r="X145" s="230">
        <v>0.32166223152587048</v>
      </c>
      <c r="Y145" s="230">
        <v>0.29931742564523522</v>
      </c>
      <c r="DA145" s="71" t="s">
        <v>776</v>
      </c>
    </row>
    <row r="146" spans="1:105" ht="12" customHeight="1" x14ac:dyDescent="0.25">
      <c r="A146" s="60" t="s">
        <v>629</v>
      </c>
      <c r="B146" s="262">
        <v>2.2892915924703852</v>
      </c>
      <c r="C146" s="262">
        <v>2.1561847517563342</v>
      </c>
      <c r="D146" s="262">
        <v>1.9253730274809839</v>
      </c>
      <c r="E146" s="262">
        <v>1.9066377310569851</v>
      </c>
      <c r="F146" s="262">
        <v>2.1059075643613738</v>
      </c>
      <c r="G146" s="262">
        <v>2.0383291744987049</v>
      </c>
      <c r="H146" s="262">
        <v>2.0134846876335701</v>
      </c>
      <c r="I146" s="262">
        <v>2.2136812891773592</v>
      </c>
      <c r="J146" s="262">
        <v>2.3335301184095218</v>
      </c>
      <c r="K146" s="262">
        <v>2.176455099120866</v>
      </c>
      <c r="L146" s="262">
        <v>2.373481796588067</v>
      </c>
      <c r="M146" s="262">
        <v>2.4157802489903339</v>
      </c>
      <c r="N146" s="262">
        <v>0.63937058008433345</v>
      </c>
      <c r="O146" s="262">
        <v>0.83119976195254563</v>
      </c>
      <c r="P146" s="262">
        <v>0.9203802849756505</v>
      </c>
      <c r="Q146" s="262">
        <v>1.085487573700588</v>
      </c>
      <c r="R146" s="262">
        <v>1.062696338767017</v>
      </c>
      <c r="S146" s="262">
        <v>1.139633077313297</v>
      </c>
      <c r="T146" s="262">
        <v>1.107398030910441</v>
      </c>
      <c r="U146" s="262">
        <v>1.054909943140091</v>
      </c>
      <c r="V146" s="262">
        <v>1.1047359728618651</v>
      </c>
      <c r="W146" s="262">
        <v>1.32384899559213</v>
      </c>
      <c r="X146" s="262">
        <v>1.2420955091930539</v>
      </c>
      <c r="Y146" s="262">
        <v>1.17998084994686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1.8609961377149181E-2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0.12377037363479521</v>
      </c>
      <c r="C149" s="229">
        <v>0.11531838875308779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4.2954748526949471E-2</v>
      </c>
      <c r="J149" s="229">
        <v>6.9046032182119341E-2</v>
      </c>
      <c r="K149" s="229">
        <v>3.2503653695225933E-2</v>
      </c>
      <c r="L149" s="229">
        <v>1.586885587906366E-2</v>
      </c>
      <c r="M149" s="229">
        <v>2.9404116307157429E-2</v>
      </c>
      <c r="N149" s="229">
        <v>0.15065794353057829</v>
      </c>
      <c r="O149" s="229">
        <v>6.8564362182933464E-2</v>
      </c>
      <c r="P149" s="229">
        <v>0.1304698955023591</v>
      </c>
      <c r="Q149" s="229">
        <v>0.1289024355518171</v>
      </c>
      <c r="R149" s="229">
        <v>0.1237622010577186</v>
      </c>
      <c r="S149" s="229">
        <v>0.12420768942294851</v>
      </c>
      <c r="T149" s="229">
        <v>0.1200626898833599</v>
      </c>
      <c r="U149" s="229">
        <v>0.1157180326634574</v>
      </c>
      <c r="V149" s="229">
        <v>5.3432500033889913E-2</v>
      </c>
      <c r="W149" s="229">
        <v>6.2364981603585543E-2</v>
      </c>
      <c r="X149" s="229">
        <v>8.1467677417795814E-2</v>
      </c>
      <c r="Y149" s="229">
        <v>7.8569579193547553E-2</v>
      </c>
      <c r="DA149" s="73" t="s">
        <v>780</v>
      </c>
    </row>
    <row r="150" spans="1:105" ht="12" customHeight="1" x14ac:dyDescent="0.25">
      <c r="A150" s="64" t="s">
        <v>159</v>
      </c>
      <c r="B150" s="229">
        <v>6.5962657353200324E-2</v>
      </c>
      <c r="C150" s="229">
        <v>6.1462606602622011E-2</v>
      </c>
      <c r="D150" s="229">
        <v>1.620474692753799E-2</v>
      </c>
      <c r="E150" s="229">
        <v>1.5777244215530811E-2</v>
      </c>
      <c r="F150" s="229">
        <v>1.733529059374975E-2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2.810431746177516E-3</v>
      </c>
      <c r="T150" s="229">
        <v>3.2007433531687671E-3</v>
      </c>
      <c r="U150" s="229">
        <v>2.859766047074204E-3</v>
      </c>
      <c r="V150" s="229">
        <v>1.650038787404273E-3</v>
      </c>
      <c r="W150" s="229">
        <v>2.487512139362168E-3</v>
      </c>
      <c r="X150" s="229">
        <v>3.0680771091354231E-3</v>
      </c>
      <c r="Y150" s="229">
        <v>3.873364516525102E-3</v>
      </c>
      <c r="DA150" s="73" t="s">
        <v>781</v>
      </c>
    </row>
    <row r="151" spans="1:105" ht="12" customHeight="1" x14ac:dyDescent="0.25">
      <c r="A151" s="64" t="s">
        <v>32</v>
      </c>
      <c r="B151" s="229">
        <v>0.17930411075721359</v>
      </c>
      <c r="C151" s="229">
        <v>0.1109270156138098</v>
      </c>
      <c r="D151" s="229">
        <v>0</v>
      </c>
      <c r="E151" s="229">
        <v>0</v>
      </c>
      <c r="F151" s="229">
        <v>3.0840968606069968E-2</v>
      </c>
      <c r="G151" s="229">
        <v>0</v>
      </c>
      <c r="H151" s="229">
        <v>0</v>
      </c>
      <c r="I151" s="229">
        <v>3.4872226072627799E-2</v>
      </c>
      <c r="J151" s="229">
        <v>0</v>
      </c>
      <c r="K151" s="229">
        <v>1.3212481044367669E-2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0.21205683211603479</v>
      </c>
      <c r="C153" s="229">
        <v>0.11864426182502839</v>
      </c>
      <c r="D153" s="229">
        <v>0.1095423109458674</v>
      </c>
      <c r="E153" s="229">
        <v>0.10734724369249091</v>
      </c>
      <c r="F153" s="229">
        <v>0.1301627679618004</v>
      </c>
      <c r="G153" s="229">
        <v>0.12543503760769159</v>
      </c>
      <c r="H153" s="229">
        <v>0.1416709263786165</v>
      </c>
      <c r="I153" s="229">
        <v>0.18767382815769099</v>
      </c>
      <c r="J153" s="229">
        <v>0.30685241894326287</v>
      </c>
      <c r="K153" s="229">
        <v>0.1148594414612053</v>
      </c>
      <c r="L153" s="229">
        <v>9.5250278633458627E-2</v>
      </c>
      <c r="M153" s="229">
        <v>0.1042176218425143</v>
      </c>
      <c r="N153" s="229">
        <v>0.48871263655375508</v>
      </c>
      <c r="O153" s="229">
        <v>0.76263539976961214</v>
      </c>
      <c r="P153" s="229">
        <v>0.7899103894732914</v>
      </c>
      <c r="Q153" s="229">
        <v>0.95658513814877111</v>
      </c>
      <c r="R153" s="229">
        <v>0.93893413770929812</v>
      </c>
      <c r="S153" s="229">
        <v>1.0126149561441711</v>
      </c>
      <c r="T153" s="229">
        <v>0.98413459767391265</v>
      </c>
      <c r="U153" s="229">
        <v>0.93633214442955914</v>
      </c>
      <c r="V153" s="229">
        <v>1.049653434040571</v>
      </c>
      <c r="W153" s="229">
        <v>1.2589965018491831</v>
      </c>
      <c r="X153" s="229">
        <v>1.1575597546661229</v>
      </c>
      <c r="Y153" s="229">
        <v>1.0975379062367869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1.708197618609141</v>
      </c>
      <c r="C155" s="229">
        <v>1.7498324789617861</v>
      </c>
      <c r="D155" s="229">
        <v>1.799625969607578</v>
      </c>
      <c r="E155" s="229">
        <v>1.7835132431489631</v>
      </c>
      <c r="F155" s="229">
        <v>1.927568537199754</v>
      </c>
      <c r="G155" s="229">
        <v>1.912894136891014</v>
      </c>
      <c r="H155" s="229">
        <v>1.871813761254953</v>
      </c>
      <c r="I155" s="229">
        <v>1.929570525042942</v>
      </c>
      <c r="J155" s="229">
        <v>1.9576316672841401</v>
      </c>
      <c r="K155" s="229">
        <v>2.0158795229200668</v>
      </c>
      <c r="L155" s="229">
        <v>2.262362662075545</v>
      </c>
      <c r="M155" s="229">
        <v>2.282158510840663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787</v>
      </c>
    </row>
    <row r="157" spans="1:105" ht="12" customHeight="1" x14ac:dyDescent="0.25">
      <c r="A157" s="61" t="s">
        <v>641</v>
      </c>
      <c r="B157" s="263">
        <v>0.23519040560708249</v>
      </c>
      <c r="C157" s="263">
        <v>0.23407817211111301</v>
      </c>
      <c r="D157" s="263">
        <v>0.19914127944363699</v>
      </c>
      <c r="E157" s="263">
        <v>0.19510604739323001</v>
      </c>
      <c r="F157" s="263">
        <v>0.2309594314689658</v>
      </c>
      <c r="G157" s="263">
        <v>0.20988142257777229</v>
      </c>
      <c r="H157" s="263">
        <v>0.21470051629768641</v>
      </c>
      <c r="I157" s="263">
        <v>0.26195152866426158</v>
      </c>
      <c r="J157" s="263">
        <v>0.23628576792626119</v>
      </c>
      <c r="K157" s="263">
        <v>0.20369492701946831</v>
      </c>
      <c r="L157" s="263">
        <v>0.23435564023059921</v>
      </c>
      <c r="M157" s="263">
        <v>0.2026147712960952</v>
      </c>
      <c r="N157" s="263">
        <v>0.19186604552141781</v>
      </c>
      <c r="O157" s="263">
        <v>0.203947573839659</v>
      </c>
      <c r="P157" s="263">
        <v>0.20984501787590831</v>
      </c>
      <c r="Q157" s="263">
        <v>0.22400583573763841</v>
      </c>
      <c r="R157" s="263">
        <v>0.195788460191897</v>
      </c>
      <c r="S157" s="263">
        <v>0.2078866762796191</v>
      </c>
      <c r="T157" s="263">
        <v>0.20216098080247161</v>
      </c>
      <c r="U157" s="263">
        <v>0.19122593924338319</v>
      </c>
      <c r="V157" s="263">
        <v>0.18403888987026429</v>
      </c>
      <c r="W157" s="263">
        <v>0.21886199220217301</v>
      </c>
      <c r="X157" s="263">
        <v>0.20877224112259379</v>
      </c>
      <c r="Y157" s="263">
        <v>0.20673636196051229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1</v>
      </c>
      <c r="C187" s="232">
        <f t="shared" si="25"/>
        <v>0.99999999999999978</v>
      </c>
      <c r="D187" s="232">
        <f t="shared" si="25"/>
        <v>0.99999999999999978</v>
      </c>
      <c r="E187" s="232">
        <f t="shared" si="25"/>
        <v>1.0000000000000002</v>
      </c>
      <c r="F187" s="232">
        <f t="shared" si="25"/>
        <v>1</v>
      </c>
      <c r="G187" s="232">
        <f t="shared" si="25"/>
        <v>1.0000000000000002</v>
      </c>
      <c r="H187" s="232">
        <f t="shared" si="25"/>
        <v>0.99999999999999989</v>
      </c>
      <c r="I187" s="232">
        <f t="shared" si="25"/>
        <v>0.99999999999999978</v>
      </c>
      <c r="J187" s="232">
        <f t="shared" si="25"/>
        <v>1.0000000000000002</v>
      </c>
      <c r="K187" s="232">
        <f t="shared" si="25"/>
        <v>0.99999999999999978</v>
      </c>
      <c r="L187" s="232">
        <f t="shared" si="25"/>
        <v>1.0000000000000002</v>
      </c>
      <c r="M187" s="232">
        <f t="shared" si="25"/>
        <v>1.0000000000000002</v>
      </c>
      <c r="N187" s="232">
        <f t="shared" si="25"/>
        <v>0.99999999999999967</v>
      </c>
      <c r="O187" s="232">
        <f t="shared" si="25"/>
        <v>1</v>
      </c>
      <c r="P187" s="232">
        <f t="shared" si="25"/>
        <v>0.99999999999999989</v>
      </c>
      <c r="Q187" s="232">
        <f t="shared" si="25"/>
        <v>1.0000000000000002</v>
      </c>
      <c r="R187" s="232">
        <f t="shared" si="25"/>
        <v>1</v>
      </c>
      <c r="S187" s="232">
        <f t="shared" si="25"/>
        <v>1.0000000000000002</v>
      </c>
      <c r="T187" s="232">
        <f t="shared" si="25"/>
        <v>1.0000000000000002</v>
      </c>
      <c r="U187" s="232">
        <f t="shared" si="25"/>
        <v>1.0000000000000002</v>
      </c>
      <c r="V187" s="232">
        <f t="shared" si="25"/>
        <v>0.99999999999999978</v>
      </c>
      <c r="W187" s="232">
        <f t="shared" si="25"/>
        <v>0.99999999999999989</v>
      </c>
      <c r="X187" s="232">
        <f t="shared" si="25"/>
        <v>1</v>
      </c>
      <c r="Y187" s="232">
        <f t="shared" si="25"/>
        <v>1.0000000000000002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1.572471333410709E-3</v>
      </c>
      <c r="C188" s="299">
        <f t="shared" si="26"/>
        <v>1.5552609930251638E-3</v>
      </c>
      <c r="D188" s="299">
        <f t="shared" si="26"/>
        <v>1.4870924880344646E-3</v>
      </c>
      <c r="E188" s="299">
        <f t="shared" si="26"/>
        <v>1.4879997637069369E-3</v>
      </c>
      <c r="F188" s="299">
        <f t="shared" si="26"/>
        <v>1.5040617282748813E-3</v>
      </c>
      <c r="G188" s="299">
        <f t="shared" si="26"/>
        <v>1.4823146823434476E-3</v>
      </c>
      <c r="H188" s="299">
        <f t="shared" si="26"/>
        <v>1.4818069681172801E-3</v>
      </c>
      <c r="I188" s="299">
        <f t="shared" si="26"/>
        <v>1.5018758809763877E-3</v>
      </c>
      <c r="J188" s="299">
        <f t="shared" si="26"/>
        <v>1.5055877752384154E-3</v>
      </c>
      <c r="K188" s="299">
        <f t="shared" si="26"/>
        <v>1.5052691330428648E-3</v>
      </c>
      <c r="L188" s="299">
        <f t="shared" si="26"/>
        <v>1.4827842824540283E-3</v>
      </c>
      <c r="M188" s="299">
        <f t="shared" si="26"/>
        <v>1.5020778685408758E-3</v>
      </c>
      <c r="N188" s="299">
        <f t="shared" si="26"/>
        <v>1.4201569549914092E-3</v>
      </c>
      <c r="O188" s="299">
        <f t="shared" si="26"/>
        <v>1.4391958056460888E-3</v>
      </c>
      <c r="P188" s="299">
        <f t="shared" si="26"/>
        <v>1.4340450366105472E-3</v>
      </c>
      <c r="Q188" s="299">
        <f t="shared" si="26"/>
        <v>1.411362264507713E-3</v>
      </c>
      <c r="R188" s="299">
        <f t="shared" si="26"/>
        <v>1.4266900186992511E-3</v>
      </c>
      <c r="S188" s="299">
        <f t="shared" si="26"/>
        <v>1.3989655986490792E-3</v>
      </c>
      <c r="T188" s="299">
        <f t="shared" si="26"/>
        <v>1.4017658784056725E-3</v>
      </c>
      <c r="U188" s="299">
        <f t="shared" si="26"/>
        <v>1.4093782746877231E-3</v>
      </c>
      <c r="V188" s="299">
        <f t="shared" si="26"/>
        <v>1.4203572978849714E-3</v>
      </c>
      <c r="W188" s="299">
        <f t="shared" si="26"/>
        <v>1.3932889767426823E-3</v>
      </c>
      <c r="X188" s="299">
        <f t="shared" si="26"/>
        <v>1.3862406515851337E-3</v>
      </c>
      <c r="Y188" s="299">
        <f t="shared" si="26"/>
        <v>1.3861134206701786E-3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2.1229476111251074E-4</v>
      </c>
      <c r="C189" s="233">
        <f t="shared" si="27"/>
        <v>2.0997124333308685E-4</v>
      </c>
      <c r="D189" s="233">
        <f t="shared" si="27"/>
        <v>2.0076801261281155E-4</v>
      </c>
      <c r="E189" s="233">
        <f t="shared" si="27"/>
        <v>2.008905012509562E-4</v>
      </c>
      <c r="F189" s="233">
        <f t="shared" si="27"/>
        <v>2.0305898016596019E-4</v>
      </c>
      <c r="G189" s="233">
        <f t="shared" si="27"/>
        <v>2.0012297502372168E-4</v>
      </c>
      <c r="H189" s="233">
        <f t="shared" si="27"/>
        <v>2.0005443000921638E-4</v>
      </c>
      <c r="I189" s="233">
        <f t="shared" si="27"/>
        <v>2.0276387530763769E-4</v>
      </c>
      <c r="J189" s="233">
        <f t="shared" si="27"/>
        <v>2.0326500730851374E-4</v>
      </c>
      <c r="K189" s="233">
        <f t="shared" si="27"/>
        <v>2.0341644740225085E-4</v>
      </c>
      <c r="L189" s="233">
        <f t="shared" si="27"/>
        <v>2.0018637436282309E-4</v>
      </c>
      <c r="M189" s="233">
        <f t="shared" si="27"/>
        <v>2.0279114505865946E-4</v>
      </c>
      <c r="N189" s="233">
        <f t="shared" si="27"/>
        <v>1.9173124183334558E-4</v>
      </c>
      <c r="O189" s="233">
        <f t="shared" si="27"/>
        <v>1.9430162144263563E-4</v>
      </c>
      <c r="P189" s="233">
        <f t="shared" si="27"/>
        <v>1.956868355030532E-4</v>
      </c>
      <c r="Q189" s="233">
        <f t="shared" si="27"/>
        <v>1.9594681552804029E-4</v>
      </c>
      <c r="R189" s="233">
        <f t="shared" si="27"/>
        <v>1.9848158217835983E-4</v>
      </c>
      <c r="S189" s="233">
        <f t="shared" si="27"/>
        <v>1.9751245525944421E-4</v>
      </c>
      <c r="T189" s="233">
        <f t="shared" si="27"/>
        <v>1.9869599901146162E-4</v>
      </c>
      <c r="U189" s="233">
        <f t="shared" si="27"/>
        <v>1.9876581873127752E-4</v>
      </c>
      <c r="V189" s="233">
        <f t="shared" si="27"/>
        <v>1.9940757776647602E-4</v>
      </c>
      <c r="W189" s="233">
        <f t="shared" si="27"/>
        <v>1.9824479911787117E-4</v>
      </c>
      <c r="X189" s="233">
        <f t="shared" si="27"/>
        <v>1.9958544997530897E-4</v>
      </c>
      <c r="Y189" s="233">
        <f t="shared" si="27"/>
        <v>1.9907696617579084E-4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2.7329626959430368E-2</v>
      </c>
      <c r="C190" s="233">
        <f t="shared" si="28"/>
        <v>2.703051042064962E-2</v>
      </c>
      <c r="D190" s="233">
        <f t="shared" si="28"/>
        <v>2.5845738544562701E-2</v>
      </c>
      <c r="E190" s="233">
        <f t="shared" si="28"/>
        <v>2.5861507039129962E-2</v>
      </c>
      <c r="F190" s="233">
        <f t="shared" si="28"/>
        <v>2.614066475129339E-2</v>
      </c>
      <c r="G190" s="233">
        <f t="shared" si="28"/>
        <v>2.5762700053211067E-2</v>
      </c>
      <c r="H190" s="233">
        <f t="shared" si="28"/>
        <v>2.5753875955684877E-2</v>
      </c>
      <c r="I190" s="233">
        <f t="shared" si="28"/>
        <v>2.6066600314523319E-2</v>
      </c>
      <c r="J190" s="233">
        <f t="shared" si="28"/>
        <v>2.6167187520484678E-2</v>
      </c>
      <c r="K190" s="233">
        <f t="shared" si="28"/>
        <v>2.6092841541922904E-2</v>
      </c>
      <c r="L190" s="233">
        <f t="shared" si="28"/>
        <v>2.5770861725586017E-2</v>
      </c>
      <c r="M190" s="233">
        <f t="shared" si="28"/>
        <v>2.6106185174261866E-2</v>
      </c>
      <c r="N190" s="233">
        <f t="shared" si="28"/>
        <v>2.4682395779878078E-2</v>
      </c>
      <c r="O190" s="233">
        <f t="shared" si="28"/>
        <v>2.5013291914563186E-2</v>
      </c>
      <c r="P190" s="233">
        <f t="shared" si="28"/>
        <v>2.4858860275849919E-2</v>
      </c>
      <c r="Q190" s="233">
        <f t="shared" si="28"/>
        <v>2.4409120858593508E-2</v>
      </c>
      <c r="R190" s="233">
        <f t="shared" si="28"/>
        <v>2.4623538322888053E-2</v>
      </c>
      <c r="S190" s="233">
        <f t="shared" si="28"/>
        <v>2.4100913535544007E-2</v>
      </c>
      <c r="T190" s="233">
        <f t="shared" si="28"/>
        <v>2.4109839281594273E-2</v>
      </c>
      <c r="U190" s="233">
        <f t="shared" si="28"/>
        <v>2.4205571973720568E-2</v>
      </c>
      <c r="V190" s="233">
        <f t="shared" si="28"/>
        <v>2.4362513207010637E-2</v>
      </c>
      <c r="W190" s="233">
        <f t="shared" si="28"/>
        <v>2.3870550752934008E-2</v>
      </c>
      <c r="X190" s="233">
        <f t="shared" si="28"/>
        <v>2.3725202917392614E-2</v>
      </c>
      <c r="Y190" s="233">
        <f t="shared" si="28"/>
        <v>2.3701046850730691E-2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5.1927720642367845E-4</v>
      </c>
      <c r="C191" s="233">
        <f t="shared" si="29"/>
        <v>5.1359383574014269E-4</v>
      </c>
      <c r="D191" s="233">
        <f t="shared" si="29"/>
        <v>4.9108255042413661E-4</v>
      </c>
      <c r="E191" s="233">
        <f t="shared" si="29"/>
        <v>4.9138216006829852E-4</v>
      </c>
      <c r="F191" s="233">
        <f t="shared" si="29"/>
        <v>4.9668630260705452E-4</v>
      </c>
      <c r="G191" s="233">
        <f t="shared" si="29"/>
        <v>4.8950477565689514E-4</v>
      </c>
      <c r="H191" s="233">
        <f t="shared" si="29"/>
        <v>4.8933711318863604E-4</v>
      </c>
      <c r="I191" s="233">
        <f t="shared" si="29"/>
        <v>4.9596447025646484E-4</v>
      </c>
      <c r="J191" s="233">
        <f t="shared" si="29"/>
        <v>4.9719024909387335E-4</v>
      </c>
      <c r="K191" s="233">
        <f t="shared" si="29"/>
        <v>4.9756067457401337E-4</v>
      </c>
      <c r="L191" s="233">
        <f t="shared" si="29"/>
        <v>4.8965985170081223E-4</v>
      </c>
      <c r="M191" s="233">
        <f t="shared" si="29"/>
        <v>4.9603117260962795E-4</v>
      </c>
      <c r="N191" s="233">
        <f t="shared" si="29"/>
        <v>4.6897842943282637E-4</v>
      </c>
      <c r="O191" s="233">
        <f t="shared" si="29"/>
        <v>4.7526562906020269E-4</v>
      </c>
      <c r="P191" s="233">
        <f t="shared" si="29"/>
        <v>4.7865389019214472E-4</v>
      </c>
      <c r="Q191" s="233">
        <f t="shared" si="29"/>
        <v>4.8031589378507458E-4</v>
      </c>
      <c r="R191" s="233">
        <f t="shared" si="29"/>
        <v>4.8548989612375585E-4</v>
      </c>
      <c r="S191" s="233">
        <f t="shared" si="29"/>
        <v>4.8412293148259063E-4</v>
      </c>
      <c r="T191" s="233">
        <f t="shared" si="29"/>
        <v>4.8601436396045536E-4</v>
      </c>
      <c r="U191" s="233">
        <f t="shared" si="29"/>
        <v>4.8618514438324715E-4</v>
      </c>
      <c r="V191" s="233">
        <f t="shared" si="29"/>
        <v>4.8775489974248762E-4</v>
      </c>
      <c r="W191" s="233">
        <f t="shared" si="29"/>
        <v>4.8589105924845452E-4</v>
      </c>
      <c r="X191" s="233">
        <f t="shared" si="29"/>
        <v>4.8858537749888527E-4</v>
      </c>
      <c r="Y191" s="233">
        <f t="shared" si="29"/>
        <v>4.8694621721861054E-4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3.3790090919429542E-3</v>
      </c>
      <c r="C192" s="300">
        <f t="shared" si="30"/>
        <v>3.2738385324885097E-3</v>
      </c>
      <c r="D192" s="300">
        <f t="shared" si="30"/>
        <v>2.7286502169381866E-3</v>
      </c>
      <c r="E192" s="300">
        <f t="shared" si="30"/>
        <v>2.7227575260314377E-3</v>
      </c>
      <c r="F192" s="300">
        <f t="shared" si="30"/>
        <v>2.8547657905759216E-3</v>
      </c>
      <c r="G192" s="300">
        <f t="shared" si="30"/>
        <v>2.7114890006475125E-3</v>
      </c>
      <c r="H192" s="300">
        <f t="shared" si="30"/>
        <v>2.7718406244262362E-3</v>
      </c>
      <c r="I192" s="300">
        <f t="shared" si="30"/>
        <v>3.0659079073243789E-3</v>
      </c>
      <c r="J192" s="300">
        <f t="shared" si="30"/>
        <v>3.1128055423632222E-3</v>
      </c>
      <c r="K192" s="300">
        <f t="shared" si="30"/>
        <v>2.8029908793979347E-3</v>
      </c>
      <c r="L192" s="300">
        <f t="shared" si="30"/>
        <v>2.6300361024989066E-3</v>
      </c>
      <c r="M192" s="300">
        <f t="shared" si="30"/>
        <v>2.6501422111788421E-3</v>
      </c>
      <c r="N192" s="300">
        <f t="shared" si="30"/>
        <v>3.9380618981106662E-3</v>
      </c>
      <c r="O192" s="300">
        <f t="shared" si="30"/>
        <v>3.845623769799641E-3</v>
      </c>
      <c r="P192" s="300">
        <f t="shared" si="30"/>
        <v>3.859813947247446E-3</v>
      </c>
      <c r="Q192" s="300">
        <f t="shared" si="30"/>
        <v>3.853724983419589E-3</v>
      </c>
      <c r="R192" s="300">
        <f t="shared" si="30"/>
        <v>3.8264960747784135E-3</v>
      </c>
      <c r="S192" s="300">
        <f t="shared" si="30"/>
        <v>3.838592369746974E-3</v>
      </c>
      <c r="T192" s="300">
        <f t="shared" si="30"/>
        <v>3.8245718898584145E-3</v>
      </c>
      <c r="U192" s="300">
        <f t="shared" si="30"/>
        <v>3.8239056505985193E-3</v>
      </c>
      <c r="V192" s="300">
        <f t="shared" si="30"/>
        <v>3.7946699780242029E-3</v>
      </c>
      <c r="W192" s="300">
        <f t="shared" si="30"/>
        <v>3.8316737357557908E-3</v>
      </c>
      <c r="X192" s="300">
        <f t="shared" si="30"/>
        <v>3.8075136278173582E-3</v>
      </c>
      <c r="Y192" s="300">
        <f t="shared" si="30"/>
        <v>3.8078079496184605E-3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0.18572129471573223</v>
      </c>
      <c r="C193" s="301">
        <f t="shared" si="31"/>
        <v>0.17948500407715517</v>
      </c>
      <c r="D193" s="301">
        <f t="shared" si="31"/>
        <v>0.15904757057472377</v>
      </c>
      <c r="E193" s="301">
        <f t="shared" si="31"/>
        <v>0.15870684327212795</v>
      </c>
      <c r="F193" s="301">
        <f t="shared" si="31"/>
        <v>0.16303412211351931</v>
      </c>
      <c r="G193" s="301">
        <f t="shared" si="31"/>
        <v>0.15786152342808574</v>
      </c>
      <c r="H193" s="301">
        <f t="shared" si="31"/>
        <v>0.16138092501454487</v>
      </c>
      <c r="I193" s="301">
        <f t="shared" si="31"/>
        <v>0.17329321791194577</v>
      </c>
      <c r="J193" s="301">
        <f t="shared" si="31"/>
        <v>0.17877013508611592</v>
      </c>
      <c r="K193" s="301">
        <f t="shared" si="31"/>
        <v>0.15904691044322769</v>
      </c>
      <c r="L193" s="301">
        <f t="shared" si="31"/>
        <v>0.15168717725271769</v>
      </c>
      <c r="M193" s="301">
        <f t="shared" si="31"/>
        <v>0.15185747478382638</v>
      </c>
      <c r="N193" s="301">
        <f t="shared" si="31"/>
        <v>0.22409274685543673</v>
      </c>
      <c r="O193" s="301">
        <f t="shared" si="31"/>
        <v>0.22229508544014581</v>
      </c>
      <c r="P193" s="301">
        <f t="shared" si="31"/>
        <v>0.22187755873809961</v>
      </c>
      <c r="Q193" s="301">
        <f t="shared" si="31"/>
        <v>0.22177800526504166</v>
      </c>
      <c r="R193" s="301">
        <f t="shared" si="31"/>
        <v>0.22069762706462726</v>
      </c>
      <c r="S193" s="301">
        <f t="shared" si="31"/>
        <v>0.22120613245085416</v>
      </c>
      <c r="T193" s="301">
        <f t="shared" si="31"/>
        <v>0.22077122580462713</v>
      </c>
      <c r="U193" s="301">
        <f t="shared" si="31"/>
        <v>0.22071304099187253</v>
      </c>
      <c r="V193" s="301">
        <f t="shared" si="31"/>
        <v>0.22026401618452099</v>
      </c>
      <c r="W193" s="301">
        <f t="shared" si="31"/>
        <v>0.22082507898263537</v>
      </c>
      <c r="X193" s="301">
        <f t="shared" si="31"/>
        <v>0.22068633503268359</v>
      </c>
      <c r="Y193" s="301">
        <f t="shared" si="31"/>
        <v>0.22065814222694155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0.12835472071769305</v>
      </c>
      <c r="C194" s="302">
        <f t="shared" si="32"/>
        <v>0.11074483158021579</v>
      </c>
      <c r="D194" s="302">
        <f t="shared" si="32"/>
        <v>6.0399081161050638E-2</v>
      </c>
      <c r="E194" s="302">
        <f t="shared" si="32"/>
        <v>6.0830504149853817E-2</v>
      </c>
      <c r="F194" s="302">
        <f t="shared" si="32"/>
        <v>7.1958459543261383E-2</v>
      </c>
      <c r="G194" s="302">
        <f t="shared" si="32"/>
        <v>5.8775005292596466E-2</v>
      </c>
      <c r="H194" s="302">
        <f t="shared" si="32"/>
        <v>6.1632524334579851E-2</v>
      </c>
      <c r="I194" s="302">
        <f t="shared" si="32"/>
        <v>8.1470152671361082E-2</v>
      </c>
      <c r="J194" s="302">
        <f t="shared" si="32"/>
        <v>9.7247854463185818E-2</v>
      </c>
      <c r="K194" s="302">
        <f t="shared" si="32"/>
        <v>7.4129146063591445E-2</v>
      </c>
      <c r="L194" s="302">
        <f t="shared" si="32"/>
        <v>5.2040285895517367E-2</v>
      </c>
      <c r="M194" s="302">
        <f t="shared" si="32"/>
        <v>6.7093252012154145E-2</v>
      </c>
      <c r="N194" s="302">
        <f t="shared" si="32"/>
        <v>8.6112441460758665E-2</v>
      </c>
      <c r="O194" s="302">
        <f t="shared" si="32"/>
        <v>0.1058023207049186</v>
      </c>
      <c r="P194" s="302">
        <f t="shared" si="32"/>
        <v>0.11271705963427736</v>
      </c>
      <c r="Q194" s="302">
        <f t="shared" si="32"/>
        <v>0.12177669503798499</v>
      </c>
      <c r="R194" s="302">
        <f t="shared" si="32"/>
        <v>0.13044730773973023</v>
      </c>
      <c r="S194" s="302">
        <f t="shared" si="32"/>
        <v>0.13175004842422888</v>
      </c>
      <c r="T194" s="302">
        <f t="shared" si="32"/>
        <v>0.13121540139483398</v>
      </c>
      <c r="U194" s="302">
        <f t="shared" si="32"/>
        <v>0.13173999880257456</v>
      </c>
      <c r="V194" s="302">
        <f t="shared" si="32"/>
        <v>0.13788849778146628</v>
      </c>
      <c r="W194" s="302">
        <f t="shared" si="32"/>
        <v>0.13909210198257849</v>
      </c>
      <c r="X194" s="302">
        <f t="shared" si="32"/>
        <v>0.1374996650129453</v>
      </c>
      <c r="Y194" s="302">
        <f t="shared" si="32"/>
        <v>0.13433611028770209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5.7366573998039183E-2</v>
      </c>
      <c r="C195" s="302">
        <f t="shared" si="33"/>
        <v>6.8740172496939381E-2</v>
      </c>
      <c r="D195" s="302">
        <f t="shared" si="33"/>
        <v>9.8648489413673116E-2</v>
      </c>
      <c r="E195" s="302">
        <f t="shared" si="33"/>
        <v>9.7876339122274142E-2</v>
      </c>
      <c r="F195" s="302">
        <f t="shared" si="33"/>
        <v>9.1075662570257968E-2</v>
      </c>
      <c r="G195" s="302">
        <f t="shared" si="33"/>
        <v>9.9086518135489243E-2</v>
      </c>
      <c r="H195" s="302">
        <f t="shared" si="33"/>
        <v>9.9748400679965085E-2</v>
      </c>
      <c r="I195" s="302">
        <f t="shared" si="33"/>
        <v>9.18230652405847E-2</v>
      </c>
      <c r="J195" s="302">
        <f t="shared" si="33"/>
        <v>8.1522280622930168E-2</v>
      </c>
      <c r="K195" s="302">
        <f t="shared" si="33"/>
        <v>8.4917764379636246E-2</v>
      </c>
      <c r="L195" s="302">
        <f t="shared" si="33"/>
        <v>9.964689135720034E-2</v>
      </c>
      <c r="M195" s="302">
        <f t="shared" si="33"/>
        <v>8.4764222771672254E-2</v>
      </c>
      <c r="N195" s="302">
        <f t="shared" si="33"/>
        <v>0.13798030539467807</v>
      </c>
      <c r="O195" s="302">
        <f t="shared" si="33"/>
        <v>0.1164927647352272</v>
      </c>
      <c r="P195" s="302">
        <f t="shared" si="33"/>
        <v>0.10916049910382225</v>
      </c>
      <c r="Q195" s="302">
        <f t="shared" si="33"/>
        <v>0.10000131022705666</v>
      </c>
      <c r="R195" s="302">
        <f t="shared" si="33"/>
        <v>9.0250319324897049E-2</v>
      </c>
      <c r="S195" s="302">
        <f t="shared" si="33"/>
        <v>8.9456084026625318E-2</v>
      </c>
      <c r="T195" s="302">
        <f t="shared" si="33"/>
        <v>8.9555824409793164E-2</v>
      </c>
      <c r="U195" s="302">
        <f t="shared" si="33"/>
        <v>8.8973042189297968E-2</v>
      </c>
      <c r="V195" s="302">
        <f t="shared" si="33"/>
        <v>8.2375518403054737E-2</v>
      </c>
      <c r="W195" s="302">
        <f t="shared" si="33"/>
        <v>8.1732977000056842E-2</v>
      </c>
      <c r="X195" s="302">
        <f t="shared" si="33"/>
        <v>8.3186670019738285E-2</v>
      </c>
      <c r="Y195" s="302">
        <f t="shared" si="33"/>
        <v>8.632203193923943E-2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0.36667696753317408</v>
      </c>
      <c r="C196" s="301">
        <f t="shared" si="34"/>
        <v>0.35436440992630952</v>
      </c>
      <c r="D196" s="301">
        <f t="shared" si="34"/>
        <v>0.31401396894805339</v>
      </c>
      <c r="E196" s="301">
        <f t="shared" si="34"/>
        <v>0.31334125743016933</v>
      </c>
      <c r="F196" s="301">
        <f t="shared" si="34"/>
        <v>0.32188477682389582</v>
      </c>
      <c r="G196" s="301">
        <f t="shared" si="34"/>
        <v>0.31167230871061902</v>
      </c>
      <c r="H196" s="301">
        <f t="shared" si="34"/>
        <v>0.3186208037834623</v>
      </c>
      <c r="I196" s="301">
        <f t="shared" si="34"/>
        <v>0.34213971927816417</v>
      </c>
      <c r="J196" s="301">
        <f t="shared" si="34"/>
        <v>0.35295301553441177</v>
      </c>
      <c r="K196" s="301">
        <f t="shared" si="34"/>
        <v>0.31401266562408342</v>
      </c>
      <c r="L196" s="301">
        <f t="shared" si="34"/>
        <v>0.299482050530752</v>
      </c>
      <c r="M196" s="301">
        <f t="shared" si="34"/>
        <v>0.29981827574596431</v>
      </c>
      <c r="N196" s="301">
        <f t="shared" si="34"/>
        <v>0.44243525756645663</v>
      </c>
      <c r="O196" s="301">
        <f t="shared" si="34"/>
        <v>0.43888606285822901</v>
      </c>
      <c r="P196" s="301">
        <f t="shared" si="34"/>
        <v>0.4380617232196064</v>
      </c>
      <c r="Q196" s="301">
        <f t="shared" si="34"/>
        <v>0.43786517082283299</v>
      </c>
      <c r="R196" s="301">
        <f t="shared" si="34"/>
        <v>0.43573213700501878</v>
      </c>
      <c r="S196" s="301">
        <f t="shared" si="34"/>
        <v>0.43673609949236508</v>
      </c>
      <c r="T196" s="301">
        <f t="shared" si="34"/>
        <v>0.43587744593600969</v>
      </c>
      <c r="U196" s="301">
        <f t="shared" si="34"/>
        <v>0.43576256933701762</v>
      </c>
      <c r="V196" s="301">
        <f t="shared" si="34"/>
        <v>0.43487604173145245</v>
      </c>
      <c r="W196" s="301">
        <f t="shared" si="34"/>
        <v>0.43598377041557101</v>
      </c>
      <c r="X196" s="301">
        <f t="shared" si="34"/>
        <v>0.43570984269549046</v>
      </c>
      <c r="Y196" s="301">
        <f t="shared" si="34"/>
        <v>0.43565418051344751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0.2534158499883879</v>
      </c>
      <c r="C197" s="302">
        <f t="shared" si="35"/>
        <v>0.21864794274646968</v>
      </c>
      <c r="D197" s="302">
        <f t="shared" si="35"/>
        <v>0.1192483175169685</v>
      </c>
      <c r="E197" s="302">
        <f t="shared" si="35"/>
        <v>0.1201000931493782</v>
      </c>
      <c r="F197" s="302">
        <f t="shared" si="35"/>
        <v>0.14207045979335714</v>
      </c>
      <c r="G197" s="302">
        <f t="shared" si="35"/>
        <v>0.11604183968468715</v>
      </c>
      <c r="H197" s="302">
        <f t="shared" si="35"/>
        <v>0.12168355362269584</v>
      </c>
      <c r="I197" s="302">
        <f t="shared" si="35"/>
        <v>0.16084977531372383</v>
      </c>
      <c r="J197" s="302">
        <f t="shared" si="35"/>
        <v>0.19200032192456951</v>
      </c>
      <c r="K197" s="302">
        <f t="shared" si="35"/>
        <v>0.14635613286040133</v>
      </c>
      <c r="L197" s="302">
        <f t="shared" si="35"/>
        <v>0.10274521427892733</v>
      </c>
      <c r="M197" s="302">
        <f t="shared" si="35"/>
        <v>0.13246488630940903</v>
      </c>
      <c r="N197" s="302">
        <f t="shared" si="35"/>
        <v>0.17001523142533997</v>
      </c>
      <c r="O197" s="302">
        <f t="shared" si="35"/>
        <v>0.20888974618356271</v>
      </c>
      <c r="P197" s="302">
        <f t="shared" si="35"/>
        <v>0.2225417913396211</v>
      </c>
      <c r="Q197" s="302">
        <f t="shared" si="35"/>
        <v>0.24042859124521274</v>
      </c>
      <c r="R197" s="302">
        <f t="shared" si="35"/>
        <v>0.25754732809763919</v>
      </c>
      <c r="S197" s="302">
        <f t="shared" si="35"/>
        <v>0.26011938104614579</v>
      </c>
      <c r="T197" s="302">
        <f t="shared" si="35"/>
        <v>0.25906380606892404</v>
      </c>
      <c r="U197" s="302">
        <f t="shared" si="35"/>
        <v>0.26009953967685795</v>
      </c>
      <c r="V197" s="302">
        <f t="shared" si="35"/>
        <v>0.27223876670470976</v>
      </c>
      <c r="W197" s="302">
        <f t="shared" si="35"/>
        <v>0.27461509053580047</v>
      </c>
      <c r="X197" s="302">
        <f t="shared" si="35"/>
        <v>0.27147107864472164</v>
      </c>
      <c r="Y197" s="302">
        <f t="shared" si="35"/>
        <v>0.26522514623803173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0.11326111754478617</v>
      </c>
      <c r="C198" s="302">
        <f t="shared" si="36"/>
        <v>0.13571646717983984</v>
      </c>
      <c r="D198" s="302">
        <f t="shared" si="36"/>
        <v>0.19476565143108487</v>
      </c>
      <c r="E198" s="302">
        <f t="shared" si="36"/>
        <v>0.19324116428079113</v>
      </c>
      <c r="F198" s="302">
        <f t="shared" si="36"/>
        <v>0.17981431703053866</v>
      </c>
      <c r="G198" s="302">
        <f t="shared" si="36"/>
        <v>0.19563046902593198</v>
      </c>
      <c r="H198" s="302">
        <f t="shared" si="36"/>
        <v>0.19693725016076646</v>
      </c>
      <c r="I198" s="302">
        <f t="shared" si="36"/>
        <v>0.18128994396444037</v>
      </c>
      <c r="J198" s="302">
        <f t="shared" si="36"/>
        <v>0.16095269360984227</v>
      </c>
      <c r="K198" s="302">
        <f t="shared" si="36"/>
        <v>0.16765653276368209</v>
      </c>
      <c r="L198" s="302">
        <f t="shared" si="36"/>
        <v>0.19673683625182461</v>
      </c>
      <c r="M198" s="302">
        <f t="shared" si="36"/>
        <v>0.16735338943655539</v>
      </c>
      <c r="N198" s="302">
        <f t="shared" si="36"/>
        <v>0.2724200261411166</v>
      </c>
      <c r="O198" s="302">
        <f t="shared" si="36"/>
        <v>0.2299963166746663</v>
      </c>
      <c r="P198" s="302">
        <f t="shared" si="36"/>
        <v>0.2155199318799853</v>
      </c>
      <c r="Q198" s="302">
        <f t="shared" si="36"/>
        <v>0.19743657957762023</v>
      </c>
      <c r="R198" s="302">
        <f t="shared" si="36"/>
        <v>0.17818480890737953</v>
      </c>
      <c r="S198" s="302">
        <f t="shared" si="36"/>
        <v>0.17661671844621926</v>
      </c>
      <c r="T198" s="302">
        <f t="shared" si="36"/>
        <v>0.17681363986708565</v>
      </c>
      <c r="U198" s="302">
        <f t="shared" si="36"/>
        <v>0.1756630296601597</v>
      </c>
      <c r="V198" s="302">
        <f t="shared" si="36"/>
        <v>0.16263727502674274</v>
      </c>
      <c r="W198" s="302">
        <f t="shared" si="36"/>
        <v>0.16136867987977052</v>
      </c>
      <c r="X198" s="302">
        <f t="shared" si="36"/>
        <v>0.16423876405076884</v>
      </c>
      <c r="Y198" s="302">
        <f t="shared" si="36"/>
        <v>0.17042903427541584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0.41458905839877352</v>
      </c>
      <c r="C199" s="301">
        <f t="shared" si="37"/>
        <v>0.43356741097129864</v>
      </c>
      <c r="D199" s="301">
        <f t="shared" si="37"/>
        <v>0.49618512866465042</v>
      </c>
      <c r="E199" s="301">
        <f t="shared" si="37"/>
        <v>0.4971873623075152</v>
      </c>
      <c r="F199" s="301">
        <f t="shared" si="37"/>
        <v>0.48388186350966778</v>
      </c>
      <c r="G199" s="301">
        <f t="shared" si="37"/>
        <v>0.49982003637441269</v>
      </c>
      <c r="H199" s="301">
        <f t="shared" si="37"/>
        <v>0.48930135611056641</v>
      </c>
      <c r="I199" s="301">
        <f t="shared" si="37"/>
        <v>0.45323395036150177</v>
      </c>
      <c r="J199" s="301">
        <f t="shared" si="37"/>
        <v>0.43679081328498381</v>
      </c>
      <c r="K199" s="301">
        <f t="shared" si="37"/>
        <v>0.49583834525634879</v>
      </c>
      <c r="L199" s="301">
        <f t="shared" si="37"/>
        <v>0.51825724387992789</v>
      </c>
      <c r="M199" s="301">
        <f t="shared" si="37"/>
        <v>0.51736702189855954</v>
      </c>
      <c r="N199" s="301">
        <f t="shared" si="37"/>
        <v>0.30277067127386004</v>
      </c>
      <c r="O199" s="301">
        <f t="shared" si="37"/>
        <v>0.30785117296111336</v>
      </c>
      <c r="P199" s="301">
        <f t="shared" si="37"/>
        <v>0.30923365805689079</v>
      </c>
      <c r="Q199" s="301">
        <f t="shared" si="37"/>
        <v>0.31000635309629182</v>
      </c>
      <c r="R199" s="301">
        <f t="shared" si="37"/>
        <v>0.3130095400356861</v>
      </c>
      <c r="S199" s="301">
        <f t="shared" si="37"/>
        <v>0.31203766116609888</v>
      </c>
      <c r="T199" s="301">
        <f t="shared" si="37"/>
        <v>0.313330440846533</v>
      </c>
      <c r="U199" s="301">
        <f t="shared" si="37"/>
        <v>0.31340058280898869</v>
      </c>
      <c r="V199" s="301">
        <f t="shared" si="37"/>
        <v>0.31459523912359733</v>
      </c>
      <c r="W199" s="301">
        <f t="shared" si="37"/>
        <v>0.31341150127799478</v>
      </c>
      <c r="X199" s="301">
        <f t="shared" si="37"/>
        <v>0.31399669424755661</v>
      </c>
      <c r="Y199" s="301">
        <f t="shared" si="37"/>
        <v>0.3141066858551973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8.116594167197759E-2</v>
      </c>
      <c r="C200" s="302">
        <f t="shared" si="38"/>
        <v>7.2155430499717704E-2</v>
      </c>
      <c r="D200" s="302">
        <f t="shared" si="38"/>
        <v>5.1053382751351115E-2</v>
      </c>
      <c r="E200" s="302">
        <f t="shared" si="38"/>
        <v>5.1518971081972953E-2</v>
      </c>
      <c r="F200" s="302">
        <f t="shared" si="38"/>
        <v>5.3504671571213878E-2</v>
      </c>
      <c r="G200" s="302">
        <f t="shared" si="38"/>
        <v>5.0201396083308598E-2</v>
      </c>
      <c r="H200" s="302">
        <f t="shared" si="38"/>
        <v>5.1367357283021851E-2</v>
      </c>
      <c r="I200" s="302">
        <f t="shared" si="38"/>
        <v>5.8417719890026233E-2</v>
      </c>
      <c r="J200" s="302">
        <f t="shared" si="38"/>
        <v>7.1495554253842131E-2</v>
      </c>
      <c r="K200" s="302">
        <f t="shared" si="38"/>
        <v>5.9741176583663881E-2</v>
      </c>
      <c r="L200" s="302">
        <f t="shared" si="38"/>
        <v>4.648316033346564E-2</v>
      </c>
      <c r="M200" s="302">
        <f t="shared" si="38"/>
        <v>5.9224757856000405E-2</v>
      </c>
      <c r="N200" s="302">
        <f t="shared" si="38"/>
        <v>4.9331263732068545E-2</v>
      </c>
      <c r="O200" s="302">
        <f t="shared" si="38"/>
        <v>6.0816861193639486E-2</v>
      </c>
      <c r="P200" s="302">
        <f t="shared" si="38"/>
        <v>6.4844090377530084E-2</v>
      </c>
      <c r="Q200" s="302">
        <f t="shared" si="38"/>
        <v>7.0130113278095277E-2</v>
      </c>
      <c r="R200" s="302">
        <f t="shared" si="38"/>
        <v>7.519290479705236E-2</v>
      </c>
      <c r="S200" s="302">
        <f t="shared" si="38"/>
        <v>7.5949638297326455E-2</v>
      </c>
      <c r="T200" s="302">
        <f t="shared" si="38"/>
        <v>7.5641011386296281E-2</v>
      </c>
      <c r="U200" s="302">
        <f t="shared" si="38"/>
        <v>7.5947303403323119E-2</v>
      </c>
      <c r="V200" s="302">
        <f t="shared" si="38"/>
        <v>7.9534518124930911E-2</v>
      </c>
      <c r="W200" s="302">
        <f t="shared" si="38"/>
        <v>8.0232750825617746E-2</v>
      </c>
      <c r="X200" s="302">
        <f t="shared" si="38"/>
        <v>7.9306525207265846E-2</v>
      </c>
      <c r="Y200" s="302">
        <f t="shared" si="38"/>
        <v>7.74609685619225E-2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0.2807307878206754</v>
      </c>
      <c r="C201" s="302">
        <f t="shared" si="39"/>
        <v>0.29955212520783059</v>
      </c>
      <c r="D201" s="302">
        <f t="shared" si="39"/>
        <v>0.36174737994174161</v>
      </c>
      <c r="E201" s="302">
        <f t="shared" si="39"/>
        <v>0.36277431767935198</v>
      </c>
      <c r="F201" s="302">
        <f t="shared" si="39"/>
        <v>0.34832402234609555</v>
      </c>
      <c r="G201" s="302">
        <f t="shared" si="39"/>
        <v>0.36498603977201549</v>
      </c>
      <c r="H201" s="302">
        <f t="shared" si="39"/>
        <v>0.35479913145909908</v>
      </c>
      <c r="I201" s="302">
        <f t="shared" si="39"/>
        <v>0.31891738737317921</v>
      </c>
      <c r="J201" s="302">
        <f t="shared" si="39"/>
        <v>0.305360973906321</v>
      </c>
      <c r="K201" s="302">
        <f t="shared" si="39"/>
        <v>0.36146202705815617</v>
      </c>
      <c r="L201" s="302">
        <f t="shared" si="39"/>
        <v>0.38276799243874299</v>
      </c>
      <c r="M201" s="302">
        <f t="shared" si="39"/>
        <v>0.38331893355926477</v>
      </c>
      <c r="N201" s="302">
        <f t="shared" si="39"/>
        <v>0.17439458289403093</v>
      </c>
      <c r="O201" s="302">
        <f t="shared" si="39"/>
        <v>0.18007241286239392</v>
      </c>
      <c r="P201" s="302">
        <f t="shared" si="39"/>
        <v>0.18159150239526603</v>
      </c>
      <c r="Q201" s="302">
        <f t="shared" si="39"/>
        <v>0.18228637656896085</v>
      </c>
      <c r="R201" s="302">
        <f t="shared" si="39"/>
        <v>0.18579422261483003</v>
      </c>
      <c r="S201" s="302">
        <f t="shared" si="39"/>
        <v>0.18451948603271318</v>
      </c>
      <c r="T201" s="302">
        <f t="shared" si="39"/>
        <v>0.18606368231561066</v>
      </c>
      <c r="U201" s="302">
        <f t="shared" si="39"/>
        <v>0.18616086486728597</v>
      </c>
      <c r="V201" s="302">
        <f t="shared" si="39"/>
        <v>0.18754626354289045</v>
      </c>
      <c r="W201" s="302">
        <f t="shared" si="39"/>
        <v>0.1860325682866717</v>
      </c>
      <c r="X201" s="302">
        <f t="shared" si="39"/>
        <v>0.18671008310911585</v>
      </c>
      <c r="Y201" s="302">
        <f t="shared" si="39"/>
        <v>0.18687065541358874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5.2692328906120509E-2</v>
      </c>
      <c r="C202" s="303">
        <f t="shared" si="40"/>
        <v>6.1859855263750312E-2</v>
      </c>
      <c r="D202" s="303">
        <f t="shared" si="40"/>
        <v>8.3384365971557683E-2</v>
      </c>
      <c r="E202" s="303">
        <f t="shared" si="40"/>
        <v>8.2894073546190314E-2</v>
      </c>
      <c r="F202" s="303">
        <f t="shared" si="40"/>
        <v>8.2053169592358394E-2</v>
      </c>
      <c r="G202" s="303">
        <f t="shared" si="40"/>
        <v>8.4632600519088635E-2</v>
      </c>
      <c r="H202" s="303">
        <f t="shared" si="40"/>
        <v>8.313486736844547E-2</v>
      </c>
      <c r="I202" s="303">
        <f t="shared" si="40"/>
        <v>7.5898843098296323E-2</v>
      </c>
      <c r="J202" s="303">
        <f t="shared" si="40"/>
        <v>5.9934285124820658E-2</v>
      </c>
      <c r="K202" s="303">
        <f t="shared" si="40"/>
        <v>7.4635141614528791E-2</v>
      </c>
      <c r="L202" s="303">
        <f t="shared" si="40"/>
        <v>8.9006091107719246E-2</v>
      </c>
      <c r="M202" s="303">
        <f t="shared" si="40"/>
        <v>7.482333048329437E-2</v>
      </c>
      <c r="N202" s="303">
        <f t="shared" si="40"/>
        <v>7.9044824647760553E-2</v>
      </c>
      <c r="O202" s="303">
        <f t="shared" si="40"/>
        <v>6.6961898905079947E-2</v>
      </c>
      <c r="P202" s="303">
        <f t="shared" si="40"/>
        <v>6.2798065284094692E-2</v>
      </c>
      <c r="Q202" s="303">
        <f t="shared" si="40"/>
        <v>5.7589863249235665E-2</v>
      </c>
      <c r="R202" s="303">
        <f t="shared" si="40"/>
        <v>5.2022412623803763E-2</v>
      </c>
      <c r="S202" s="303">
        <f t="shared" si="40"/>
        <v>5.1568536836059241E-2</v>
      </c>
      <c r="T202" s="303">
        <f t="shared" si="40"/>
        <v>5.1625747144626109E-2</v>
      </c>
      <c r="U202" s="303">
        <f t="shared" si="40"/>
        <v>5.1292414538379558E-2</v>
      </c>
      <c r="V202" s="303">
        <f t="shared" si="40"/>
        <v>4.7514457455775955E-2</v>
      </c>
      <c r="W202" s="303">
        <f t="shared" si="40"/>
        <v>4.7146182165705319E-2</v>
      </c>
      <c r="X202" s="303">
        <f t="shared" si="40"/>
        <v>4.7980085931174907E-2</v>
      </c>
      <c r="Y202" s="303">
        <f t="shared" si="40"/>
        <v>4.9775061879686E-2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</v>
      </c>
      <c r="C204" s="232">
        <f t="shared" si="41"/>
        <v>0.99999999999999978</v>
      </c>
      <c r="D204" s="232">
        <f t="shared" si="41"/>
        <v>1.0000000000000002</v>
      </c>
      <c r="E204" s="232">
        <f t="shared" si="41"/>
        <v>1</v>
      </c>
      <c r="F204" s="232">
        <f t="shared" si="41"/>
        <v>0.99999999999999978</v>
      </c>
      <c r="G204" s="232">
        <f t="shared" si="41"/>
        <v>1.0000000000000002</v>
      </c>
      <c r="H204" s="232">
        <f t="shared" si="41"/>
        <v>1</v>
      </c>
      <c r="I204" s="232">
        <f t="shared" si="41"/>
        <v>0.99999999999999956</v>
      </c>
      <c r="J204" s="232">
        <f t="shared" si="41"/>
        <v>1.0000000000000002</v>
      </c>
      <c r="K204" s="232">
        <f t="shared" si="41"/>
        <v>1.0000000000000002</v>
      </c>
      <c r="L204" s="232">
        <f t="shared" si="41"/>
        <v>0.99999999999999978</v>
      </c>
      <c r="M204" s="232">
        <f t="shared" si="41"/>
        <v>1</v>
      </c>
      <c r="N204" s="232">
        <f t="shared" si="41"/>
        <v>0.99999999999999989</v>
      </c>
      <c r="O204" s="232">
        <f t="shared" si="41"/>
        <v>1</v>
      </c>
      <c r="P204" s="232">
        <f t="shared" si="41"/>
        <v>1</v>
      </c>
      <c r="Q204" s="232">
        <f t="shared" si="41"/>
        <v>1.0000000000000002</v>
      </c>
      <c r="R204" s="232">
        <f t="shared" si="41"/>
        <v>0.99999999999999944</v>
      </c>
      <c r="S204" s="232">
        <f t="shared" si="41"/>
        <v>1</v>
      </c>
      <c r="T204" s="232">
        <f t="shared" si="41"/>
        <v>1.0000000000000002</v>
      </c>
      <c r="U204" s="232">
        <f t="shared" si="41"/>
        <v>1</v>
      </c>
      <c r="V204" s="232">
        <f t="shared" si="41"/>
        <v>1</v>
      </c>
      <c r="W204" s="232">
        <f t="shared" si="41"/>
        <v>0.99999999999999989</v>
      </c>
      <c r="X204" s="232">
        <f t="shared" si="41"/>
        <v>1.0000000000000002</v>
      </c>
      <c r="Y204" s="232">
        <f t="shared" si="41"/>
        <v>0.99999999999999967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1.9207204406538113E-3</v>
      </c>
      <c r="C205" s="299">
        <f t="shared" si="42"/>
        <v>1.8873425821924253E-3</v>
      </c>
      <c r="D205" s="299">
        <f t="shared" si="42"/>
        <v>1.7554495946218752E-3</v>
      </c>
      <c r="E205" s="299">
        <f t="shared" si="42"/>
        <v>1.7563855117975265E-3</v>
      </c>
      <c r="F205" s="299">
        <f t="shared" si="42"/>
        <v>1.790623491362731E-3</v>
      </c>
      <c r="G205" s="299">
        <f t="shared" si="42"/>
        <v>1.747116335066437E-3</v>
      </c>
      <c r="H205" s="299">
        <f t="shared" si="42"/>
        <v>1.7506123421443542E-3</v>
      </c>
      <c r="I205" s="299">
        <f t="shared" si="42"/>
        <v>1.8067596984591759E-3</v>
      </c>
      <c r="J205" s="299">
        <f t="shared" si="42"/>
        <v>1.8071470518886458E-3</v>
      </c>
      <c r="K205" s="299">
        <f t="shared" si="42"/>
        <v>1.7871310245008863E-3</v>
      </c>
      <c r="L205" s="299">
        <f t="shared" si="42"/>
        <v>1.7401639570954074E-3</v>
      </c>
      <c r="M205" s="299">
        <f t="shared" si="42"/>
        <v>1.7694650686592281E-3</v>
      </c>
      <c r="N205" s="299">
        <f t="shared" si="42"/>
        <v>1.7538045873579323E-3</v>
      </c>
      <c r="O205" s="299">
        <f t="shared" si="42"/>
        <v>1.7798677213311201E-3</v>
      </c>
      <c r="P205" s="299">
        <f t="shared" si="42"/>
        <v>1.7926023210309088E-3</v>
      </c>
      <c r="Q205" s="299">
        <f t="shared" si="42"/>
        <v>1.7996835403919966E-3</v>
      </c>
      <c r="R205" s="299">
        <f t="shared" si="42"/>
        <v>1.8192893008484466E-3</v>
      </c>
      <c r="S205" s="299">
        <f t="shared" si="42"/>
        <v>1.820373698920985E-3</v>
      </c>
      <c r="T205" s="299">
        <f t="shared" si="42"/>
        <v>1.8202986737487332E-3</v>
      </c>
      <c r="U205" s="299">
        <f t="shared" si="42"/>
        <v>1.8211733673805725E-3</v>
      </c>
      <c r="V205" s="299">
        <f t="shared" si="42"/>
        <v>1.8281317863749035E-3</v>
      </c>
      <c r="W205" s="299">
        <f t="shared" si="42"/>
        <v>1.8092674553762398E-3</v>
      </c>
      <c r="X205" s="299">
        <f t="shared" si="42"/>
        <v>1.8281253244784835E-3</v>
      </c>
      <c r="Y205" s="299">
        <f t="shared" si="42"/>
        <v>1.8233806073685152E-3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2.4880139224573193E-4</v>
      </c>
      <c r="C206" s="233">
        <f t="shared" si="43"/>
        <v>2.4447777623186421E-4</v>
      </c>
      <c r="D206" s="233">
        <f t="shared" si="43"/>
        <v>2.2739295834767914E-4</v>
      </c>
      <c r="E206" s="233">
        <f t="shared" si="43"/>
        <v>2.2751419280293887E-4</v>
      </c>
      <c r="F206" s="233">
        <f t="shared" si="43"/>
        <v>2.3194922499357039E-4</v>
      </c>
      <c r="G206" s="233">
        <f t="shared" si="43"/>
        <v>2.2631350579672247E-4</v>
      </c>
      <c r="H206" s="233">
        <f t="shared" si="43"/>
        <v>2.2676636265703219E-4</v>
      </c>
      <c r="I206" s="233">
        <f t="shared" si="43"/>
        <v>2.3403943588849599E-4</v>
      </c>
      <c r="J206" s="233">
        <f t="shared" si="43"/>
        <v>2.340896118904291E-4</v>
      </c>
      <c r="K206" s="233">
        <f t="shared" si="43"/>
        <v>2.3149682671675352E-4</v>
      </c>
      <c r="L206" s="233">
        <f t="shared" si="43"/>
        <v>2.2541292636725502E-4</v>
      </c>
      <c r="M206" s="233">
        <f t="shared" si="43"/>
        <v>2.2920845912523648E-4</v>
      </c>
      <c r="N206" s="233">
        <f t="shared" si="43"/>
        <v>2.2717987158665941E-4</v>
      </c>
      <c r="O206" s="233">
        <f t="shared" si="43"/>
        <v>2.3055597145083773E-4</v>
      </c>
      <c r="P206" s="233">
        <f t="shared" si="43"/>
        <v>2.3220555359092338E-4</v>
      </c>
      <c r="Q206" s="233">
        <f t="shared" si="43"/>
        <v>2.3387893812077334E-4</v>
      </c>
      <c r="R206" s="233">
        <f t="shared" si="43"/>
        <v>2.3566246360911264E-4</v>
      </c>
      <c r="S206" s="233">
        <f t="shared" si="43"/>
        <v>2.3580293160460302E-4</v>
      </c>
      <c r="T206" s="233">
        <f t="shared" si="43"/>
        <v>2.3579321318493388E-4</v>
      </c>
      <c r="U206" s="233">
        <f t="shared" si="43"/>
        <v>2.3590651702071544E-4</v>
      </c>
      <c r="V206" s="233">
        <f t="shared" si="43"/>
        <v>2.3680787897687242E-4</v>
      </c>
      <c r="W206" s="233">
        <f t="shared" si="43"/>
        <v>2.370266845841717E-4</v>
      </c>
      <c r="X206" s="233">
        <f t="shared" si="43"/>
        <v>2.3680704193219286E-4</v>
      </c>
      <c r="Y206" s="233">
        <f t="shared" si="43"/>
        <v>2.3619243285229462E-4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3.4759849026527297E-2</v>
      </c>
      <c r="C207" s="233">
        <f t="shared" si="44"/>
        <v>3.4155799995554501E-2</v>
      </c>
      <c r="D207" s="233">
        <f t="shared" si="44"/>
        <v>3.1768893375219175E-2</v>
      </c>
      <c r="E207" s="233">
        <f t="shared" si="44"/>
        <v>3.1785830946683712E-2</v>
      </c>
      <c r="F207" s="233">
        <f t="shared" si="44"/>
        <v>3.2405445845067736E-2</v>
      </c>
      <c r="G207" s="233">
        <f t="shared" si="44"/>
        <v>3.1618083898777453E-2</v>
      </c>
      <c r="H207" s="233">
        <f t="shared" si="44"/>
        <v>3.1681352178560378E-2</v>
      </c>
      <c r="I207" s="233">
        <f t="shared" si="44"/>
        <v>3.2697467583714022E-2</v>
      </c>
      <c r="J207" s="233">
        <f t="shared" si="44"/>
        <v>3.2704477633923985E-2</v>
      </c>
      <c r="K207" s="233">
        <f t="shared" si="44"/>
        <v>3.2342241633627929E-2</v>
      </c>
      <c r="L207" s="233">
        <f t="shared" si="44"/>
        <v>3.1492264647035612E-2</v>
      </c>
      <c r="M207" s="233">
        <f t="shared" si="44"/>
        <v>3.2022535577000355E-2</v>
      </c>
      <c r="N207" s="233">
        <f t="shared" si="44"/>
        <v>3.1739123189547212E-2</v>
      </c>
      <c r="O207" s="233">
        <f t="shared" si="44"/>
        <v>3.2210795476097009E-2</v>
      </c>
      <c r="P207" s="233">
        <f t="shared" si="44"/>
        <v>3.2441257314066142E-2</v>
      </c>
      <c r="Q207" s="233">
        <f t="shared" si="44"/>
        <v>3.2477603764597421E-2</v>
      </c>
      <c r="R207" s="233">
        <f t="shared" si="44"/>
        <v>3.2913614452389758E-2</v>
      </c>
      <c r="S207" s="233">
        <f t="shared" si="44"/>
        <v>3.294384419880253E-2</v>
      </c>
      <c r="T207" s="233">
        <f t="shared" si="44"/>
        <v>3.2942486445948216E-2</v>
      </c>
      <c r="U207" s="233">
        <f t="shared" si="44"/>
        <v>3.295831603673284E-2</v>
      </c>
      <c r="V207" s="233">
        <f t="shared" si="44"/>
        <v>3.3058727292593099E-2</v>
      </c>
      <c r="W207" s="233">
        <f t="shared" si="44"/>
        <v>3.2633447132832227E-2</v>
      </c>
      <c r="X207" s="233">
        <f t="shared" si="44"/>
        <v>3.2984395947435456E-2</v>
      </c>
      <c r="Y207" s="233">
        <f t="shared" si="44"/>
        <v>3.2998261115216025E-2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6.3437810770458289E-4</v>
      </c>
      <c r="C208" s="233">
        <f t="shared" si="45"/>
        <v>6.2335402411501165E-4</v>
      </c>
      <c r="D208" s="233">
        <f t="shared" si="45"/>
        <v>5.7979223235002755E-4</v>
      </c>
      <c r="E208" s="233">
        <f t="shared" si="45"/>
        <v>5.8010134832249863E-4</v>
      </c>
      <c r="F208" s="233">
        <f t="shared" si="45"/>
        <v>5.9140951385689008E-4</v>
      </c>
      <c r="G208" s="233">
        <f t="shared" si="45"/>
        <v>5.7703991227475888E-4</v>
      </c>
      <c r="H208" s="233">
        <f t="shared" si="45"/>
        <v>5.7819457815307725E-4</v>
      </c>
      <c r="I208" s="233">
        <f t="shared" si="45"/>
        <v>5.9673900184832693E-4</v>
      </c>
      <c r="J208" s="233">
        <f t="shared" si="45"/>
        <v>5.9686693745540371E-4</v>
      </c>
      <c r="K208" s="233">
        <f t="shared" si="45"/>
        <v>5.9025601724585659E-4</v>
      </c>
      <c r="L208" s="233">
        <f t="shared" si="45"/>
        <v>5.7474367161008055E-4</v>
      </c>
      <c r="M208" s="233">
        <f t="shared" si="45"/>
        <v>5.8442128179949965E-4</v>
      </c>
      <c r="N208" s="233">
        <f t="shared" si="45"/>
        <v>5.7924891715788792E-4</v>
      </c>
      <c r="O208" s="233">
        <f t="shared" si="45"/>
        <v>5.8785708379203538E-4</v>
      </c>
      <c r="P208" s="233">
        <f t="shared" si="45"/>
        <v>5.9206308435772836E-4</v>
      </c>
      <c r="Q208" s="233">
        <f t="shared" si="45"/>
        <v>5.9632977475655041E-4</v>
      </c>
      <c r="R208" s="233">
        <f t="shared" si="45"/>
        <v>6.0087729562901431E-4</v>
      </c>
      <c r="S208" s="233">
        <f t="shared" si="45"/>
        <v>6.0123545207005325E-4</v>
      </c>
      <c r="T208" s="233">
        <f t="shared" si="45"/>
        <v>6.0121067265614414E-4</v>
      </c>
      <c r="U208" s="233">
        <f t="shared" si="45"/>
        <v>6.0149956763494634E-4</v>
      </c>
      <c r="V208" s="233">
        <f t="shared" si="45"/>
        <v>6.0379780353685402E-4</v>
      </c>
      <c r="W208" s="233">
        <f t="shared" si="45"/>
        <v>6.0435570028277133E-4</v>
      </c>
      <c r="X208" s="233">
        <f t="shared" si="45"/>
        <v>6.0379566929309009E-4</v>
      </c>
      <c r="Y208" s="233">
        <f t="shared" si="45"/>
        <v>6.0222857780069651E-4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4.5401181647313493E-3</v>
      </c>
      <c r="C209" s="300">
        <f t="shared" si="46"/>
        <v>4.4712825604420999E-3</v>
      </c>
      <c r="D209" s="300">
        <f t="shared" si="46"/>
        <v>3.9427809507926207E-3</v>
      </c>
      <c r="E209" s="300">
        <f t="shared" si="46"/>
        <v>3.9377131397612024E-3</v>
      </c>
      <c r="F209" s="300">
        <f t="shared" si="46"/>
        <v>4.0794147328994798E-3</v>
      </c>
      <c r="G209" s="300">
        <f t="shared" si="46"/>
        <v>3.9317798152649561E-3</v>
      </c>
      <c r="H209" s="300">
        <f t="shared" si="46"/>
        <v>3.9809518063428032E-3</v>
      </c>
      <c r="I209" s="300">
        <f t="shared" si="46"/>
        <v>4.265043321305415E-3</v>
      </c>
      <c r="J209" s="300">
        <f t="shared" si="46"/>
        <v>4.2631772831249869E-3</v>
      </c>
      <c r="K209" s="300">
        <f t="shared" si="46"/>
        <v>4.0463259964856509E-3</v>
      </c>
      <c r="L209" s="300">
        <f t="shared" si="46"/>
        <v>3.8793667282179768E-3</v>
      </c>
      <c r="M209" s="300">
        <f t="shared" si="46"/>
        <v>3.9018876446182999E-3</v>
      </c>
      <c r="N209" s="300">
        <f t="shared" si="46"/>
        <v>4.8353145882455897E-3</v>
      </c>
      <c r="O209" s="300">
        <f t="shared" si="46"/>
        <v>4.7379633279489306E-3</v>
      </c>
      <c r="P209" s="300">
        <f t="shared" si="46"/>
        <v>4.7578040543089549E-3</v>
      </c>
      <c r="Q209" s="300">
        <f t="shared" si="46"/>
        <v>4.737698745266368E-3</v>
      </c>
      <c r="R209" s="300">
        <f t="shared" si="46"/>
        <v>4.7249993718597666E-3</v>
      </c>
      <c r="S209" s="300">
        <f t="shared" si="46"/>
        <v>4.7205555425581715E-3</v>
      </c>
      <c r="T209" s="300">
        <f t="shared" si="46"/>
        <v>4.720339458485912E-3</v>
      </c>
      <c r="U209" s="300">
        <f t="shared" si="46"/>
        <v>4.7202665611130656E-3</v>
      </c>
      <c r="V209" s="300">
        <f t="shared" si="46"/>
        <v>4.6884070955301371E-3</v>
      </c>
      <c r="W209" s="300">
        <f t="shared" si="46"/>
        <v>4.6895295591193467E-3</v>
      </c>
      <c r="X209" s="300">
        <f t="shared" si="46"/>
        <v>4.6961344228167827E-3</v>
      </c>
      <c r="Y209" s="300">
        <f t="shared" si="46"/>
        <v>4.6993397330024845E-3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0.43828167852954292</v>
      </c>
      <c r="C210" s="301">
        <f t="shared" si="47"/>
        <v>0.43054331137975321</v>
      </c>
      <c r="D210" s="301">
        <f t="shared" si="47"/>
        <v>0.40364134030165066</v>
      </c>
      <c r="E210" s="301">
        <f t="shared" si="47"/>
        <v>0.40312949903030854</v>
      </c>
      <c r="F210" s="301">
        <f t="shared" si="47"/>
        <v>0.4091849983777191</v>
      </c>
      <c r="G210" s="301">
        <f t="shared" si="47"/>
        <v>0.4020420224874538</v>
      </c>
      <c r="H210" s="301">
        <f t="shared" si="47"/>
        <v>0.40708460869017832</v>
      </c>
      <c r="I210" s="301">
        <f t="shared" si="47"/>
        <v>0.42274814854023796</v>
      </c>
      <c r="J210" s="301">
        <f t="shared" si="47"/>
        <v>0.43002151804715838</v>
      </c>
      <c r="K210" s="301">
        <f t="shared" si="47"/>
        <v>0.40325358725053867</v>
      </c>
      <c r="L210" s="301">
        <f t="shared" si="47"/>
        <v>0.39297218707786324</v>
      </c>
      <c r="M210" s="301">
        <f t="shared" si="47"/>
        <v>0.39269518079591237</v>
      </c>
      <c r="N210" s="301">
        <f t="shared" si="47"/>
        <v>0.48326329922247968</v>
      </c>
      <c r="O210" s="301">
        <f t="shared" si="47"/>
        <v>0.48102603246525577</v>
      </c>
      <c r="P210" s="301">
        <f t="shared" si="47"/>
        <v>0.48036059872164938</v>
      </c>
      <c r="Q210" s="301">
        <f t="shared" si="47"/>
        <v>0.47959792440587495</v>
      </c>
      <c r="R210" s="301">
        <f t="shared" si="47"/>
        <v>0.47864327818958086</v>
      </c>
      <c r="S210" s="301">
        <f t="shared" si="47"/>
        <v>0.47856603870169012</v>
      </c>
      <c r="T210" s="301">
        <f t="shared" si="47"/>
        <v>0.47857134327212486</v>
      </c>
      <c r="U210" s="301">
        <f t="shared" si="47"/>
        <v>0.47852118408554856</v>
      </c>
      <c r="V210" s="301">
        <f t="shared" si="47"/>
        <v>0.47797884399248225</v>
      </c>
      <c r="W210" s="301">
        <f t="shared" si="47"/>
        <v>0.47815666597519568</v>
      </c>
      <c r="X210" s="301">
        <f t="shared" si="47"/>
        <v>0.47806650140822488</v>
      </c>
      <c r="Y210" s="301">
        <f t="shared" si="47"/>
        <v>0.47829471473552126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0.30290291982643536</v>
      </c>
      <c r="C211" s="302">
        <f t="shared" si="48"/>
        <v>0.26565142169895589</v>
      </c>
      <c r="D211" s="302">
        <f t="shared" si="48"/>
        <v>0.1532847435816736</v>
      </c>
      <c r="E211" s="302">
        <f t="shared" si="48"/>
        <v>0.1545148914697009</v>
      </c>
      <c r="F211" s="302">
        <f t="shared" si="48"/>
        <v>0.18060220627293433</v>
      </c>
      <c r="G211" s="302">
        <f t="shared" si="48"/>
        <v>0.14968829317240831</v>
      </c>
      <c r="H211" s="302">
        <f t="shared" si="48"/>
        <v>0.15546851060042599</v>
      </c>
      <c r="I211" s="302">
        <f t="shared" si="48"/>
        <v>0.2059381112941803</v>
      </c>
      <c r="J211" s="302">
        <f t="shared" si="48"/>
        <v>0.2339242512903158</v>
      </c>
      <c r="K211" s="302">
        <f t="shared" si="48"/>
        <v>0.18794985697400732</v>
      </c>
      <c r="L211" s="302">
        <f t="shared" si="48"/>
        <v>0.13481947080106502</v>
      </c>
      <c r="M211" s="302">
        <f t="shared" si="48"/>
        <v>0.1734995051551107</v>
      </c>
      <c r="N211" s="302">
        <f t="shared" si="48"/>
        <v>0.18570428159049221</v>
      </c>
      <c r="O211" s="302">
        <f t="shared" si="48"/>
        <v>0.22894644950667159</v>
      </c>
      <c r="P211" s="302">
        <f t="shared" si="48"/>
        <v>0.24403024154406242</v>
      </c>
      <c r="Q211" s="302">
        <f t="shared" si="48"/>
        <v>0.26294488342571054</v>
      </c>
      <c r="R211" s="302">
        <f t="shared" si="48"/>
        <v>0.2829107310214341</v>
      </c>
      <c r="S211" s="302">
        <f t="shared" si="48"/>
        <v>0.28456777451798526</v>
      </c>
      <c r="T211" s="302">
        <f t="shared" si="48"/>
        <v>0.28443892846384061</v>
      </c>
      <c r="U211" s="302">
        <f t="shared" si="48"/>
        <v>0.2856214564175123</v>
      </c>
      <c r="V211" s="302">
        <f t="shared" si="48"/>
        <v>0.29922175174647003</v>
      </c>
      <c r="W211" s="302">
        <f t="shared" si="48"/>
        <v>0.30055357255371945</v>
      </c>
      <c r="X211" s="302">
        <f t="shared" si="48"/>
        <v>0.29786159522657563</v>
      </c>
      <c r="Y211" s="302">
        <f t="shared" si="48"/>
        <v>0.29118459396188573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0.13537875870310748</v>
      </c>
      <c r="C212" s="302">
        <f t="shared" si="49"/>
        <v>0.16489188968079729</v>
      </c>
      <c r="D212" s="302">
        <f t="shared" si="49"/>
        <v>0.25035659671997706</v>
      </c>
      <c r="E212" s="302">
        <f t="shared" si="49"/>
        <v>0.24861460756060766</v>
      </c>
      <c r="F212" s="302">
        <f t="shared" si="49"/>
        <v>0.22858279210478491</v>
      </c>
      <c r="G212" s="302">
        <f t="shared" si="49"/>
        <v>0.25235372931504546</v>
      </c>
      <c r="H212" s="302">
        <f t="shared" si="49"/>
        <v>0.25161609808975233</v>
      </c>
      <c r="I212" s="302">
        <f t="shared" si="49"/>
        <v>0.21681003724605774</v>
      </c>
      <c r="J212" s="302">
        <f t="shared" si="49"/>
        <v>0.19609726675684261</v>
      </c>
      <c r="K212" s="302">
        <f t="shared" si="49"/>
        <v>0.21530373027653127</v>
      </c>
      <c r="L212" s="302">
        <f t="shared" si="49"/>
        <v>0.25815271627679826</v>
      </c>
      <c r="M212" s="302">
        <f t="shared" si="49"/>
        <v>0.21919567564080164</v>
      </c>
      <c r="N212" s="302">
        <f t="shared" si="49"/>
        <v>0.2975590176319875</v>
      </c>
      <c r="O212" s="302">
        <f t="shared" si="49"/>
        <v>0.25207958295858401</v>
      </c>
      <c r="P212" s="302">
        <f t="shared" si="49"/>
        <v>0.23633035717758694</v>
      </c>
      <c r="Q212" s="302">
        <f t="shared" si="49"/>
        <v>0.21665304098016441</v>
      </c>
      <c r="R212" s="302">
        <f t="shared" si="49"/>
        <v>0.19573254716814664</v>
      </c>
      <c r="S212" s="302">
        <f t="shared" si="49"/>
        <v>0.19399826418370469</v>
      </c>
      <c r="T212" s="302">
        <f t="shared" si="49"/>
        <v>0.19413241480828425</v>
      </c>
      <c r="U212" s="302">
        <f t="shared" si="49"/>
        <v>0.19289972766803623</v>
      </c>
      <c r="V212" s="302">
        <f t="shared" si="49"/>
        <v>0.17875709224601216</v>
      </c>
      <c r="W212" s="302">
        <f t="shared" si="49"/>
        <v>0.17760309342147615</v>
      </c>
      <c r="X212" s="302">
        <f t="shared" si="49"/>
        <v>0.18020490618164919</v>
      </c>
      <c r="Y212" s="302">
        <f t="shared" si="49"/>
        <v>0.18711012077363559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0.2994426917719728</v>
      </c>
      <c r="C213" s="301">
        <f t="shared" si="50"/>
        <v>0.294155686627183</v>
      </c>
      <c r="D213" s="301">
        <f t="shared" si="50"/>
        <v>0.2757757291061983</v>
      </c>
      <c r="E213" s="301">
        <f t="shared" si="50"/>
        <v>0.27542602904900043</v>
      </c>
      <c r="F213" s="301">
        <f t="shared" si="50"/>
        <v>0.27956326570168388</v>
      </c>
      <c r="G213" s="301">
        <f t="shared" si="50"/>
        <v>0.27468304361478407</v>
      </c>
      <c r="H213" s="301">
        <f t="shared" si="50"/>
        <v>0.2781282380183055</v>
      </c>
      <c r="I213" s="301">
        <f t="shared" si="50"/>
        <v>0.28928114455226933</v>
      </c>
      <c r="J213" s="301">
        <f t="shared" si="50"/>
        <v>0.29379918712534397</v>
      </c>
      <c r="K213" s="301">
        <f t="shared" si="50"/>
        <v>0.27551080856980426</v>
      </c>
      <c r="L213" s="301">
        <f t="shared" si="50"/>
        <v>0.26848635307985558</v>
      </c>
      <c r="M213" s="301">
        <f t="shared" si="50"/>
        <v>0.26829709692161635</v>
      </c>
      <c r="N213" s="301">
        <f t="shared" si="50"/>
        <v>0.33017502269155263</v>
      </c>
      <c r="O213" s="301">
        <f t="shared" si="50"/>
        <v>0.32864647789305063</v>
      </c>
      <c r="P213" s="301">
        <f t="shared" si="50"/>
        <v>0.32819184042782512</v>
      </c>
      <c r="Q213" s="301">
        <f t="shared" si="50"/>
        <v>0.32767076628476027</v>
      </c>
      <c r="R213" s="301">
        <f t="shared" si="50"/>
        <v>0.32701853315090873</v>
      </c>
      <c r="S213" s="301">
        <f t="shared" si="50"/>
        <v>0.32696576160854651</v>
      </c>
      <c r="T213" s="301">
        <f t="shared" si="50"/>
        <v>0.32696938579574741</v>
      </c>
      <c r="U213" s="301">
        <f t="shared" si="50"/>
        <v>0.32693511604964276</v>
      </c>
      <c r="V213" s="301">
        <f t="shared" si="50"/>
        <v>0.32656457859558241</v>
      </c>
      <c r="W213" s="301">
        <f t="shared" si="50"/>
        <v>0.32668607008329109</v>
      </c>
      <c r="X213" s="301">
        <f t="shared" si="50"/>
        <v>0.32662446787183919</v>
      </c>
      <c r="Y213" s="301">
        <f t="shared" si="50"/>
        <v>0.32678038772058393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0.20694925227704669</v>
      </c>
      <c r="C214" s="302">
        <f t="shared" si="51"/>
        <v>0.18149829363954315</v>
      </c>
      <c r="D214" s="302">
        <f t="shared" si="51"/>
        <v>0.10472716171862295</v>
      </c>
      <c r="E214" s="302">
        <f t="shared" si="51"/>
        <v>0.10556762303132125</v>
      </c>
      <c r="F214" s="302">
        <f t="shared" si="51"/>
        <v>0.12339099130898123</v>
      </c>
      <c r="G214" s="302">
        <f t="shared" si="51"/>
        <v>0.10226999582707128</v>
      </c>
      <c r="H214" s="302">
        <f t="shared" si="51"/>
        <v>0.10621915444004355</v>
      </c>
      <c r="I214" s="302">
        <f t="shared" si="51"/>
        <v>0.13599943088133307</v>
      </c>
      <c r="J214" s="302">
        <f t="shared" si="51"/>
        <v>0.15982166471600276</v>
      </c>
      <c r="K214" s="302">
        <f t="shared" si="51"/>
        <v>0.12841105126565411</v>
      </c>
      <c r="L214" s="302">
        <f t="shared" si="51"/>
        <v>9.2111322963326969E-2</v>
      </c>
      <c r="M214" s="302">
        <f t="shared" si="51"/>
        <v>0.11853828574139139</v>
      </c>
      <c r="N214" s="302">
        <f t="shared" si="51"/>
        <v>0.12687682984970833</v>
      </c>
      <c r="O214" s="302">
        <f t="shared" si="51"/>
        <v>0.15642073230604528</v>
      </c>
      <c r="P214" s="302">
        <f t="shared" si="51"/>
        <v>0.16672627668781989</v>
      </c>
      <c r="Q214" s="302">
        <f t="shared" si="51"/>
        <v>0.17964913328074472</v>
      </c>
      <c r="R214" s="302">
        <f t="shared" si="51"/>
        <v>0.19329019436189926</v>
      </c>
      <c r="S214" s="302">
        <f t="shared" si="51"/>
        <v>0.19442231917865008</v>
      </c>
      <c r="T214" s="302">
        <f t="shared" si="51"/>
        <v>0.19433428901182523</v>
      </c>
      <c r="U214" s="302">
        <f t="shared" si="51"/>
        <v>0.19514221544564522</v>
      </c>
      <c r="V214" s="302">
        <f t="shared" si="51"/>
        <v>0.20443420560106387</v>
      </c>
      <c r="W214" s="302">
        <f t="shared" si="51"/>
        <v>0.20534413185857653</v>
      </c>
      <c r="X214" s="302">
        <f t="shared" si="51"/>
        <v>0.20350491982549859</v>
      </c>
      <c r="Y214" s="302">
        <f t="shared" si="51"/>
        <v>0.19894306079828217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9.2493439494926041E-2</v>
      </c>
      <c r="C215" s="302">
        <f t="shared" si="52"/>
        <v>0.11265739298763977</v>
      </c>
      <c r="D215" s="302">
        <f t="shared" si="52"/>
        <v>0.17104856738757543</v>
      </c>
      <c r="E215" s="302">
        <f t="shared" si="52"/>
        <v>0.16985840601767924</v>
      </c>
      <c r="F215" s="302">
        <f t="shared" si="52"/>
        <v>0.15617227439270262</v>
      </c>
      <c r="G215" s="302">
        <f t="shared" si="52"/>
        <v>0.17241304778771269</v>
      </c>
      <c r="H215" s="302">
        <f t="shared" si="52"/>
        <v>0.17190908357826204</v>
      </c>
      <c r="I215" s="302">
        <f t="shared" si="52"/>
        <v>0.15328171367093624</v>
      </c>
      <c r="J215" s="302">
        <f t="shared" si="52"/>
        <v>0.13397752240934124</v>
      </c>
      <c r="K215" s="302">
        <f t="shared" si="52"/>
        <v>0.14709975730415012</v>
      </c>
      <c r="L215" s="302">
        <f t="shared" si="52"/>
        <v>0.17637503011652861</v>
      </c>
      <c r="M215" s="302">
        <f t="shared" si="52"/>
        <v>0.14975881118022494</v>
      </c>
      <c r="N215" s="302">
        <f t="shared" si="52"/>
        <v>0.20329819284184428</v>
      </c>
      <c r="O215" s="302">
        <f t="shared" si="52"/>
        <v>0.17222574558700535</v>
      </c>
      <c r="P215" s="302">
        <f t="shared" si="52"/>
        <v>0.1614655637400052</v>
      </c>
      <c r="Q215" s="302">
        <f t="shared" si="52"/>
        <v>0.14802163300401563</v>
      </c>
      <c r="R215" s="302">
        <f t="shared" si="52"/>
        <v>0.1337283387890095</v>
      </c>
      <c r="S215" s="302">
        <f t="shared" si="52"/>
        <v>0.13254344242989644</v>
      </c>
      <c r="T215" s="302">
        <f t="shared" si="52"/>
        <v>0.13263509678392219</v>
      </c>
      <c r="U215" s="302">
        <f t="shared" si="52"/>
        <v>0.13179290060399759</v>
      </c>
      <c r="V215" s="302">
        <f t="shared" si="52"/>
        <v>0.12213037299451848</v>
      </c>
      <c r="W215" s="302">
        <f t="shared" si="52"/>
        <v>0.12134193822471456</v>
      </c>
      <c r="X215" s="302">
        <f t="shared" si="52"/>
        <v>0.12311954804634058</v>
      </c>
      <c r="Y215" s="302">
        <f t="shared" si="52"/>
        <v>0.12783732692230176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0.22017176256662163</v>
      </c>
      <c r="C216" s="301">
        <f t="shared" si="53"/>
        <v>0.23391874505452775</v>
      </c>
      <c r="D216" s="301">
        <f t="shared" si="53"/>
        <v>0.2823086214808197</v>
      </c>
      <c r="E216" s="301">
        <f t="shared" si="53"/>
        <v>0.28315692678132304</v>
      </c>
      <c r="F216" s="301">
        <f t="shared" si="53"/>
        <v>0.27215289311241642</v>
      </c>
      <c r="G216" s="301">
        <f t="shared" si="53"/>
        <v>0.28517460043058196</v>
      </c>
      <c r="H216" s="301">
        <f t="shared" si="53"/>
        <v>0.27656927602365849</v>
      </c>
      <c r="I216" s="301">
        <f t="shared" si="53"/>
        <v>0.24837065786627688</v>
      </c>
      <c r="J216" s="301">
        <f t="shared" si="53"/>
        <v>0.23657353630921432</v>
      </c>
      <c r="K216" s="301">
        <f t="shared" si="53"/>
        <v>0.28223815268108005</v>
      </c>
      <c r="L216" s="301">
        <f t="shared" si="53"/>
        <v>0.30062950791195481</v>
      </c>
      <c r="M216" s="301">
        <f t="shared" si="53"/>
        <v>0.30050020425126855</v>
      </c>
      <c r="N216" s="301">
        <f t="shared" si="53"/>
        <v>0.14742700693207236</v>
      </c>
      <c r="O216" s="301">
        <f t="shared" si="53"/>
        <v>0.15078045006107382</v>
      </c>
      <c r="P216" s="301">
        <f t="shared" si="53"/>
        <v>0.15163162852317086</v>
      </c>
      <c r="Q216" s="301">
        <f t="shared" si="53"/>
        <v>0.15288611454623177</v>
      </c>
      <c r="R216" s="301">
        <f t="shared" si="53"/>
        <v>0.15404374577517377</v>
      </c>
      <c r="S216" s="301">
        <f t="shared" si="53"/>
        <v>0.15414638786580701</v>
      </c>
      <c r="T216" s="301">
        <f t="shared" si="53"/>
        <v>0.15413914246810412</v>
      </c>
      <c r="U216" s="301">
        <f t="shared" si="53"/>
        <v>0.15420653781492633</v>
      </c>
      <c r="V216" s="301">
        <f t="shared" si="53"/>
        <v>0.1550407055549235</v>
      </c>
      <c r="W216" s="301">
        <f t="shared" si="53"/>
        <v>0.15518363740931843</v>
      </c>
      <c r="X216" s="301">
        <f t="shared" si="53"/>
        <v>0.15495977231398025</v>
      </c>
      <c r="Y216" s="301">
        <f t="shared" si="53"/>
        <v>0.15456549507765455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2.7630991389163799E-2</v>
      </c>
      <c r="C217" s="302">
        <f t="shared" si="54"/>
        <v>2.3980930820953348E-2</v>
      </c>
      <c r="D217" s="302">
        <f t="shared" si="54"/>
        <v>1.5322519413236918E-2</v>
      </c>
      <c r="E217" s="302">
        <f t="shared" si="54"/>
        <v>1.5445486412137308E-2</v>
      </c>
      <c r="F217" s="302">
        <f t="shared" si="54"/>
        <v>1.6477345292651446E-2</v>
      </c>
      <c r="G217" s="302">
        <f t="shared" si="54"/>
        <v>1.4963014090482164E-2</v>
      </c>
      <c r="H217" s="302">
        <f t="shared" si="54"/>
        <v>1.5540811278147751E-2</v>
      </c>
      <c r="I217" s="302">
        <f t="shared" si="54"/>
        <v>1.8704303006529061E-2</v>
      </c>
      <c r="J217" s="302">
        <f t="shared" si="54"/>
        <v>2.3383337427269644E-2</v>
      </c>
      <c r="K217" s="302">
        <f t="shared" si="54"/>
        <v>1.8094495452072739E-2</v>
      </c>
      <c r="L217" s="302">
        <f t="shared" si="54"/>
        <v>1.3476709490863046E-2</v>
      </c>
      <c r="M217" s="302">
        <f t="shared" si="54"/>
        <v>1.7343210249164177E-2</v>
      </c>
      <c r="N217" s="302">
        <f t="shared" si="54"/>
        <v>1.85632137504631E-2</v>
      </c>
      <c r="O217" s="302">
        <f t="shared" si="54"/>
        <v>2.2885750631069703E-2</v>
      </c>
      <c r="P217" s="302">
        <f t="shared" si="54"/>
        <v>2.4393543845956746E-2</v>
      </c>
      <c r="Q217" s="302">
        <f t="shared" si="54"/>
        <v>2.6284273220935645E-2</v>
      </c>
      <c r="R217" s="302">
        <f t="shared" si="54"/>
        <v>2.8280082329127827E-2</v>
      </c>
      <c r="S217" s="302">
        <f t="shared" si="54"/>
        <v>2.8445722304452279E-2</v>
      </c>
      <c r="T217" s="302">
        <f t="shared" si="54"/>
        <v>2.8432842704566336E-2</v>
      </c>
      <c r="U217" s="302">
        <f t="shared" si="54"/>
        <v>2.855104956001359E-2</v>
      </c>
      <c r="V217" s="302">
        <f t="shared" si="54"/>
        <v>2.9910550736284756E-2</v>
      </c>
      <c r="W217" s="302">
        <f t="shared" si="54"/>
        <v>3.0043681077225451E-2</v>
      </c>
      <c r="X217" s="302">
        <f t="shared" si="54"/>
        <v>2.9774587924891096E-2</v>
      </c>
      <c r="Y217" s="302">
        <f t="shared" si="54"/>
        <v>2.9107147192631227E-2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0.17460293596864557</v>
      </c>
      <c r="C218" s="302">
        <f t="shared" si="55"/>
        <v>0.18937862832891839</v>
      </c>
      <c r="D218" s="302">
        <f t="shared" si="55"/>
        <v>0.241960168476026</v>
      </c>
      <c r="E218" s="302">
        <f t="shared" si="55"/>
        <v>0.24285963801918894</v>
      </c>
      <c r="F218" s="302">
        <f t="shared" si="55"/>
        <v>0.23040638219316617</v>
      </c>
      <c r="G218" s="302">
        <f t="shared" si="55"/>
        <v>0.244986017075457</v>
      </c>
      <c r="H218" s="302">
        <f t="shared" si="55"/>
        <v>0.23587662994722944</v>
      </c>
      <c r="I218" s="302">
        <f t="shared" si="55"/>
        <v>0.20536491067760476</v>
      </c>
      <c r="J218" s="302">
        <f t="shared" si="55"/>
        <v>0.19358809037097308</v>
      </c>
      <c r="K218" s="302">
        <f t="shared" si="55"/>
        <v>0.24153805573708451</v>
      </c>
      <c r="L218" s="302">
        <f t="shared" si="55"/>
        <v>0.26134755574458574</v>
      </c>
      <c r="M218" s="302">
        <f t="shared" si="55"/>
        <v>0.261245941950703</v>
      </c>
      <c r="N218" s="302">
        <f t="shared" si="55"/>
        <v>9.91194512613678E-2</v>
      </c>
      <c r="O218" s="302">
        <f t="shared" si="55"/>
        <v>0.1026965341507208</v>
      </c>
      <c r="P218" s="302">
        <f t="shared" si="55"/>
        <v>0.10361423013580408</v>
      </c>
      <c r="Q218" s="302">
        <f t="shared" si="55"/>
        <v>0.10494495396137796</v>
      </c>
      <c r="R218" s="302">
        <f t="shared" si="55"/>
        <v>0.10619801272498611</v>
      </c>
      <c r="S218" s="302">
        <f t="shared" si="55"/>
        <v>0.10630837576373867</v>
      </c>
      <c r="T218" s="302">
        <f t="shared" si="55"/>
        <v>0.10630060011506906</v>
      </c>
      <c r="U218" s="302">
        <f t="shared" si="55"/>
        <v>0.10637300943191927</v>
      </c>
      <c r="V218" s="302">
        <f t="shared" si="55"/>
        <v>0.10726139011190261</v>
      </c>
      <c r="W218" s="302">
        <f t="shared" si="55"/>
        <v>0.10738654667621605</v>
      </c>
      <c r="X218" s="302">
        <f t="shared" si="55"/>
        <v>0.10717169453477998</v>
      </c>
      <c r="Y218" s="302">
        <f t="shared" si="55"/>
        <v>0.10675460483156322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1.7937835208812276E-2</v>
      </c>
      <c r="C219" s="303">
        <f t="shared" si="56"/>
        <v>2.0559185904656017E-2</v>
      </c>
      <c r="D219" s="303">
        <f t="shared" si="56"/>
        <v>2.5025933591556807E-2</v>
      </c>
      <c r="E219" s="303">
        <f t="shared" si="56"/>
        <v>2.4851802349996809E-2</v>
      </c>
      <c r="F219" s="303">
        <f t="shared" si="56"/>
        <v>2.5269165626598835E-2</v>
      </c>
      <c r="G219" s="303">
        <f t="shared" si="56"/>
        <v>2.5225569264642832E-2</v>
      </c>
      <c r="H219" s="303">
        <f t="shared" si="56"/>
        <v>2.5151834798281248E-2</v>
      </c>
      <c r="I219" s="303">
        <f t="shared" si="56"/>
        <v>2.4301444182143066E-2</v>
      </c>
      <c r="J219" s="303">
        <f t="shared" si="56"/>
        <v>1.9602108510971588E-2</v>
      </c>
      <c r="K219" s="303">
        <f t="shared" si="56"/>
        <v>2.2605601491922828E-2</v>
      </c>
      <c r="L219" s="303">
        <f t="shared" si="56"/>
        <v>2.5805242676506038E-2</v>
      </c>
      <c r="M219" s="303">
        <f t="shared" si="56"/>
        <v>2.1911052051401408E-2</v>
      </c>
      <c r="N219" s="303">
        <f t="shared" si="56"/>
        <v>2.9744341920241474E-2</v>
      </c>
      <c r="O219" s="303">
        <f t="shared" si="56"/>
        <v>2.5198165279283313E-2</v>
      </c>
      <c r="P219" s="303">
        <f t="shared" si="56"/>
        <v>2.3623854541410035E-2</v>
      </c>
      <c r="Q219" s="303">
        <f t="shared" si="56"/>
        <v>2.165688736391817E-2</v>
      </c>
      <c r="R219" s="303">
        <f t="shared" si="56"/>
        <v>1.9565650721059816E-2</v>
      </c>
      <c r="S219" s="303">
        <f t="shared" si="56"/>
        <v>1.939228979761606E-2</v>
      </c>
      <c r="T219" s="303">
        <f t="shared" si="56"/>
        <v>1.9405699648468711E-2</v>
      </c>
      <c r="U219" s="303">
        <f t="shared" si="56"/>
        <v>1.9282478822993443E-2</v>
      </c>
      <c r="V219" s="303">
        <f t="shared" si="56"/>
        <v>1.786876470673613E-2</v>
      </c>
      <c r="W219" s="303">
        <f t="shared" si="56"/>
        <v>1.7753409655876923E-2</v>
      </c>
      <c r="X219" s="303">
        <f t="shared" si="56"/>
        <v>1.8013489854309166E-2</v>
      </c>
      <c r="Y219" s="303">
        <f t="shared" si="56"/>
        <v>1.8703743053460082E-2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0.50137296385330454</v>
      </c>
      <c r="C243" s="304">
        <f>IF(C$72=0,0,C$72/NFM_fec!C$72)</f>
        <v>0.50692109976212008</v>
      </c>
      <c r="D243" s="304">
        <f>IF(D$72=0,0,D$72/NFM_fec!D$72)</f>
        <v>0.53015842615851017</v>
      </c>
      <c r="E243" s="304">
        <f>IF(E$72=0,0,E$72/NFM_fec!E$72)</f>
        <v>0.53231768318290562</v>
      </c>
      <c r="F243" s="304">
        <f>IF(F$72=0,0,F$72/NFM_fec!F$72)</f>
        <v>0.52663303100485592</v>
      </c>
      <c r="G243" s="304">
        <f>IF(G$72=0,0,G$72/NFM_fec!G$72)</f>
        <v>0.53832481564403634</v>
      </c>
      <c r="H243" s="304">
        <f>IF(H$72=0,0,H$72/NFM_fec!H$72)</f>
        <v>0.53850926286154166</v>
      </c>
      <c r="I243" s="304">
        <f>IF(I$72=0,0,I$72/NFM_fec!I$72)</f>
        <v>0.53658697432392033</v>
      </c>
      <c r="J243" s="304">
        <f>IF(J$72=0,0,J$72/NFM_fec!J$72)</f>
        <v>0.53526406632752332</v>
      </c>
      <c r="K243" s="304">
        <f>IF(K$72=0,0,K$72/NFM_fec!K$72)</f>
        <v>0.54079534292382692</v>
      </c>
      <c r="L243" s="304">
        <f>IF(L$72=0,0,L$72/NFM_fec!L$72)</f>
        <v>0.54952125377429228</v>
      </c>
      <c r="M243" s="304">
        <f>IF(M$72=0,0,M$72/NFM_fec!M$72)</f>
        <v>0.542462874280636</v>
      </c>
      <c r="N243" s="304">
        <f>IF(N$72=0,0,N$72/NFM_fec!N$72)</f>
        <v>0.57375452414708683</v>
      </c>
      <c r="O243" s="304">
        <f>IF(O$72=0,0,O$72/NFM_fec!O$72)</f>
        <v>0.56616443345679612</v>
      </c>
      <c r="P243" s="304">
        <f>IF(P$72=0,0,P$72/NFM_fec!P$72)</f>
        <v>0.57326200700486196</v>
      </c>
      <c r="Q243" s="304">
        <f>IF(Q$72=0,0,Q$72/NFM_fec!Q$72)</f>
        <v>0.58710609512636491</v>
      </c>
      <c r="R243" s="304">
        <f>IF(R$72=0,0,R$72/NFM_fec!R$72)</f>
        <v>0.58492149231374546</v>
      </c>
      <c r="S243" s="304">
        <f>IF(S$72=0,0,S$72/NFM_fec!S$72)</f>
        <v>0.60029760261420462</v>
      </c>
      <c r="T243" s="304">
        <f>IF(T$72=0,0,T$72/NFM_fec!T$72)</f>
        <v>0.60249742428597108</v>
      </c>
      <c r="U243" s="304">
        <f>IF(U$72=0,0,U$72/NFM_fec!U$72)</f>
        <v>0.60228578728654614</v>
      </c>
      <c r="V243" s="304">
        <f>IF(V$72=0,0,V$72/NFM_fec!V$72)</f>
        <v>0.6003474339313829</v>
      </c>
      <c r="W243" s="304">
        <f>IF(W$72=0,0,W$72/NFM_fec!W$72)</f>
        <v>0.61450373405561176</v>
      </c>
      <c r="X243" s="304">
        <f>IF(X$72=0,0,X$72/NFM_fec!X$72)</f>
        <v>0.61988324728916633</v>
      </c>
      <c r="Y243" s="304">
        <f>IF(Y$72=0,0,Y$72/NFM_fec!Y$72)</f>
        <v>0.62196990072966529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0.48861447774193734</v>
      </c>
      <c r="C244" s="305">
        <f>IF(C$73=0,0,C$73/NFM_fec!C$73)</f>
        <v>0.48861447774193734</v>
      </c>
      <c r="D244" s="305">
        <f>IF(D$73=0,0,D$73/NFM_fec!D$73)</f>
        <v>0.4886144777419375</v>
      </c>
      <c r="E244" s="305">
        <f>IF(E$73=0,0,E$73/NFM_fec!E$73)</f>
        <v>0.49090385040264417</v>
      </c>
      <c r="F244" s="305">
        <f>IF(F$73=0,0,F$73/NFM_fec!F$73)</f>
        <v>0.49090385040264439</v>
      </c>
      <c r="G244" s="305">
        <f>IF(G$73=0,0,G$73/NFM_fec!G$73)</f>
        <v>0.49454691103287857</v>
      </c>
      <c r="H244" s="305">
        <f>IF(H$73=0,0,H$73/NFM_fec!H$73)</f>
        <v>0.49454691103287868</v>
      </c>
      <c r="I244" s="305">
        <f>IF(I$73=0,0,I$73/NFM_fec!I$73)</f>
        <v>0.49945555959165211</v>
      </c>
      <c r="J244" s="305">
        <f>IF(J$73=0,0,J$73/NFM_fec!J$73)</f>
        <v>0.49945555959165205</v>
      </c>
      <c r="K244" s="305">
        <f>IF(K$73=0,0,K$73/NFM_fec!K$73)</f>
        <v>0.50451000363248688</v>
      </c>
      <c r="L244" s="305">
        <f>IF(L$73=0,0,L$73/NFM_fec!L$73)</f>
        <v>0.50499275913869701</v>
      </c>
      <c r="M244" s="305">
        <f>IF(M$73=0,0,M$73/NFM_fec!M$73)</f>
        <v>0.50499275913869701</v>
      </c>
      <c r="N244" s="305">
        <f>IF(N$73=0,0,N$73/NFM_fec!N$73)</f>
        <v>0.50499275913869712</v>
      </c>
      <c r="O244" s="305">
        <f>IF(O$73=0,0,O$73/NFM_fec!O$73)</f>
        <v>0.50499275913869701</v>
      </c>
      <c r="P244" s="305">
        <f>IF(P$73=0,0,P$73/NFM_fec!P$73)</f>
        <v>0.50949348322482735</v>
      </c>
      <c r="Q244" s="305">
        <f>IF(Q$73=0,0,Q$73/NFM_fec!Q$73)</f>
        <v>0.51354413490234485</v>
      </c>
      <c r="R244" s="305">
        <f>IF(R$73=0,0,R$73/NFM_fec!R$73)</f>
        <v>0.51718972141211017</v>
      </c>
      <c r="S244" s="305">
        <f>IF(S$73=0,0,S$73/NFM_fec!S$73)</f>
        <v>0.5204707492708992</v>
      </c>
      <c r="T244" s="305">
        <f>IF(T$73=0,0,T$73/NFM_fec!T$73)</f>
        <v>0.52342367434380932</v>
      </c>
      <c r="U244" s="305">
        <f>IF(U$73=0,0,U$73/NFM_fec!U$73)</f>
        <v>0.52608130690942823</v>
      </c>
      <c r="V244" s="305">
        <f>IF(V$73=0,0,V$73/NFM_fec!V$73)</f>
        <v>0.52847317621848555</v>
      </c>
      <c r="W244" s="305">
        <f>IF(W$73=0,0,W$73/NFM_fec!W$73)</f>
        <v>0.53062585859663691</v>
      </c>
      <c r="X244" s="305">
        <f>IF(X$73=0,0,X$73/NFM_fec!X$73)</f>
        <v>0.53256327273697313</v>
      </c>
      <c r="Y244" s="305">
        <f>IF(Y$73=0,0,Y$73/NFM_fec!Y$73)</f>
        <v>0.53430694546327595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0.12681731634840582</v>
      </c>
      <c r="C245" s="306">
        <f>IF(C$74=0,0,C$74/NFM_fec!C$74)</f>
        <v>0.12681731634840587</v>
      </c>
      <c r="D245" s="306">
        <f>IF(D$74=0,0,D$74/NFM_fec!D$74)</f>
        <v>0.12681731634840585</v>
      </c>
      <c r="E245" s="306">
        <f>IF(E$74=0,0,E$74/NFM_fec!E$74)</f>
        <v>0.12741151097459458</v>
      </c>
      <c r="F245" s="306">
        <f>IF(F$74=0,0,F$74/NFM_fec!F$74)</f>
        <v>0.12741151097459466</v>
      </c>
      <c r="G245" s="306">
        <f>IF(G$74=0,0,G$74/NFM_fec!G$74)</f>
        <v>0.12835704818944735</v>
      </c>
      <c r="H245" s="306">
        <f>IF(H$74=0,0,H$74/NFM_fec!H$74)</f>
        <v>0.12835704818944738</v>
      </c>
      <c r="I245" s="306">
        <f>IF(I$74=0,0,I$74/NFM_fec!I$74)</f>
        <v>0.12963106209095496</v>
      </c>
      <c r="J245" s="306">
        <f>IF(J$74=0,0,J$74/NFM_fec!J$74)</f>
        <v>0.12963106209095496</v>
      </c>
      <c r="K245" s="306">
        <f>IF(K$74=0,0,K$74/NFM_fec!K$74)</f>
        <v>0.13106821309369857</v>
      </c>
      <c r="L245" s="306">
        <f>IF(L$74=0,0,L$74/NFM_fec!L$74)</f>
        <v>0.13106821309369857</v>
      </c>
      <c r="M245" s="306">
        <f>IF(M$74=0,0,M$74/NFM_fec!M$74)</f>
        <v>0.13106821309369854</v>
      </c>
      <c r="N245" s="306">
        <f>IF(N$74=0,0,N$74/NFM_fec!N$74)</f>
        <v>0.13106821309369862</v>
      </c>
      <c r="O245" s="306">
        <f>IF(O$74=0,0,O$74/NFM_fec!O$74)</f>
        <v>0.13106821309369854</v>
      </c>
      <c r="P245" s="306">
        <f>IF(P$74=0,0,P$74/NFM_fec!P$74)</f>
        <v>0.13365744053571432</v>
      </c>
      <c r="Q245" s="306">
        <f>IF(Q$74=0,0,Q$74/NFM_fec!Q$74)</f>
        <v>0.13706708263740033</v>
      </c>
      <c r="R245" s="306">
        <f>IF(R$74=0,0,R$74/NFM_fec!R$74)</f>
        <v>0.13832356164202714</v>
      </c>
      <c r="S245" s="306">
        <f>IF(S$74=0,0,S$74/NFM_fec!S$74)</f>
        <v>0.14126659163308183</v>
      </c>
      <c r="T245" s="306">
        <f>IF(T$74=0,0,T$74/NFM_fec!T$74)</f>
        <v>0.14263387698740182</v>
      </c>
      <c r="U245" s="306">
        <f>IF(U$74=0,0,U$74/NFM_fec!U$74)</f>
        <v>0.14263387698740185</v>
      </c>
      <c r="V245" s="306">
        <f>IF(V$74=0,0,V$74/NFM_fec!V$74)</f>
        <v>0.14263387698740182</v>
      </c>
      <c r="W245" s="306">
        <f>IF(W$74=0,0,W$74/NFM_fec!W$74)</f>
        <v>0.14514587544391905</v>
      </c>
      <c r="X245" s="306">
        <f>IF(X$74=0,0,X$74/NFM_fec!X$74)</f>
        <v>0.14740667405478461</v>
      </c>
      <c r="Y245" s="306">
        <f>IF(Y$74=0,0,Y$74/NFM_fec!Y$74)</f>
        <v>0.14752606286685907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0.69747599370695046</v>
      </c>
      <c r="C246" s="306">
        <f>IF(C$75=0,0,C$75/NFM_fec!C$75)</f>
        <v>0.69747599370695046</v>
      </c>
      <c r="D246" s="306">
        <f>IF(D$75=0,0,D$75/NFM_fec!D$75)</f>
        <v>0.69747599370695046</v>
      </c>
      <c r="E246" s="306">
        <f>IF(E$75=0,0,E$75/NFM_fec!E$75)</f>
        <v>0.70074397397407528</v>
      </c>
      <c r="F246" s="306">
        <f>IF(F$75=0,0,F$75/NFM_fec!F$75)</f>
        <v>0.70074397397407517</v>
      </c>
      <c r="G246" s="306">
        <f>IF(G$75=0,0,G$75/NFM_fec!G$75)</f>
        <v>0.70594428515795571</v>
      </c>
      <c r="H246" s="306">
        <f>IF(H$75=0,0,H$75/NFM_fec!H$75)</f>
        <v>0.70594428515795593</v>
      </c>
      <c r="I246" s="306">
        <f>IF(I$75=0,0,I$75/NFM_fec!I$75)</f>
        <v>0.71196585855789329</v>
      </c>
      <c r="J246" s="306">
        <f>IF(J$75=0,0,J$75/NFM_fec!J$75)</f>
        <v>0.71295116826774529</v>
      </c>
      <c r="K246" s="306">
        <f>IF(K$75=0,0,K$75/NFM_fec!K$75)</f>
        <v>0.71827205335670408</v>
      </c>
      <c r="L246" s="306">
        <f>IF(L$75=0,0,L$75/NFM_fec!L$75)</f>
        <v>0.72085528067611471</v>
      </c>
      <c r="M246" s="306">
        <f>IF(M$75=0,0,M$75/NFM_fec!M$75)</f>
        <v>0.72085528067611471</v>
      </c>
      <c r="N246" s="306">
        <f>IF(N$75=0,0,N$75/NFM_fec!N$75)</f>
        <v>0.72085528067611471</v>
      </c>
      <c r="O246" s="306">
        <f>IF(O$75=0,0,O$75/NFM_fec!O$75)</f>
        <v>0.72085528067611482</v>
      </c>
      <c r="P246" s="306">
        <f>IF(P$75=0,0,P$75/NFM_fec!P$75)</f>
        <v>0.72538575452423615</v>
      </c>
      <c r="Q246" s="306">
        <f>IF(Q$75=0,0,Q$75/NFM_fec!Q$75)</f>
        <v>0.7294631809875457</v>
      </c>
      <c r="R246" s="306">
        <f>IF(R$75=0,0,R$75/NFM_fec!R$75)</f>
        <v>0.73313286480452422</v>
      </c>
      <c r="S246" s="306">
        <f>IF(S$75=0,0,S$75/NFM_fec!S$75)</f>
        <v>0.73643558023980493</v>
      </c>
      <c r="T246" s="306">
        <f>IF(T$75=0,0,T$75/NFM_fec!T$75)</f>
        <v>0.73940802413155737</v>
      </c>
      <c r="U246" s="306">
        <f>IF(U$75=0,0,U$75/NFM_fec!U$75)</f>
        <v>0.74208322363413459</v>
      </c>
      <c r="V246" s="306">
        <f>IF(V$75=0,0,V$75/NFM_fec!V$75)</f>
        <v>0.74449090318645417</v>
      </c>
      <c r="W246" s="306">
        <f>IF(W$75=0,0,W$75/NFM_fec!W$75)</f>
        <v>0.74665781478354187</v>
      </c>
      <c r="X246" s="306">
        <f>IF(X$75=0,0,X$75/NFM_fec!X$75)</f>
        <v>0.74860803522092068</v>
      </c>
      <c r="Y246" s="306">
        <f>IF(Y$75=0,0,Y$75/NFM_fec!Y$75)</f>
        <v>0.7503632336145617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0.48406547508181735</v>
      </c>
      <c r="C247" s="306">
        <f>IF(C$76=0,0,C$76/NFM_fec!C$76)</f>
        <v>0.48406547508181719</v>
      </c>
      <c r="D247" s="306">
        <f>IF(D$76=0,0,D$76/NFM_fec!D$76)</f>
        <v>0.48406547508181696</v>
      </c>
      <c r="E247" s="306">
        <f>IF(E$76=0,0,E$76/NFM_fec!E$76)</f>
        <v>0.48633353367428006</v>
      </c>
      <c r="F247" s="306">
        <f>IF(F$76=0,0,F$76/NFM_fec!F$76)</f>
        <v>0.48633353367428023</v>
      </c>
      <c r="G247" s="306">
        <f>IF(G$76=0,0,G$76/NFM_fec!G$76)</f>
        <v>0.48994267739608688</v>
      </c>
      <c r="H247" s="306">
        <f>IF(H$76=0,0,H$76/NFM_fec!H$76)</f>
        <v>0.48994267739608677</v>
      </c>
      <c r="I247" s="306">
        <f>IF(I$76=0,0,I$76/NFM_fec!I$76)</f>
        <v>0.49480562641796838</v>
      </c>
      <c r="J247" s="306">
        <f>IF(J$76=0,0,J$76/NFM_fec!J$76)</f>
        <v>0.49480562641796855</v>
      </c>
      <c r="K247" s="306">
        <f>IF(K$76=0,0,K$76/NFM_fec!K$76)</f>
        <v>0.50029127461601219</v>
      </c>
      <c r="L247" s="306">
        <f>IF(L$76=0,0,L$76/NFM_fec!L$76)</f>
        <v>0.50029127461601219</v>
      </c>
      <c r="M247" s="306">
        <f>IF(M$76=0,0,M$76/NFM_fec!M$76)</f>
        <v>0.50029127461601253</v>
      </c>
      <c r="N247" s="306">
        <f>IF(N$76=0,0,N$76/NFM_fec!N$76)</f>
        <v>0.50029127461601242</v>
      </c>
      <c r="O247" s="306">
        <f>IF(O$76=0,0,O$76/NFM_fec!O$76)</f>
        <v>0.5002912746160123</v>
      </c>
      <c r="P247" s="306">
        <f>IF(P$76=0,0,P$76/NFM_fec!P$76)</f>
        <v>0.51017443290940268</v>
      </c>
      <c r="Q247" s="306">
        <f>IF(Q$76=0,0,Q$76/NFM_fec!Q$76)</f>
        <v>0.52430920754369092</v>
      </c>
      <c r="R247" s="306">
        <f>IF(R$76=0,0,R$76/NFM_fec!R$76)</f>
        <v>0.5279851562014114</v>
      </c>
      <c r="S247" s="306">
        <f>IF(S$76=0,0,S$76/NFM_fec!S$76)</f>
        <v>0.54033885850649899</v>
      </c>
      <c r="T247" s="306">
        <f>IF(T$76=0,0,T$76/NFM_fec!T$76)</f>
        <v>0.54443775830252383</v>
      </c>
      <c r="U247" s="306">
        <f>IF(U$76=0,0,U$76/NFM_fec!U$76)</f>
        <v>0.54443775830252383</v>
      </c>
      <c r="V247" s="306">
        <f>IF(V$76=0,0,V$76/NFM_fec!V$76)</f>
        <v>0.54443775830252394</v>
      </c>
      <c r="W247" s="306">
        <f>IF(W$76=0,0,W$76/NFM_fec!W$76)</f>
        <v>0.5551462003975004</v>
      </c>
      <c r="X247" s="306">
        <f>IF(X$76=0,0,X$76/NFM_fec!X$76)</f>
        <v>0.56311137756932839</v>
      </c>
      <c r="Y247" s="306">
        <f>IF(Y$76=0,0,Y$76/NFM_fec!Y$76)</f>
        <v>0.56311137756932816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0.75704716237542335</v>
      </c>
      <c r="C248" s="307">
        <f>IF(C$77=0,0,C$77/NFM_fec!C$77)</f>
        <v>0.77212710337785806</v>
      </c>
      <c r="D248" s="307">
        <f>IF(D$77=0,0,D$77/NFM_fec!D$77)</f>
        <v>0.78660499149220864</v>
      </c>
      <c r="E248" s="307">
        <f>IF(E$77=0,0,E$77/NFM_fec!E$77)</f>
        <v>0.78964992094429209</v>
      </c>
      <c r="F248" s="307">
        <f>IF(F$77=0,0,F$77/NFM_fec!F$77)</f>
        <v>0.787887938133224</v>
      </c>
      <c r="G248" s="307">
        <f>IF(G$77=0,0,G$77/NFM_fec!G$77)</f>
        <v>0.80201840738655816</v>
      </c>
      <c r="H248" s="307">
        <f>IF(H$77=0,0,H$77/NFM_fec!H$77)</f>
        <v>0.80029051799399631</v>
      </c>
      <c r="I248" s="307">
        <f>IF(I$77=0,0,I$77/NFM_fec!I$77)</f>
        <v>0.80763202309258963</v>
      </c>
      <c r="J248" s="307">
        <f>IF(J$77=0,0,J$77/NFM_fec!J$77)</f>
        <v>0.78845795893949211</v>
      </c>
      <c r="K248" s="307">
        <f>IF(K$77=0,0,K$77/NFM_fec!K$77)</f>
        <v>0.81675135439049207</v>
      </c>
      <c r="L248" s="307">
        <f>IF(L$77=0,0,L$77/NFM_fec!L$77)</f>
        <v>0.83074476619484672</v>
      </c>
      <c r="M248" s="307">
        <f>IF(M$77=0,0,M$77/NFM_fec!M$77)</f>
        <v>0.81720867982512058</v>
      </c>
      <c r="N248" s="307">
        <f>IF(N$77=0,0,N$77/NFM_fec!N$77)</f>
        <v>0.82813788799222499</v>
      </c>
      <c r="O248" s="307">
        <f>IF(O$77=0,0,O$77/NFM_fec!O$77)</f>
        <v>0.80405758952766948</v>
      </c>
      <c r="P248" s="307">
        <f>IF(P$77=0,0,P$77/NFM_fec!P$77)</f>
        <v>0.81716965068689262</v>
      </c>
      <c r="Q248" s="307">
        <f>IF(Q$77=0,0,Q$77/NFM_fec!Q$77)</f>
        <v>0.83702995695188287</v>
      </c>
      <c r="R248" s="307">
        <f>IF(R$77=0,0,R$77/NFM_fec!R$77)</f>
        <v>0.82905819461596508</v>
      </c>
      <c r="S248" s="307">
        <f>IF(S$77=0,0,S$77/NFM_fec!S$77)</f>
        <v>0.85369165181830697</v>
      </c>
      <c r="T248" s="307">
        <f>IF(T$77=0,0,T$77/NFM_fec!T$77)</f>
        <v>0.85368895326665006</v>
      </c>
      <c r="U248" s="307">
        <f>IF(U$77=0,0,U$77/NFM_fec!U$77)</f>
        <v>0.85328769797061266</v>
      </c>
      <c r="V248" s="307">
        <f>IF(V$77=0,0,V$77/NFM_fec!V$77)</f>
        <v>0.84502707756451478</v>
      </c>
      <c r="W248" s="307">
        <f>IF(W$77=0,0,W$77/NFM_fec!W$77)</f>
        <v>0.87344517280070244</v>
      </c>
      <c r="X248" s="307">
        <f>IF(X$77=0,0,X$77/NFM_fec!X$77)</f>
        <v>0.87532144680553559</v>
      </c>
      <c r="Y248" s="307">
        <f>IF(Y$77=0,0,Y$77/NFM_fec!Y$77)</f>
        <v>0.87804430333299288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0.47610354678876282</v>
      </c>
      <c r="C249" s="308">
        <f>IF(C$83=0,0,C$83/NFM_fec!C$83)</f>
        <v>0.48569898958499569</v>
      </c>
      <c r="D249" s="308">
        <f>IF(D$83=0,0,D$83/NFM_fec!D$83)</f>
        <v>0.53155221457907265</v>
      </c>
      <c r="E249" s="308">
        <f>IF(E$83=0,0,E$83/NFM_fec!E$83)</f>
        <v>0.53361907317483659</v>
      </c>
      <c r="F249" s="308">
        <f>IF(F$83=0,0,F$83/NFM_fec!F$83)</f>
        <v>0.5199498161924494</v>
      </c>
      <c r="G249" s="308">
        <f>IF(G$83=0,0,G$83/NFM_fec!G$83)</f>
        <v>0.54133092775294778</v>
      </c>
      <c r="H249" s="308">
        <f>IF(H$83=0,0,H$83/NFM_fec!H$83)</f>
        <v>0.54018395202459346</v>
      </c>
      <c r="I249" s="308">
        <f>IF(I$83=0,0,I$83/NFM_fec!I$83)</f>
        <v>0.52762329582177991</v>
      </c>
      <c r="J249" s="308">
        <f>IF(J$83=0,0,J$83/NFM_fec!J$83)</f>
        <v>0.52466379770475413</v>
      </c>
      <c r="K249" s="308">
        <f>IF(K$83=0,0,K$83/NFM_fec!K$83)</f>
        <v>0.53580313194142881</v>
      </c>
      <c r="L249" s="308">
        <f>IF(L$83=0,0,L$83/NFM_fec!L$83)</f>
        <v>0.55527531855328205</v>
      </c>
      <c r="M249" s="308">
        <f>IF(M$83=0,0,M$83/NFM_fec!M$83)</f>
        <v>0.54231257891262397</v>
      </c>
      <c r="N249" s="308">
        <f>IF(N$83=0,0,N$83/NFM_fec!N$83)</f>
        <v>0.54932491095011238</v>
      </c>
      <c r="O249" s="308">
        <f>IF(O$83=0,0,O$83/NFM_fec!O$83)</f>
        <v>0.53953582305055292</v>
      </c>
      <c r="P249" s="308">
        <f>IF(P$83=0,0,P$83/NFM_fec!P$83)</f>
        <v>0.54571554145887213</v>
      </c>
      <c r="Q249" s="308">
        <f>IF(Q$83=0,0,Q$83/NFM_fec!Q$83)</f>
        <v>0.55923513825298088</v>
      </c>
      <c r="R249" s="308">
        <f>IF(R$83=0,0,R$83/NFM_fec!R$83)</f>
        <v>0.55495276246899183</v>
      </c>
      <c r="S249" s="308">
        <f>IF(S$83=0,0,S$83/NFM_fec!S$83)</f>
        <v>0.57089695991449552</v>
      </c>
      <c r="T249" s="308">
        <f>IF(T$83=0,0,T$83/NFM_fec!T$83)</f>
        <v>0.57185932826749442</v>
      </c>
      <c r="U249" s="308">
        <f>IF(U$83=0,0,U$83/NFM_fec!U$83)</f>
        <v>0.5715369921326745</v>
      </c>
      <c r="V249" s="308">
        <f>IF(V$83=0,0,V$83/NFM_fec!V$83)</f>
        <v>0.56884357692071341</v>
      </c>
      <c r="W249" s="308">
        <f>IF(W$83=0,0,W$83/NFM_fec!W$83)</f>
        <v>0.583769183330624</v>
      </c>
      <c r="X249" s="308">
        <f>IF(X$83=0,0,X$83/NFM_fec!X$83)</f>
        <v>0.58845283004841997</v>
      </c>
      <c r="Y249" s="308">
        <f>IF(Y$83=0,0,Y$83/NFM_fec!Y$83)</f>
        <v>0.59019905787164118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0.49010659228254977</v>
      </c>
      <c r="C250" s="308">
        <f>IF(C$90=0,0,C$90/NFM_fec!C$90)</f>
        <v>0.49998425398455443</v>
      </c>
      <c r="D250" s="308">
        <f>IF(D$90=0,0,D$90/NFM_fec!D$90)</f>
        <v>0.54718610324316286</v>
      </c>
      <c r="E250" s="308">
        <f>IF(E$90=0,0,E$90/NFM_fec!E$90)</f>
        <v>0.54931375179762565</v>
      </c>
      <c r="F250" s="308">
        <f>IF(F$90=0,0,F$90/NFM_fec!F$90)</f>
        <v>0.53524245784516866</v>
      </c>
      <c r="G250" s="308">
        <f>IF(G$90=0,0,G$90/NFM_fec!G$90)</f>
        <v>0.55725242562803412</v>
      </c>
      <c r="H250" s="308">
        <f>IF(H$90=0,0,H$90/NFM_fec!H$90)</f>
        <v>0.55607171531943456</v>
      </c>
      <c r="I250" s="308">
        <f>IF(I$90=0,0,I$90/NFM_fec!I$90)</f>
        <v>0.54314162805183241</v>
      </c>
      <c r="J250" s="308">
        <f>IF(J$90=0,0,J$90/NFM_fec!J$90)</f>
        <v>0.5400950858725414</v>
      </c>
      <c r="K250" s="308">
        <f>IF(K$90=0,0,K$90/NFM_fec!K$90)</f>
        <v>0.55156204758676519</v>
      </c>
      <c r="L250" s="308">
        <f>IF(L$90=0,0,L$90/NFM_fec!L$90)</f>
        <v>0.57160694556955494</v>
      </c>
      <c r="M250" s="308">
        <f>IF(M$90=0,0,M$90/NFM_fec!M$90)</f>
        <v>0.55826294888064243</v>
      </c>
      <c r="N250" s="308">
        <f>IF(N$90=0,0,N$90/NFM_fec!N$90)</f>
        <v>0.56548152597805701</v>
      </c>
      <c r="O250" s="308">
        <f>IF(O$90=0,0,O$90/NFM_fec!O$90)</f>
        <v>0.55540452372851012</v>
      </c>
      <c r="P250" s="308">
        <f>IF(P$90=0,0,P$90/NFM_fec!P$90)</f>
        <v>0.5617659985606035</v>
      </c>
      <c r="Q250" s="308">
        <f>IF(Q$90=0,0,Q$90/NFM_fec!Q$90)</f>
        <v>0.57568323055453907</v>
      </c>
      <c r="R250" s="308">
        <f>IF(R$90=0,0,R$90/NFM_fec!R$90)</f>
        <v>0.5712749025416094</v>
      </c>
      <c r="S250" s="308">
        <f>IF(S$90=0,0,S$90/NFM_fec!S$90)</f>
        <v>0.58768804697080446</v>
      </c>
      <c r="T250" s="308">
        <f>IF(T$90=0,0,T$90/NFM_fec!T$90)</f>
        <v>0.58867872027536172</v>
      </c>
      <c r="U250" s="308">
        <f>IF(U$90=0,0,U$90/NFM_fec!U$90)</f>
        <v>0.58834690366598819</v>
      </c>
      <c r="V250" s="308">
        <f>IF(V$90=0,0,V$90/NFM_fec!V$90)</f>
        <v>0.585574270359558</v>
      </c>
      <c r="W250" s="308">
        <f>IF(W$90=0,0,W$90/NFM_fec!W$90)</f>
        <v>0.60093886519328954</v>
      </c>
      <c r="X250" s="308">
        <f>IF(X$90=0,0,X$90/NFM_fec!X$90)</f>
        <v>0.60576026622631485</v>
      </c>
      <c r="Y250" s="308">
        <f>IF(Y$90=0,0,Y$90/NFM_fec!Y$90)</f>
        <v>0.60755785369139559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0.51395274546280223</v>
      </c>
      <c r="C251" s="309">
        <f>IF(C$97=0,0,C$97/NFM_fec!C$97)</f>
        <v>0.51278902049546027</v>
      </c>
      <c r="D251" s="309">
        <f>IF(D$97=0,0,D$97/NFM_fec!D$97)</f>
        <v>0.51312939899198062</v>
      </c>
      <c r="E251" s="309">
        <f>IF(E$97=0,0,E$97/NFM_fec!E$97)</f>
        <v>0.51534487374800952</v>
      </c>
      <c r="F251" s="309">
        <f>IF(F$97=0,0,F$97/NFM_fec!F$97)</f>
        <v>0.51624504133259685</v>
      </c>
      <c r="G251" s="309">
        <f>IF(G$97=0,0,G$97/NFM_fec!G$97)</f>
        <v>0.51996074009843329</v>
      </c>
      <c r="H251" s="309">
        <f>IF(H$97=0,0,H$97/NFM_fec!H$97)</f>
        <v>0.5206758511721431</v>
      </c>
      <c r="I251" s="309">
        <f>IF(I$97=0,0,I$97/NFM_fec!I$97)</f>
        <v>0.52745751556606946</v>
      </c>
      <c r="J251" s="309">
        <f>IF(J$97=0,0,J$97/NFM_fec!J$97)</f>
        <v>0.52767523326645926</v>
      </c>
      <c r="K251" s="309">
        <f>IF(K$97=0,0,K$97/NFM_fec!K$97)</f>
        <v>0.52878959216937627</v>
      </c>
      <c r="L251" s="309">
        <f>IF(L$97=0,0,L$97/NFM_fec!L$97)</f>
        <v>0.52975155158087672</v>
      </c>
      <c r="M251" s="309">
        <f>IF(M$97=0,0,M$97/NFM_fec!M$97)</f>
        <v>0.52717325152165206</v>
      </c>
      <c r="N251" s="309">
        <f>IF(N$97=0,0,N$97/NFM_fec!N$97)</f>
        <v>0.59559386074256981</v>
      </c>
      <c r="O251" s="309">
        <f>IF(O$97=0,0,O$97/NFM_fec!O$97)</f>
        <v>0.59283633851899276</v>
      </c>
      <c r="P251" s="309">
        <f>IF(P$97=0,0,P$97/NFM_fec!P$97)</f>
        <v>0.60183507400349256</v>
      </c>
      <c r="Q251" s="309">
        <f>IF(Q$97=0,0,Q$97/NFM_fec!Q$97)</f>
        <v>0.61639418192916096</v>
      </c>
      <c r="R251" s="309">
        <f>IF(R$97=0,0,R$97/NFM_fec!R$97)</f>
        <v>0.61872751730619668</v>
      </c>
      <c r="S251" s="309">
        <f>IF(S$97=0,0,S$97/NFM_fec!S$97)</f>
        <v>0.63290874458687696</v>
      </c>
      <c r="T251" s="309">
        <f>IF(T$97=0,0,T$97/NFM_fec!T$97)</f>
        <v>0.63786797366447767</v>
      </c>
      <c r="U251" s="309">
        <f>IF(U$97=0,0,U$97/NFM_fec!U$97)</f>
        <v>0.63771161360725803</v>
      </c>
      <c r="V251" s="309">
        <f>IF(V$97=0,0,V$97/NFM_fec!V$97)</f>
        <v>0.63729208183760933</v>
      </c>
      <c r="W251" s="309">
        <f>IF(W$97=0,0,W$97/NFM_fec!W$97)</f>
        <v>0.64979068727060063</v>
      </c>
      <c r="X251" s="309">
        <f>IF(X$97=0,0,X$97/NFM_fec!X$97)</f>
        <v>0.65684960190478936</v>
      </c>
      <c r="Y251" s="309">
        <f>IF(Y$97=0,0,Y$97/NFM_fec!Y$97)</f>
        <v>0.65970089425112277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0.34793428254629777</v>
      </c>
      <c r="C253" s="304">
        <f>IF(C$115=0,0,C$115/NFM_fec!C$115)</f>
        <v>0.35408753810595267</v>
      </c>
      <c r="D253" s="304">
        <f>IF(D$115=0,0,D$115/NFM_fec!D$115)</f>
        <v>0.38069135709634722</v>
      </c>
      <c r="E253" s="304">
        <f>IF(E$115=0,0,E$115/NFM_fec!E$115)</f>
        <v>0.38048849982096322</v>
      </c>
      <c r="F253" s="304">
        <f>IF(F$115=0,0,F$115/NFM_fec!F$115)</f>
        <v>0.37782727002045052</v>
      </c>
      <c r="G253" s="304">
        <f>IF(G$115=0,0,G$115/NFM_fec!G$115)</f>
        <v>0.38723602532761736</v>
      </c>
      <c r="H253" s="304">
        <f>IF(H$115=0,0,H$115/NFM_fec!H$115)</f>
        <v>0.38646270741325317</v>
      </c>
      <c r="I253" s="304">
        <f>IF(I$115=0,0,I$115/NFM_fec!I$115)</f>
        <v>0.3744528870955941</v>
      </c>
      <c r="J253" s="304">
        <f>IF(J$115=0,0,J$115/NFM_fec!J$115)</f>
        <v>0.37741427247356713</v>
      </c>
      <c r="K253" s="304">
        <f>IF(K$115=0,0,K$115/NFM_fec!K$115)</f>
        <v>0.38164134609667294</v>
      </c>
      <c r="L253" s="304">
        <f>IF(L$115=0,0,L$115/NFM_fec!L$115)</f>
        <v>0.3919418552836425</v>
      </c>
      <c r="M253" s="304">
        <f>IF(M$115=0,0,M$115/NFM_fec!M$115)</f>
        <v>0.38545157060302193</v>
      </c>
      <c r="N253" s="304">
        <f>IF(N$115=0,0,N$115/NFM_fec!N$115)</f>
        <v>0.38889343473953009</v>
      </c>
      <c r="O253" s="304">
        <f>IF(O$115=0,0,O$115/NFM_fec!O$115)</f>
        <v>0.38928549870963719</v>
      </c>
      <c r="P253" s="304">
        <f>IF(P$115=0,0,P$115/NFM_fec!P$115)</f>
        <v>0.39263498717916989</v>
      </c>
      <c r="Q253" s="304">
        <f>IF(Q$115=0,0,Q$115/NFM_fec!Q$115)</f>
        <v>0.40037510336526683</v>
      </c>
      <c r="R253" s="304">
        <f>IF(R$115=0,0,R$115/NFM_fec!R$115)</f>
        <v>0.40233533654285902</v>
      </c>
      <c r="S253" s="304">
        <f>IF(S$115=0,0,S$115/NFM_fec!S$115)</f>
        <v>0.4068942431195654</v>
      </c>
      <c r="T253" s="304">
        <f>IF(T$115=0,0,T$115/NFM_fec!T$115)</f>
        <v>0.40691101361504994</v>
      </c>
      <c r="U253" s="304">
        <f>IF(U$115=0,0,U$115/NFM_fec!U$115)</f>
        <v>0.40671557781590717</v>
      </c>
      <c r="V253" s="304">
        <f>IF(V$115=0,0,V$115/NFM_fec!V$115)</f>
        <v>0.41149808808136795</v>
      </c>
      <c r="W253" s="304">
        <f>IF(W$115=0,0,W$115/NFM_fec!W$115)</f>
        <v>0.42234739380590175</v>
      </c>
      <c r="X253" s="304">
        <f>IF(X$115=0,0,X$115/NFM_fec!X$115)</f>
        <v>0.42273912836295635</v>
      </c>
      <c r="Y253" s="304">
        <f>IF(Y$115=0,0,Y$115/NFM_fec!Y$115)</f>
        <v>0.42383916067003419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0.42202304517954253</v>
      </c>
      <c r="C254" s="305">
        <f>IF(C$116=0,0,C$116/NFM_fec!C$116)</f>
        <v>0.42202304517954259</v>
      </c>
      <c r="D254" s="305">
        <f>IF(D$116=0,0,D$116/NFM_fec!D$116)</f>
        <v>0.4220230451795427</v>
      </c>
      <c r="E254" s="305">
        <f>IF(E$116=0,0,E$116/NFM_fec!E$116)</f>
        <v>0.42202304517954264</v>
      </c>
      <c r="F254" s="305">
        <f>IF(F$116=0,0,F$116/NFM_fec!F$116)</f>
        <v>0.42724045025543783</v>
      </c>
      <c r="G254" s="305">
        <f>IF(G$116=0,0,G$116/NFM_fec!G$116)</f>
        <v>0.42724045025543794</v>
      </c>
      <c r="H254" s="305">
        <f>IF(H$116=0,0,H$116/NFM_fec!H$116)</f>
        <v>0.42724045025543789</v>
      </c>
      <c r="I254" s="305">
        <f>IF(I$116=0,0,I$116/NFM_fec!I$116)</f>
        <v>0.42724045025543794</v>
      </c>
      <c r="J254" s="305">
        <f>IF(J$116=0,0,J$116/NFM_fec!J$116)</f>
        <v>0.43071163056404299</v>
      </c>
      <c r="K254" s="305">
        <f>IF(K$116=0,0,K$116/NFM_fec!K$116)</f>
        <v>0.43071163056404277</v>
      </c>
      <c r="L254" s="305">
        <f>IF(L$116=0,0,L$116/NFM_fec!L$116)</f>
        <v>0.43071163056404282</v>
      </c>
      <c r="M254" s="305">
        <f>IF(M$116=0,0,M$116/NFM_fec!M$116)</f>
        <v>0.43071163056404299</v>
      </c>
      <c r="N254" s="305">
        <f>IF(N$116=0,0,N$116/NFM_fec!N$116)</f>
        <v>0.43071163056404316</v>
      </c>
      <c r="O254" s="305">
        <f>IF(O$116=0,0,O$116/NFM_fec!O$116)</f>
        <v>0.43755307384300557</v>
      </c>
      <c r="P254" s="305">
        <f>IF(P$116=0,0,P$116/NFM_fec!P$116)</f>
        <v>0.44447540755208043</v>
      </c>
      <c r="Q254" s="305">
        <f>IF(Q$116=0,0,Q$116/NFM_fec!Q$116)</f>
        <v>0.45502786679687229</v>
      </c>
      <c r="R254" s="305">
        <f>IF(R$116=0,0,R$116/NFM_fec!R$116)</f>
        <v>0.4622370248468341</v>
      </c>
      <c r="S254" s="305">
        <f>IF(S$116=0,0,S$116/NFM_fec!S$116)</f>
        <v>0.46775332516647072</v>
      </c>
      <c r="T254" s="305">
        <f>IF(T$116=0,0,T$116/NFM_fec!T$116)</f>
        <v>0.46775332516647067</v>
      </c>
      <c r="U254" s="305">
        <f>IF(U$116=0,0,U$116/NFM_fec!U$116)</f>
        <v>0.4677533251664705</v>
      </c>
      <c r="V254" s="305">
        <f>IF(V$116=0,0,V$116/NFM_fec!V$116)</f>
        <v>0.47506179754107547</v>
      </c>
      <c r="W254" s="305">
        <f>IF(W$116=0,0,W$116/NFM_fec!W$116)</f>
        <v>0.48255561778696809</v>
      </c>
      <c r="X254" s="305">
        <f>IF(X$116=0,0,X$116/NFM_fec!X$116)</f>
        <v>0.48803750531025691</v>
      </c>
      <c r="Y254" s="305">
        <f>IF(Y$116=0,0,Y$116/NFM_fec!Y$116)</f>
        <v>0.4880375053102568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0.10952207722308753</v>
      </c>
      <c r="C255" s="306">
        <f>IF(C$117=0,0,C$117/NFM_fec!C$117)</f>
        <v>0.10952207722308754</v>
      </c>
      <c r="D255" s="306">
        <f>IF(D$117=0,0,D$117/NFM_fec!D$117)</f>
        <v>0.10952207722308752</v>
      </c>
      <c r="E255" s="306">
        <f>IF(E$117=0,0,E$117/NFM_fec!E$117)</f>
        <v>0.10952207722308752</v>
      </c>
      <c r="F255" s="306">
        <f>IF(F$117=0,0,F$117/NFM_fec!F$117)</f>
        <v>0.11087608157937384</v>
      </c>
      <c r="G255" s="306">
        <f>IF(G$117=0,0,G$117/NFM_fec!G$117)</f>
        <v>0.11087608157937387</v>
      </c>
      <c r="H255" s="306">
        <f>IF(H$117=0,0,H$117/NFM_fec!H$117)</f>
        <v>0.11087608157937388</v>
      </c>
      <c r="I255" s="306">
        <f>IF(I$117=0,0,I$117/NFM_fec!I$117)</f>
        <v>0.11087608157937387</v>
      </c>
      <c r="J255" s="306">
        <f>IF(J$117=0,0,J$117/NFM_fec!J$117)</f>
        <v>0.11177691124295913</v>
      </c>
      <c r="K255" s="306">
        <f>IF(K$117=0,0,K$117/NFM_fec!K$117)</f>
        <v>0.11177691124295915</v>
      </c>
      <c r="L255" s="306">
        <f>IF(L$117=0,0,L$117/NFM_fec!L$117)</f>
        <v>0.11177691124295908</v>
      </c>
      <c r="M255" s="306">
        <f>IF(M$117=0,0,M$117/NFM_fec!M$117)</f>
        <v>0.11177691124295912</v>
      </c>
      <c r="N255" s="306">
        <f>IF(N$117=0,0,N$117/NFM_fec!N$117)</f>
        <v>0.11177691124295909</v>
      </c>
      <c r="O255" s="306">
        <f>IF(O$117=0,0,O$117/NFM_fec!O$117)</f>
        <v>0.11355238082376636</v>
      </c>
      <c r="P255" s="306">
        <f>IF(P$117=0,0,P$117/NFM_fec!P$117)</f>
        <v>0.11534884283149097</v>
      </c>
      <c r="Q255" s="306">
        <f>IF(Q$117=0,0,Q$117/NFM_fec!Q$117)</f>
        <v>0.11847039061942755</v>
      </c>
      <c r="R255" s="306">
        <f>IF(R$117=0,0,R$117/NFM_fec!R$117)</f>
        <v>0.11995828120975609</v>
      </c>
      <c r="S255" s="306">
        <f>IF(S$117=0,0,S$117/NFM_fec!S$117)</f>
        <v>0.12138985390819958</v>
      </c>
      <c r="T255" s="306">
        <f>IF(T$117=0,0,T$117/NFM_fec!T$117)</f>
        <v>0.12138985390819954</v>
      </c>
      <c r="U255" s="306">
        <f>IF(U$117=0,0,U$117/NFM_fec!U$117)</f>
        <v>0.12138985390819954</v>
      </c>
      <c r="V255" s="306">
        <f>IF(V$117=0,0,V$117/NFM_fec!V$117)</f>
        <v>0.12328652539317433</v>
      </c>
      <c r="W255" s="306">
        <f>IF(W$117=0,0,W$117/NFM_fec!W$117)</f>
        <v>0.12665393976675657</v>
      </c>
      <c r="X255" s="306">
        <f>IF(X$117=0,0,X$117/NFM_fec!X$117)</f>
        <v>0.12665393976675654</v>
      </c>
      <c r="Y255" s="306">
        <f>IF(Y$117=0,0,Y$117/NFM_fec!Y$117)</f>
        <v>0.12665393976675654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0.60192265109328513</v>
      </c>
      <c r="C256" s="306">
        <f>IF(C$118=0,0,C$118/NFM_fec!C$118)</f>
        <v>0.60192265109328513</v>
      </c>
      <c r="D256" s="306">
        <f>IF(D$118=0,0,D$118/NFM_fec!D$118)</f>
        <v>0.60192265109328513</v>
      </c>
      <c r="E256" s="306">
        <f>IF(E$118=0,0,E$118/NFM_fec!E$118)</f>
        <v>0.60192265109328524</v>
      </c>
      <c r="F256" s="306">
        <f>IF(F$118=0,0,F$118/NFM_fec!F$118)</f>
        <v>0.60936412693443121</v>
      </c>
      <c r="G256" s="306">
        <f>IF(G$118=0,0,G$118/NFM_fec!G$118)</f>
        <v>0.60936412693443143</v>
      </c>
      <c r="H256" s="306">
        <f>IF(H$118=0,0,H$118/NFM_fec!H$118)</f>
        <v>0.60936412693443098</v>
      </c>
      <c r="I256" s="306">
        <f>IF(I$118=0,0,I$118/NFM_fec!I$118)</f>
        <v>0.60936412693443121</v>
      </c>
      <c r="J256" s="306">
        <f>IF(J$118=0,0,J$118/NFM_fec!J$118)</f>
        <v>0.61431499887766705</v>
      </c>
      <c r="K256" s="306">
        <f>IF(K$118=0,0,K$118/NFM_fec!K$118)</f>
        <v>0.61431499887766705</v>
      </c>
      <c r="L256" s="306">
        <f>IF(L$118=0,0,L$118/NFM_fec!L$118)</f>
        <v>0.61431499887766705</v>
      </c>
      <c r="M256" s="306">
        <f>IF(M$118=0,0,M$118/NFM_fec!M$118)</f>
        <v>0.61431499887766683</v>
      </c>
      <c r="N256" s="306">
        <f>IF(N$118=0,0,N$118/NFM_fec!N$118)</f>
        <v>0.61431499887766716</v>
      </c>
      <c r="O256" s="306">
        <f>IF(O$118=0,0,O$118/NFM_fec!O$118)</f>
        <v>0.62407280647328189</v>
      </c>
      <c r="P256" s="306">
        <f>IF(P$118=0,0,P$118/NFM_fec!P$118)</f>
        <v>0.63394598639914612</v>
      </c>
      <c r="Q256" s="306">
        <f>IF(Q$118=0,0,Q$118/NFM_fec!Q$118)</f>
        <v>0.64716738967496457</v>
      </c>
      <c r="R256" s="306">
        <f>IF(R$118=0,0,R$118/NFM_fec!R$118)</f>
        <v>0.65906665262320119</v>
      </c>
      <c r="S256" s="306">
        <f>IF(S$118=0,0,S$118/NFM_fec!S$118)</f>
        <v>0.6671467938963388</v>
      </c>
      <c r="T256" s="306">
        <f>IF(T$118=0,0,T$118/NFM_fec!T$118)</f>
        <v>0.66714679389633869</v>
      </c>
      <c r="U256" s="306">
        <f>IF(U$118=0,0,U$118/NFM_fec!U$118)</f>
        <v>0.66714679389633869</v>
      </c>
      <c r="V256" s="306">
        <f>IF(V$118=0,0,V$118/NFM_fec!V$118)</f>
        <v>0.67704811642243778</v>
      </c>
      <c r="W256" s="306">
        <f>IF(W$118=0,0,W$118/NFM_fec!W$118)</f>
        <v>0.68595930669592697</v>
      </c>
      <c r="X256" s="306">
        <f>IF(X$118=0,0,X$118/NFM_fec!X$118)</f>
        <v>0.69397937794206732</v>
      </c>
      <c r="Y256" s="306">
        <f>IF(Y$118=0,0,Y$118/NFM_fec!Y$118)</f>
        <v>0.69607769619388327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0.4181590019174129</v>
      </c>
      <c r="C257" s="306">
        <f>IF(C$119=0,0,C$119/NFM_fec!C$119)</f>
        <v>0.41815900191741301</v>
      </c>
      <c r="D257" s="306">
        <f>IF(D$119=0,0,D$119/NFM_fec!D$119)</f>
        <v>0.41815900191741301</v>
      </c>
      <c r="E257" s="306">
        <f>IF(E$119=0,0,E$119/NFM_fec!E$119)</f>
        <v>0.41815900191741306</v>
      </c>
      <c r="F257" s="306">
        <f>IF(F$119=0,0,F$119/NFM_fec!F$119)</f>
        <v>0.42332863642921315</v>
      </c>
      <c r="G257" s="306">
        <f>IF(G$119=0,0,G$119/NFM_fec!G$119)</f>
        <v>0.42332863642921337</v>
      </c>
      <c r="H257" s="306">
        <f>IF(H$119=0,0,H$119/NFM_fec!H$119)</f>
        <v>0.42332863642921326</v>
      </c>
      <c r="I257" s="306">
        <f>IF(I$119=0,0,I$119/NFM_fec!I$119)</f>
        <v>0.42332863642921342</v>
      </c>
      <c r="J257" s="306">
        <f>IF(J$119=0,0,J$119/NFM_fec!J$119)</f>
        <v>0.42676803460877044</v>
      </c>
      <c r="K257" s="306">
        <f>IF(K$119=0,0,K$119/NFM_fec!K$119)</f>
        <v>0.42676803460877039</v>
      </c>
      <c r="L257" s="306">
        <f>IF(L$119=0,0,L$119/NFM_fec!L$119)</f>
        <v>0.42676803460877044</v>
      </c>
      <c r="M257" s="306">
        <f>IF(M$119=0,0,M$119/NFM_fec!M$119)</f>
        <v>0.42676803460877039</v>
      </c>
      <c r="N257" s="306">
        <f>IF(N$119=0,0,N$119/NFM_fec!N$119)</f>
        <v>0.42676803460877044</v>
      </c>
      <c r="O257" s="306">
        <f>IF(O$119=0,0,O$119/NFM_fec!O$119)</f>
        <v>0.43354683762884832</v>
      </c>
      <c r="P257" s="306">
        <f>IF(P$119=0,0,P$119/NFM_fec!P$119)</f>
        <v>0.44040579044621059</v>
      </c>
      <c r="Q257" s="306">
        <f>IF(Q$119=0,0,Q$119/NFM_fec!Q$119)</f>
        <v>0.45232396567203564</v>
      </c>
      <c r="R257" s="306">
        <f>IF(R$119=0,0,R$119/NFM_fec!R$119)</f>
        <v>0.45800478236205122</v>
      </c>
      <c r="S257" s="306">
        <f>IF(S$119=0,0,S$119/NFM_fec!S$119)</f>
        <v>0.46347057543255693</v>
      </c>
      <c r="T257" s="306">
        <f>IF(T$119=0,0,T$119/NFM_fec!T$119)</f>
        <v>0.46347057543255687</v>
      </c>
      <c r="U257" s="306">
        <f>IF(U$119=0,0,U$119/NFM_fec!U$119)</f>
        <v>0.46347057543255699</v>
      </c>
      <c r="V257" s="306">
        <f>IF(V$119=0,0,V$119/NFM_fec!V$119)</f>
        <v>0.47071213142958906</v>
      </c>
      <c r="W257" s="306">
        <f>IF(W$119=0,0,W$119/NFM_fec!W$119)</f>
        <v>0.48356903361042747</v>
      </c>
      <c r="X257" s="306">
        <f>IF(X$119=0,0,X$119/NFM_fec!X$119)</f>
        <v>0.48356903361042769</v>
      </c>
      <c r="Y257" s="306">
        <f>IF(Y$119=0,0,Y$119/NFM_fec!Y$119)</f>
        <v>0.48356903361042741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0.65353093306461385</v>
      </c>
      <c r="C258" s="307">
        <f>IF(C$120=0,0,C$120/NFM_fec!C$120)</f>
        <v>0.66654889073446033</v>
      </c>
      <c r="D258" s="307">
        <f>IF(D$120=0,0,D$120/NFM_fec!D$120)</f>
        <v>0.67904711831976405</v>
      </c>
      <c r="E258" s="307">
        <f>IF(E$120=0,0,E$120/NFM_fec!E$120)</f>
        <v>0.67849664008087696</v>
      </c>
      <c r="F258" s="307">
        <f>IF(F$120=0,0,F$120/NFM_fec!F$120)</f>
        <v>0.68535211004036234</v>
      </c>
      <c r="G258" s="307">
        <f>IF(G$120=0,0,G$120/NFM_fec!G$120)</f>
        <v>0.69250447358676814</v>
      </c>
      <c r="H258" s="307">
        <f>IF(H$120=0,0,H$120/NFM_fec!H$120)</f>
        <v>0.69101252387190903</v>
      </c>
      <c r="I258" s="307">
        <f>IF(I$120=0,0,I$120/NFM_fec!I$120)</f>
        <v>0.69049799162622993</v>
      </c>
      <c r="J258" s="307">
        <f>IF(J$120=0,0,J$120/NFM_fec!J$120)</f>
        <v>0.67958168456934087</v>
      </c>
      <c r="K258" s="307">
        <f>IF(K$120=0,0,K$120/NFM_fec!K$120)</f>
        <v>0.69624916653961244</v>
      </c>
      <c r="L258" s="307">
        <f>IF(L$120=0,0,L$120/NFM_fec!L$120)</f>
        <v>0.708178012758788</v>
      </c>
      <c r="M258" s="307">
        <f>IF(M$120=0,0,M$120/NFM_fec!M$120)</f>
        <v>0.69663901891143365</v>
      </c>
      <c r="N258" s="307">
        <f>IF(N$120=0,0,N$120/NFM_fec!N$120)</f>
        <v>0.70595574919462145</v>
      </c>
      <c r="O258" s="307">
        <f>IF(O$120=0,0,O$120/NFM_fec!O$120)</f>
        <v>0.69631559268187337</v>
      </c>
      <c r="P258" s="307">
        <f>IF(P$120=0,0,P$120/NFM_fec!P$120)</f>
        <v>0.70494044690026803</v>
      </c>
      <c r="Q258" s="307">
        <f>IF(Q$120=0,0,Q$120/NFM_fec!Q$120)</f>
        <v>0.71659662440172733</v>
      </c>
      <c r="R258" s="307">
        <f>IF(R$120=0,0,R$120/NFM_fec!R$120)</f>
        <v>0.71868600340310929</v>
      </c>
      <c r="S258" s="307">
        <f>IF(S$120=0,0,S$120/NFM_fec!S$120)</f>
        <v>0.72624112008293562</v>
      </c>
      <c r="T258" s="307">
        <f>IF(T$120=0,0,T$120/NFM_fec!T$120)</f>
        <v>0.72623882440723819</v>
      </c>
      <c r="U258" s="307">
        <f>IF(U$120=0,0,U$120/NFM_fec!U$120)</f>
        <v>0.72589747387978154</v>
      </c>
      <c r="V258" s="307">
        <f>IF(V$120=0,0,V$120/NFM_fec!V$120)</f>
        <v>0.73010218868162158</v>
      </c>
      <c r="W258" s="307">
        <f>IF(W$120=0,0,W$120/NFM_fec!W$120)</f>
        <v>0.7495587866812049</v>
      </c>
      <c r="X258" s="307">
        <f>IF(X$120=0,0,X$120/NFM_fec!X$120)</f>
        <v>0.75116893659139838</v>
      </c>
      <c r="Y258" s="307">
        <f>IF(Y$120=0,0,Y$120/NFM_fec!Y$120)</f>
        <v>0.75350559274175921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0.29137951070845391</v>
      </c>
      <c r="C259" s="308">
        <f>IF(C$126=0,0,C$126/NFM_fec!C$126)</f>
        <v>0.29725200513924566</v>
      </c>
      <c r="D259" s="308">
        <f>IF(D$126=0,0,D$126/NFM_fec!D$126)</f>
        <v>0.32531457756344706</v>
      </c>
      <c r="E259" s="308">
        <f>IF(E$126=0,0,E$126/NFM_fec!E$126)</f>
        <v>0.32505648112828245</v>
      </c>
      <c r="F259" s="308">
        <f>IF(F$126=0,0,F$126/NFM_fec!F$126)</f>
        <v>0.32064547217858813</v>
      </c>
      <c r="G259" s="308">
        <f>IF(G$126=0,0,G$126/NFM_fec!G$126)</f>
        <v>0.33137173968667316</v>
      </c>
      <c r="H259" s="308">
        <f>IF(H$126=0,0,H$126/NFM_fec!H$126)</f>
        <v>0.33066962694380675</v>
      </c>
      <c r="I259" s="308">
        <f>IF(I$126=0,0,I$126/NFM_fec!I$126)</f>
        <v>0.31654741262610692</v>
      </c>
      <c r="J259" s="308">
        <f>IF(J$126=0,0,J$126/NFM_fec!J$126)</f>
        <v>0.32059637173032324</v>
      </c>
      <c r="K259" s="308">
        <f>IF(K$126=0,0,K$126/NFM_fec!K$126)</f>
        <v>0.32381312892212077</v>
      </c>
      <c r="L259" s="308">
        <f>IF(L$126=0,0,L$126/NFM_fec!L$126)</f>
        <v>0.33558116329491855</v>
      </c>
      <c r="M259" s="308">
        <f>IF(M$126=0,0,M$126/NFM_fec!M$126)</f>
        <v>0.32774711934815237</v>
      </c>
      <c r="N259" s="308">
        <f>IF(N$126=0,0,N$126/NFM_fec!N$126)</f>
        <v>0.33198502883903608</v>
      </c>
      <c r="O259" s="308">
        <f>IF(O$126=0,0,O$126/NFM_fec!O$126)</f>
        <v>0.3312482790102681</v>
      </c>
      <c r="P259" s="308">
        <f>IF(P$126=0,0,P$126/NFM_fec!P$126)</f>
        <v>0.33374971482869048</v>
      </c>
      <c r="Q259" s="308">
        <f>IF(Q$126=0,0,Q$126/NFM_fec!Q$126)</f>
        <v>0.33993890345501615</v>
      </c>
      <c r="R259" s="308">
        <f>IF(R$126=0,0,R$126/NFM_fec!R$126)</f>
        <v>0.34105511594499494</v>
      </c>
      <c r="S259" s="308">
        <f>IF(S$126=0,0,S$126/NFM_fec!S$126)</f>
        <v>0.34487498176584352</v>
      </c>
      <c r="T259" s="308">
        <f>IF(T$126=0,0,T$126/NFM_fec!T$126)</f>
        <v>0.34489221445286844</v>
      </c>
      <c r="U259" s="308">
        <f>IF(U$126=0,0,U$126/NFM_fec!U$126)</f>
        <v>0.34469781135783945</v>
      </c>
      <c r="V259" s="308">
        <f>IF(V$126=0,0,V$126/NFM_fec!V$126)</f>
        <v>0.34843378915280693</v>
      </c>
      <c r="W259" s="308">
        <f>IF(W$126=0,0,W$126/NFM_fec!W$126)</f>
        <v>0.35776087416522095</v>
      </c>
      <c r="X259" s="308">
        <f>IF(X$126=0,0,X$126/NFM_fec!X$126)</f>
        <v>0.35801076587818692</v>
      </c>
      <c r="Y259" s="308">
        <f>IF(Y$126=0,0,Y$126/NFM_fec!Y$126)</f>
        <v>0.35907315920602201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0.38850601427793846</v>
      </c>
      <c r="C260" s="308">
        <f>IF(C$134=0,0,C$134/NFM_fec!C$134)</f>
        <v>0.39633600685232784</v>
      </c>
      <c r="D260" s="308">
        <f>IF(D$134=0,0,D$134/NFM_fec!D$134)</f>
        <v>0.43375277008459595</v>
      </c>
      <c r="E260" s="308">
        <f>IF(E$134=0,0,E$134/NFM_fec!E$134)</f>
        <v>0.43340864150437663</v>
      </c>
      <c r="F260" s="308">
        <f>IF(F$134=0,0,F$134/NFM_fec!F$134)</f>
        <v>0.42752729623811775</v>
      </c>
      <c r="G260" s="308">
        <f>IF(G$134=0,0,G$134/NFM_fec!G$134)</f>
        <v>0.4418289862488976</v>
      </c>
      <c r="H260" s="308">
        <f>IF(H$134=0,0,H$134/NFM_fec!H$134)</f>
        <v>0.44089283592507533</v>
      </c>
      <c r="I260" s="308">
        <f>IF(I$134=0,0,I$134/NFM_fec!I$134)</f>
        <v>0.42640861301755156</v>
      </c>
      <c r="J260" s="308">
        <f>IF(J$134=0,0,J$134/NFM_fec!J$134)</f>
        <v>0.42746182897376428</v>
      </c>
      <c r="K260" s="308">
        <f>IF(K$134=0,0,K$134/NFM_fec!K$134)</f>
        <v>0.43175083856282748</v>
      </c>
      <c r="L260" s="308">
        <f>IF(L$134=0,0,L$134/NFM_fec!L$134)</f>
        <v>0.44744155105989147</v>
      </c>
      <c r="M260" s="308">
        <f>IF(M$134=0,0,M$134/NFM_fec!M$134)</f>
        <v>0.4369961591308697</v>
      </c>
      <c r="N260" s="308">
        <f>IF(N$134=0,0,N$134/NFM_fec!N$134)</f>
        <v>0.44264670511871479</v>
      </c>
      <c r="O260" s="308">
        <f>IF(O$134=0,0,O$134/NFM_fec!O$134)</f>
        <v>0.44166437201369052</v>
      </c>
      <c r="P260" s="308">
        <f>IF(P$134=0,0,P$134/NFM_fec!P$134)</f>
        <v>0.44499961977158703</v>
      </c>
      <c r="Q260" s="308">
        <f>IF(Q$134=0,0,Q$134/NFM_fec!Q$134)</f>
        <v>0.45325187127335481</v>
      </c>
      <c r="R260" s="308">
        <f>IF(R$134=0,0,R$134/NFM_fec!R$134)</f>
        <v>0.45474015459332656</v>
      </c>
      <c r="S260" s="308">
        <f>IF(S$134=0,0,S$134/NFM_fec!S$134)</f>
        <v>0.45983330902112485</v>
      </c>
      <c r="T260" s="308">
        <f>IF(T$134=0,0,T$134/NFM_fec!T$134)</f>
        <v>0.45985628593715788</v>
      </c>
      <c r="U260" s="308">
        <f>IF(U$134=0,0,U$134/NFM_fec!U$134)</f>
        <v>0.45959708181045267</v>
      </c>
      <c r="V260" s="308">
        <f>IF(V$134=0,0,V$134/NFM_fec!V$134)</f>
        <v>0.46457838553707598</v>
      </c>
      <c r="W260" s="308">
        <f>IF(W$134=0,0,W$134/NFM_fec!W$134)</f>
        <v>0.47701449888696135</v>
      </c>
      <c r="X260" s="308">
        <f>IF(X$134=0,0,X$134/NFM_fec!X$134)</f>
        <v>0.47734768783758247</v>
      </c>
      <c r="Y260" s="308">
        <f>IF(Y$134=0,0,Y$134/NFM_fec!Y$134)</f>
        <v>0.47876421227469623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0.41845369474692456</v>
      </c>
      <c r="C261" s="309">
        <f>IF(C$141=0,0,C$141/NFM_fec!C$141)</f>
        <v>0.41628976494974296</v>
      </c>
      <c r="D261" s="309">
        <f>IF(D$141=0,0,D$141/NFM_fec!D$141)</f>
        <v>0.41271403884760599</v>
      </c>
      <c r="E261" s="309">
        <f>IF(E$141=0,0,E$141/NFM_fec!E$141)</f>
        <v>0.4125895051356136</v>
      </c>
      <c r="F261" s="309">
        <f>IF(F$141=0,0,F$141/NFM_fec!F$141)</f>
        <v>0.41878433210741617</v>
      </c>
      <c r="G261" s="309">
        <f>IF(G$141=0,0,G$141/NFM_fec!G$141)</f>
        <v>0.4179087095722091</v>
      </c>
      <c r="H261" s="309">
        <f>IF(H$141=0,0,H$141/NFM_fec!H$141)</f>
        <v>0.4187967757728151</v>
      </c>
      <c r="I261" s="309">
        <f>IF(I$141=0,0,I$141/NFM_fec!I$141)</f>
        <v>0.42163298224342066</v>
      </c>
      <c r="J261" s="309">
        <f>IF(J$141=0,0,J$141/NFM_fec!J$141)</f>
        <v>0.42719706033386728</v>
      </c>
      <c r="K261" s="309">
        <f>IF(K$141=0,0,K$141/NFM_fec!K$141)</f>
        <v>0.42078254133699378</v>
      </c>
      <c r="L261" s="309">
        <f>IF(L$141=0,0,L$141/NFM_fec!L$141)</f>
        <v>0.41976479667112343</v>
      </c>
      <c r="M261" s="309">
        <f>IF(M$141=0,0,M$141/NFM_fec!M$141)</f>
        <v>0.41911911036835936</v>
      </c>
      <c r="N261" s="309">
        <f>IF(N$141=0,0,N$141/NFM_fec!N$141)</f>
        <v>0.48522417224681302</v>
      </c>
      <c r="O261" s="309">
        <f>IF(O$141=0,0,O$141/NFM_fec!O$141)</f>
        <v>0.49167678842031592</v>
      </c>
      <c r="P261" s="309">
        <f>IF(P$141=0,0,P$141/NFM_fec!P$141)</f>
        <v>0.49749997708894916</v>
      </c>
      <c r="Q261" s="309">
        <f>IF(Q$141=0,0,Q$141/NFM_fec!Q$141)</f>
        <v>0.50988242609538037</v>
      </c>
      <c r="R261" s="309">
        <f>IF(R$141=0,0,R$141/NFM_fec!R$141)</f>
        <v>0.51483413758243823</v>
      </c>
      <c r="S261" s="309">
        <f>IF(S$141=0,0,S$141/NFM_fec!S$141)</f>
        <v>0.52089543162241292</v>
      </c>
      <c r="T261" s="309">
        <f>IF(T$141=0,0,T$141/NFM_fec!T$141)</f>
        <v>0.52090101697608726</v>
      </c>
      <c r="U261" s="309">
        <f>IF(U$141=0,0,U$141/NFM_fec!U$141)</f>
        <v>0.5207991443653629</v>
      </c>
      <c r="V261" s="309">
        <f>IF(V$141=0,0,V$141/NFM_fec!V$141)</f>
        <v>0.52892406551573878</v>
      </c>
      <c r="W261" s="309">
        <f>IF(W$141=0,0,W$141/NFM_fec!W$141)</f>
        <v>0.54328932032527411</v>
      </c>
      <c r="X261" s="309">
        <f>IF(X$141=0,0,X$141/NFM_fec!X$141)</f>
        <v>0.54316576002939065</v>
      </c>
      <c r="Y261" s="309">
        <f>IF(Y$141=0,0,Y$141/NFM_fec!Y$141)</f>
        <v>0.54363026212960386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PT: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6.4323086084665171</v>
      </c>
      <c r="C72" s="223">
        <v>4.4814879186640404</v>
      </c>
      <c r="D72" s="223">
        <v>1.406595074774255</v>
      </c>
      <c r="E72" s="223">
        <v>1.617521146586441</v>
      </c>
      <c r="F72" s="223">
        <v>1.6334563910725419</v>
      </c>
      <c r="G72" s="223">
        <v>1.384533918319496</v>
      </c>
      <c r="H72" s="223">
        <v>1.8258369000223911</v>
      </c>
      <c r="I72" s="223">
        <v>2.9781955265000999</v>
      </c>
      <c r="J72" s="223">
        <v>3.4209217167466588</v>
      </c>
      <c r="K72" s="223">
        <v>2.6015757452392529</v>
      </c>
      <c r="L72" s="223">
        <v>1.508250840653782</v>
      </c>
      <c r="M72" s="223">
        <v>1.8315073237438411</v>
      </c>
      <c r="N72" s="223">
        <v>3.063065182626405</v>
      </c>
      <c r="O72" s="223">
        <v>3.2964869503039749</v>
      </c>
      <c r="P72" s="223">
        <v>4.4588763982987141</v>
      </c>
      <c r="Q72" s="223">
        <v>4.7496104013196412</v>
      </c>
      <c r="R72" s="223">
        <v>4.8339504773020403</v>
      </c>
      <c r="S72" s="223">
        <v>5.0731535928234042</v>
      </c>
      <c r="T72" s="223">
        <v>4.9283559185124934</v>
      </c>
      <c r="U72" s="223">
        <v>4.7077428007098101</v>
      </c>
      <c r="V72" s="223">
        <v>5.0026094900653746</v>
      </c>
      <c r="W72" s="223">
        <v>5.8050580052003973</v>
      </c>
      <c r="X72" s="223">
        <v>5.4353660255036456</v>
      </c>
      <c r="Y72" s="223">
        <v>5.0935448275662187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1.317559496633796E-2</v>
      </c>
      <c r="C77" s="260">
        <v>8.6120329977819442E-3</v>
      </c>
      <c r="D77" s="260">
        <v>4.0539448049362126E-3</v>
      </c>
      <c r="E77" s="260">
        <v>4.6657523560478774E-3</v>
      </c>
      <c r="F77" s="260">
        <v>4.0734209332144999E-3</v>
      </c>
      <c r="G77" s="260">
        <v>3.9886871428350644E-3</v>
      </c>
      <c r="H77" s="260">
        <v>5.2606031805156918E-3</v>
      </c>
      <c r="I77" s="260">
        <v>6.6305217198984936E-3</v>
      </c>
      <c r="J77" s="260">
        <v>8.824878257562797E-3</v>
      </c>
      <c r="K77" s="260">
        <v>5.9988085082187132E-3</v>
      </c>
      <c r="L77" s="260">
        <v>3.8592811500276882E-3</v>
      </c>
      <c r="M77" s="260">
        <v>4.5045517879987191E-3</v>
      </c>
      <c r="N77" s="260">
        <v>5.7714610360662536E-3</v>
      </c>
      <c r="O77" s="260">
        <v>7.501711064716074E-3</v>
      </c>
      <c r="P77" s="260">
        <v>9.9405043489195627E-3</v>
      </c>
      <c r="Q77" s="260">
        <v>1.098367047394511E-2</v>
      </c>
      <c r="R77" s="260">
        <v>1.1427367022006229E-2</v>
      </c>
      <c r="S77" s="260">
        <v>1.2063561045282349E-2</v>
      </c>
      <c r="T77" s="260">
        <v>1.1721672340788421E-2</v>
      </c>
      <c r="U77" s="260">
        <v>1.120171091505541E-2</v>
      </c>
      <c r="V77" s="260">
        <v>1.24275245257939E-2</v>
      </c>
      <c r="W77" s="260">
        <v>1.444272668339731E-2</v>
      </c>
      <c r="X77" s="260">
        <v>1.3375737764737451E-2</v>
      </c>
      <c r="Y77" s="260">
        <v>1.246047835591957E-2</v>
      </c>
      <c r="DA77" s="68" t="s">
        <v>857</v>
      </c>
    </row>
    <row r="78" spans="1:105" ht="12" customHeight="1" x14ac:dyDescent="0.25">
      <c r="A78" s="37" t="s">
        <v>159</v>
      </c>
      <c r="B78" s="226">
        <v>3.9975560143609666E-3</v>
      </c>
      <c r="C78" s="226">
        <v>3.6206373119490412E-3</v>
      </c>
      <c r="D78" s="226">
        <v>6.9563297542013969E-4</v>
      </c>
      <c r="E78" s="226">
        <v>7.9631798238208752E-4</v>
      </c>
      <c r="F78" s="226">
        <v>6.4023630502686333E-4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4.4263701266912378E-5</v>
      </c>
      <c r="T78" s="226">
        <v>4.9920050410874107E-5</v>
      </c>
      <c r="U78" s="226">
        <v>4.5262963698502517E-5</v>
      </c>
      <c r="V78" s="226">
        <v>2.568332749051975E-5</v>
      </c>
      <c r="W78" s="226">
        <v>3.6496164565441099E-5</v>
      </c>
      <c r="X78" s="226">
        <v>4.6145871128993281E-5</v>
      </c>
      <c r="Y78" s="226">
        <v>5.7129139060386132E-5</v>
      </c>
      <c r="DA78" s="69" t="s">
        <v>858</v>
      </c>
    </row>
    <row r="79" spans="1:105" ht="12" customHeight="1" x14ac:dyDescent="0.25">
      <c r="A79" s="37" t="s">
        <v>35</v>
      </c>
      <c r="B79" s="226">
        <v>9.1780389519769898E-3</v>
      </c>
      <c r="C79" s="226">
        <v>4.9913956858329044E-3</v>
      </c>
      <c r="D79" s="226">
        <v>3.358311829516074E-3</v>
      </c>
      <c r="E79" s="226">
        <v>3.8694343736657899E-3</v>
      </c>
      <c r="F79" s="226">
        <v>3.4331846281876362E-3</v>
      </c>
      <c r="G79" s="226">
        <v>3.9886871428350644E-3</v>
      </c>
      <c r="H79" s="226">
        <v>5.2606031805156918E-3</v>
      </c>
      <c r="I79" s="226">
        <v>6.6305217198984936E-3</v>
      </c>
      <c r="J79" s="226">
        <v>8.824878257562797E-3</v>
      </c>
      <c r="K79" s="226">
        <v>5.9988085082187132E-3</v>
      </c>
      <c r="L79" s="226">
        <v>3.8592811500276882E-3</v>
      </c>
      <c r="M79" s="226">
        <v>4.5045517879987191E-3</v>
      </c>
      <c r="N79" s="226">
        <v>5.7714610360662536E-3</v>
      </c>
      <c r="O79" s="226">
        <v>7.501711064716074E-3</v>
      </c>
      <c r="P79" s="226">
        <v>9.9405043489195627E-3</v>
      </c>
      <c r="Q79" s="226">
        <v>1.098367047394511E-2</v>
      </c>
      <c r="R79" s="226">
        <v>1.1427367022006229E-2</v>
      </c>
      <c r="S79" s="226">
        <v>1.2019297344015439E-2</v>
      </c>
      <c r="T79" s="226">
        <v>1.1671752290377551E-2</v>
      </c>
      <c r="U79" s="226">
        <v>1.115644795135691E-2</v>
      </c>
      <c r="V79" s="226">
        <v>1.2401841198303379E-2</v>
      </c>
      <c r="W79" s="226">
        <v>1.4406230518831871E-2</v>
      </c>
      <c r="X79" s="226">
        <v>1.332959189360846E-2</v>
      </c>
      <c r="Y79" s="226">
        <v>1.2403349216859179E-2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1.6542283506431881</v>
      </c>
      <c r="C83" s="261">
        <v>1.1554254246543141</v>
      </c>
      <c r="D83" s="261">
        <v>0.34967756540957962</v>
      </c>
      <c r="E83" s="261">
        <v>0.4024497133459376</v>
      </c>
      <c r="F83" s="261">
        <v>0.42039316072444333</v>
      </c>
      <c r="G83" s="261">
        <v>0.34404869242145569</v>
      </c>
      <c r="H83" s="261">
        <v>0.45375923976783461</v>
      </c>
      <c r="I83" s="261">
        <v>0.7496681499961676</v>
      </c>
      <c r="J83" s="261">
        <v>0.85229166094717212</v>
      </c>
      <c r="K83" s="261">
        <v>0.66245789729348248</v>
      </c>
      <c r="L83" s="261">
        <v>0.37442962447689199</v>
      </c>
      <c r="M83" s="261">
        <v>0.45845106961869703</v>
      </c>
      <c r="N83" s="261">
        <v>0.60118631315476667</v>
      </c>
      <c r="O83" s="261">
        <v>0.68154059371259423</v>
      </c>
      <c r="P83" s="261">
        <v>0.93615697290496958</v>
      </c>
      <c r="Q83" s="261">
        <v>1.013696340907978</v>
      </c>
      <c r="R83" s="261">
        <v>1.0478978261407981</v>
      </c>
      <c r="S83" s="261">
        <v>1.101059256622283</v>
      </c>
      <c r="T83" s="261">
        <v>1.0695335247553901</v>
      </c>
      <c r="U83" s="261">
        <v>1.0225346808650471</v>
      </c>
      <c r="V83" s="261">
        <v>1.096602292291956</v>
      </c>
      <c r="W83" s="261">
        <v>1.273502169095607</v>
      </c>
      <c r="X83" s="261">
        <v>1.1904425774866449</v>
      </c>
      <c r="Y83" s="261">
        <v>1.11052094385935</v>
      </c>
      <c r="DA83" s="70" t="s">
        <v>863</v>
      </c>
    </row>
    <row r="84" spans="1:105" ht="12" customHeight="1" x14ac:dyDescent="0.25">
      <c r="A84" s="60" t="s">
        <v>560</v>
      </c>
      <c r="B84" s="262">
        <v>1.6542283506431881</v>
      </c>
      <c r="C84" s="262">
        <v>1.1554254246543141</v>
      </c>
      <c r="D84" s="262">
        <v>0.34967756540957962</v>
      </c>
      <c r="E84" s="262">
        <v>0.4024497133459376</v>
      </c>
      <c r="F84" s="262">
        <v>0.42039316072444333</v>
      </c>
      <c r="G84" s="262">
        <v>0.34404869242145569</v>
      </c>
      <c r="H84" s="262">
        <v>0.45375923976783461</v>
      </c>
      <c r="I84" s="262">
        <v>0.7496681499961676</v>
      </c>
      <c r="J84" s="262">
        <v>0.85229166094717212</v>
      </c>
      <c r="K84" s="262">
        <v>0.66245789729348248</v>
      </c>
      <c r="L84" s="262">
        <v>0.37442962447689199</v>
      </c>
      <c r="M84" s="262">
        <v>0.45845106961869703</v>
      </c>
      <c r="N84" s="262">
        <v>0.60118631315476667</v>
      </c>
      <c r="O84" s="262">
        <v>0.68154059371259423</v>
      </c>
      <c r="P84" s="262">
        <v>0.93615697290496958</v>
      </c>
      <c r="Q84" s="262">
        <v>1.013696340907978</v>
      </c>
      <c r="R84" s="262">
        <v>1.0478978261407981</v>
      </c>
      <c r="S84" s="262">
        <v>1.101059256622283</v>
      </c>
      <c r="T84" s="262">
        <v>1.0695335247553901</v>
      </c>
      <c r="U84" s="262">
        <v>1.0225346808650471</v>
      </c>
      <c r="V84" s="262">
        <v>1.096602292291956</v>
      </c>
      <c r="W84" s="262">
        <v>1.273502169095607</v>
      </c>
      <c r="X84" s="262">
        <v>1.1904425774866449</v>
      </c>
      <c r="Y84" s="262">
        <v>1.11052094385935</v>
      </c>
      <c r="DA84" s="72" t="s">
        <v>864</v>
      </c>
    </row>
    <row r="85" spans="1:105" ht="12" customHeight="1" x14ac:dyDescent="0.25">
      <c r="A85" s="59" t="s">
        <v>31</v>
      </c>
      <c r="B85" s="230">
        <v>0.32207505992375512</v>
      </c>
      <c r="C85" s="230">
        <v>0.29866348124924741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0.12721637560961871</v>
      </c>
      <c r="J85" s="230">
        <v>0.17659331270160711</v>
      </c>
      <c r="K85" s="230">
        <v>0.14373643018317661</v>
      </c>
      <c r="L85" s="230">
        <v>6.070684190525294E-2</v>
      </c>
      <c r="M85" s="230">
        <v>0.1131544270418347</v>
      </c>
      <c r="N85" s="230">
        <v>0.15850470722652271</v>
      </c>
      <c r="O85" s="230">
        <v>6.44392118605977E-2</v>
      </c>
      <c r="P85" s="230">
        <v>0.15068656633747179</v>
      </c>
      <c r="Q85" s="230">
        <v>0.13718517130053989</v>
      </c>
      <c r="R85" s="230">
        <v>0.13912924266282281</v>
      </c>
      <c r="S85" s="230">
        <v>0.13686280825022151</v>
      </c>
      <c r="T85" s="230">
        <v>0.13224668492973549</v>
      </c>
      <c r="U85" s="230">
        <v>0.12790002525046529</v>
      </c>
      <c r="V85" s="230">
        <v>6.1097765037814313E-2</v>
      </c>
      <c r="W85" s="230">
        <v>6.9118532640423364E-2</v>
      </c>
      <c r="X85" s="230">
        <v>8.967070192140604E-2</v>
      </c>
      <c r="Y85" s="230">
        <v>8.4887465040291432E-2</v>
      </c>
      <c r="DA85" s="71" t="s">
        <v>865</v>
      </c>
    </row>
    <row r="86" spans="1:105" ht="12" customHeight="1" x14ac:dyDescent="0.25">
      <c r="A86" s="59" t="s">
        <v>159</v>
      </c>
      <c r="B86" s="230">
        <v>0.20693078428672401</v>
      </c>
      <c r="C86" s="230">
        <v>0.19190270571981399</v>
      </c>
      <c r="D86" s="230">
        <v>6.0002604122125873E-2</v>
      </c>
      <c r="E86" s="230">
        <v>6.8687302558283883E-2</v>
      </c>
      <c r="F86" s="230">
        <v>4.9936041888358998E-2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3.5378362486132679E-3</v>
      </c>
      <c r="T86" s="230">
        <v>3.9917005810451139E-3</v>
      </c>
      <c r="U86" s="230">
        <v>3.6149670570484269E-3</v>
      </c>
      <c r="V86" s="230">
        <v>2.1400240921821872E-3</v>
      </c>
      <c r="W86" s="230">
        <v>3.0434269345082782E-3</v>
      </c>
      <c r="X86" s="230">
        <v>3.7976280640136199E-3</v>
      </c>
      <c r="Y86" s="230">
        <v>4.7023521860704229E-3</v>
      </c>
      <c r="DA86" s="71" t="s">
        <v>866</v>
      </c>
    </row>
    <row r="87" spans="1:105" ht="12" customHeight="1" x14ac:dyDescent="0.25">
      <c r="A87" s="59" t="s">
        <v>32</v>
      </c>
      <c r="B87" s="230">
        <v>0.65012752546836972</v>
      </c>
      <c r="C87" s="230">
        <v>0.40030295797495191</v>
      </c>
      <c r="D87" s="230">
        <v>0</v>
      </c>
      <c r="E87" s="230">
        <v>0</v>
      </c>
      <c r="F87" s="230">
        <v>0.1026815333880603</v>
      </c>
      <c r="G87" s="230">
        <v>0</v>
      </c>
      <c r="H87" s="230">
        <v>0</v>
      </c>
      <c r="I87" s="230">
        <v>0.143906172453306</v>
      </c>
      <c r="J87" s="230">
        <v>0</v>
      </c>
      <c r="K87" s="230">
        <v>8.1411726093251674E-2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0.47509498096433889</v>
      </c>
      <c r="C88" s="230">
        <v>0.26455627971030049</v>
      </c>
      <c r="D88" s="230">
        <v>0.28967496128745368</v>
      </c>
      <c r="E88" s="230">
        <v>0.33376241078765367</v>
      </c>
      <c r="F88" s="230">
        <v>0.26777558544802399</v>
      </c>
      <c r="G88" s="230">
        <v>0.34404869242145569</v>
      </c>
      <c r="H88" s="230">
        <v>0.45375923976783461</v>
      </c>
      <c r="I88" s="230">
        <v>0.47854560193324291</v>
      </c>
      <c r="J88" s="230">
        <v>0.67569834824556507</v>
      </c>
      <c r="K88" s="230">
        <v>0.43730974101705422</v>
      </c>
      <c r="L88" s="230">
        <v>0.31372278257163899</v>
      </c>
      <c r="M88" s="230">
        <v>0.34529664257686232</v>
      </c>
      <c r="N88" s="230">
        <v>0.44268160592824402</v>
      </c>
      <c r="O88" s="230">
        <v>0.61710138185199659</v>
      </c>
      <c r="P88" s="230">
        <v>0.78547040656749778</v>
      </c>
      <c r="Q88" s="230">
        <v>0.87651116960743769</v>
      </c>
      <c r="R88" s="230">
        <v>0.90876858347797529</v>
      </c>
      <c r="S88" s="230">
        <v>0.96065861212344872</v>
      </c>
      <c r="T88" s="230">
        <v>0.93329513924460961</v>
      </c>
      <c r="U88" s="230">
        <v>0.89101968855753289</v>
      </c>
      <c r="V88" s="230">
        <v>1.03336450316196</v>
      </c>
      <c r="W88" s="230">
        <v>1.201340209520676</v>
      </c>
      <c r="X88" s="230">
        <v>1.096974247501225</v>
      </c>
      <c r="Y88" s="230">
        <v>1.0209311266329879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3.1726945365848569</v>
      </c>
      <c r="C90" s="294">
        <v>2.216025333386809</v>
      </c>
      <c r="D90" s="294">
        <v>0.67065716828629451</v>
      </c>
      <c r="E90" s="294">
        <v>0.77187046533590142</v>
      </c>
      <c r="F90" s="294">
        <v>0.80628474522848559</v>
      </c>
      <c r="G90" s="294">
        <v>0.6598613827046923</v>
      </c>
      <c r="H90" s="294">
        <v>0.87027855638948182</v>
      </c>
      <c r="I90" s="294">
        <v>1.4378111962715041</v>
      </c>
      <c r="J90" s="294">
        <v>1.634635928717187</v>
      </c>
      <c r="K90" s="294">
        <v>1.2705480175353809</v>
      </c>
      <c r="L90" s="294">
        <v>0.7181298902605936</v>
      </c>
      <c r="M90" s="294">
        <v>0.87927715862515787</v>
      </c>
      <c r="N90" s="294">
        <v>1.1530333949808711</v>
      </c>
      <c r="O90" s="294">
        <v>1.3071472975856131</v>
      </c>
      <c r="P90" s="294">
        <v>1.795483744530542</v>
      </c>
      <c r="Q90" s="294">
        <v>1.9441988412931721</v>
      </c>
      <c r="R90" s="294">
        <v>2.0097949032268629</v>
      </c>
      <c r="S90" s="294">
        <v>2.1117548170320308</v>
      </c>
      <c r="T90" s="294">
        <v>2.0512906633273489</v>
      </c>
      <c r="U90" s="294">
        <v>1.9611501605492889</v>
      </c>
      <c r="V90" s="294">
        <v>2.1032066704747052</v>
      </c>
      <c r="W90" s="294">
        <v>2.442488289266485</v>
      </c>
      <c r="X90" s="294">
        <v>2.283185788855183</v>
      </c>
      <c r="Y90" s="294">
        <v>2.1299016728710352</v>
      </c>
      <c r="DA90" s="70" t="s">
        <v>870</v>
      </c>
    </row>
    <row r="91" spans="1:105" ht="12" customHeight="1" x14ac:dyDescent="0.25">
      <c r="A91" s="60" t="s">
        <v>519</v>
      </c>
      <c r="B91" s="262">
        <v>3.1726945365848569</v>
      </c>
      <c r="C91" s="262">
        <v>2.216025333386809</v>
      </c>
      <c r="D91" s="262">
        <v>0.67065716828629451</v>
      </c>
      <c r="E91" s="262">
        <v>0.77187046533590142</v>
      </c>
      <c r="F91" s="262">
        <v>0.80628474522848559</v>
      </c>
      <c r="G91" s="262">
        <v>0.6598613827046923</v>
      </c>
      <c r="H91" s="262">
        <v>0.87027855638948182</v>
      </c>
      <c r="I91" s="262">
        <v>1.4378111962715041</v>
      </c>
      <c r="J91" s="262">
        <v>1.634635928717187</v>
      </c>
      <c r="K91" s="262">
        <v>1.2705480175353809</v>
      </c>
      <c r="L91" s="262">
        <v>0.7181298902605936</v>
      </c>
      <c r="M91" s="262">
        <v>0.87927715862515787</v>
      </c>
      <c r="N91" s="262">
        <v>1.1530333949808711</v>
      </c>
      <c r="O91" s="262">
        <v>1.3071472975856131</v>
      </c>
      <c r="P91" s="262">
        <v>1.795483744530542</v>
      </c>
      <c r="Q91" s="262">
        <v>1.9441988412931721</v>
      </c>
      <c r="R91" s="262">
        <v>2.0097949032268629</v>
      </c>
      <c r="S91" s="262">
        <v>2.1117548170320308</v>
      </c>
      <c r="T91" s="262">
        <v>2.0512906633273489</v>
      </c>
      <c r="U91" s="262">
        <v>1.9611501605492889</v>
      </c>
      <c r="V91" s="262">
        <v>2.1032066704747052</v>
      </c>
      <c r="W91" s="262">
        <v>2.442488289266485</v>
      </c>
      <c r="X91" s="262">
        <v>2.283185788855183</v>
      </c>
      <c r="Y91" s="262">
        <v>2.1299016728710352</v>
      </c>
      <c r="DA91" s="72" t="s">
        <v>871</v>
      </c>
    </row>
    <row r="92" spans="1:105" ht="12" customHeight="1" x14ac:dyDescent="0.25">
      <c r="A92" s="59" t="s">
        <v>31</v>
      </c>
      <c r="B92" s="297">
        <v>0.61771748899904277</v>
      </c>
      <c r="C92" s="297">
        <v>0.57281571487302441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0.24399213065344441</v>
      </c>
      <c r="J92" s="297">
        <v>0.33869365023756631</v>
      </c>
      <c r="K92" s="297">
        <v>0.27567644247728162</v>
      </c>
      <c r="L92" s="297">
        <v>0.1164314863611359</v>
      </c>
      <c r="M92" s="297">
        <v>0.2170222946103133</v>
      </c>
      <c r="N92" s="297">
        <v>0.3040009672455688</v>
      </c>
      <c r="O92" s="297">
        <v>0.1235899114728997</v>
      </c>
      <c r="P92" s="297">
        <v>0.28900631860755072</v>
      </c>
      <c r="Q92" s="297">
        <v>0.2631115851184937</v>
      </c>
      <c r="R92" s="297">
        <v>0.26684017832477508</v>
      </c>
      <c r="S92" s="297">
        <v>0.26249331528401521</v>
      </c>
      <c r="T92" s="297">
        <v>0.2536399128904378</v>
      </c>
      <c r="U92" s="297">
        <v>0.24530332295625351</v>
      </c>
      <c r="V92" s="297">
        <v>0.1171812496489069</v>
      </c>
      <c r="W92" s="297">
        <v>0.13256452218327019</v>
      </c>
      <c r="X92" s="297">
        <v>0.17198214863574149</v>
      </c>
      <c r="Y92" s="297">
        <v>0.16280823409486031</v>
      </c>
      <c r="DA92" s="71" t="s">
        <v>872</v>
      </c>
    </row>
    <row r="93" spans="1:105" ht="12" customHeight="1" x14ac:dyDescent="0.25">
      <c r="A93" s="59" t="s">
        <v>159</v>
      </c>
      <c r="B93" s="297">
        <v>0.39687880364427403</v>
      </c>
      <c r="C93" s="297">
        <v>0.36805599768398167</v>
      </c>
      <c r="D93" s="297">
        <v>0.1150808074381716</v>
      </c>
      <c r="E93" s="297">
        <v>0.13173745297901979</v>
      </c>
      <c r="F93" s="297">
        <v>9.5773843566559921E-2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6.7853230377432133E-3</v>
      </c>
      <c r="T93" s="297">
        <v>7.6558031545284032E-3</v>
      </c>
      <c r="U93" s="297">
        <v>6.9332545457659461E-3</v>
      </c>
      <c r="V93" s="297">
        <v>4.1044168677114544E-3</v>
      </c>
      <c r="W93" s="297">
        <v>5.837080475531253E-3</v>
      </c>
      <c r="X93" s="297">
        <v>7.2835856101684084E-3</v>
      </c>
      <c r="Y93" s="297">
        <v>9.0187833403065094E-3</v>
      </c>
      <c r="DA93" s="71" t="s">
        <v>873</v>
      </c>
    </row>
    <row r="94" spans="1:105" ht="12" customHeight="1" x14ac:dyDescent="0.25">
      <c r="A94" s="59" t="s">
        <v>32</v>
      </c>
      <c r="B94" s="297">
        <v>1.2468992248470041</v>
      </c>
      <c r="C94" s="297">
        <v>0.76775313834518588</v>
      </c>
      <c r="D94" s="297">
        <v>0</v>
      </c>
      <c r="E94" s="297">
        <v>0</v>
      </c>
      <c r="F94" s="297">
        <v>0.196936015430873</v>
      </c>
      <c r="G94" s="297">
        <v>0</v>
      </c>
      <c r="H94" s="297">
        <v>0</v>
      </c>
      <c r="I94" s="297">
        <v>0.27600199630596411</v>
      </c>
      <c r="J94" s="297">
        <v>0</v>
      </c>
      <c r="K94" s="297">
        <v>0.156142009348089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0.91119901909453604</v>
      </c>
      <c r="C95" s="297">
        <v>0.50740048248461722</v>
      </c>
      <c r="D95" s="297">
        <v>0.5555763608481229</v>
      </c>
      <c r="E95" s="297">
        <v>0.64013301235688169</v>
      </c>
      <c r="F95" s="297">
        <v>0.51357488623105263</v>
      </c>
      <c r="G95" s="297">
        <v>0.6598613827046923</v>
      </c>
      <c r="H95" s="297">
        <v>0.87027855638948182</v>
      </c>
      <c r="I95" s="297">
        <v>0.91781706931209539</v>
      </c>
      <c r="J95" s="297">
        <v>1.29594227847962</v>
      </c>
      <c r="K95" s="297">
        <v>0.83872956571001034</v>
      </c>
      <c r="L95" s="297">
        <v>0.60169840389945761</v>
      </c>
      <c r="M95" s="297">
        <v>0.66225486401484457</v>
      </c>
      <c r="N95" s="297">
        <v>0.84903242773530241</v>
      </c>
      <c r="O95" s="297">
        <v>1.1835573861127131</v>
      </c>
      <c r="P95" s="297">
        <v>1.5064774259229921</v>
      </c>
      <c r="Q95" s="297">
        <v>1.681087256174679</v>
      </c>
      <c r="R95" s="297">
        <v>1.742954724902088</v>
      </c>
      <c r="S95" s="297">
        <v>1.842476178710273</v>
      </c>
      <c r="T95" s="297">
        <v>1.7899949472823831</v>
      </c>
      <c r="U95" s="297">
        <v>1.7089135830472699</v>
      </c>
      <c r="V95" s="297">
        <v>1.981921003958087</v>
      </c>
      <c r="W95" s="297">
        <v>2.3040866866076839</v>
      </c>
      <c r="X95" s="297">
        <v>2.1039200546092731</v>
      </c>
      <c r="Y95" s="297">
        <v>1.9580746554358679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1.5922101262721333</v>
      </c>
      <c r="C97" s="294">
        <f t="shared" si="2"/>
        <v>1.1014251276251341</v>
      </c>
      <c r="D97" s="294">
        <f t="shared" si="2"/>
        <v>0.38220639627344521</v>
      </c>
      <c r="E97" s="294">
        <f t="shared" si="2"/>
        <v>0.4385352155485539</v>
      </c>
      <c r="F97" s="294">
        <f t="shared" si="2"/>
        <v>0.40270506418639884</v>
      </c>
      <c r="G97" s="294">
        <f t="shared" si="2"/>
        <v>0.37663515605051301</v>
      </c>
      <c r="H97" s="294">
        <f t="shared" si="2"/>
        <v>0.49653850068455874</v>
      </c>
      <c r="I97" s="294">
        <f t="shared" si="2"/>
        <v>0.78408565851252998</v>
      </c>
      <c r="J97" s="294">
        <f t="shared" si="2"/>
        <v>0.92516924882473817</v>
      </c>
      <c r="K97" s="294">
        <f t="shared" si="2"/>
        <v>0.66257102190217121</v>
      </c>
      <c r="L97" s="294">
        <f t="shared" si="2"/>
        <v>0.41183204476626833</v>
      </c>
      <c r="M97" s="294">
        <f t="shared" si="2"/>
        <v>0.48927454371198742</v>
      </c>
      <c r="N97" s="294">
        <f t="shared" si="2"/>
        <v>1.3030740134547005</v>
      </c>
      <c r="O97" s="294">
        <f t="shared" si="2"/>
        <v>1.3002973479410518</v>
      </c>
      <c r="P97" s="294">
        <f t="shared" si="2"/>
        <v>1.7172951765142823</v>
      </c>
      <c r="Q97" s="294">
        <f t="shared" si="2"/>
        <v>1.7807315486445465</v>
      </c>
      <c r="R97" s="294">
        <f t="shared" si="2"/>
        <v>1.7648303809123727</v>
      </c>
      <c r="S97" s="294">
        <f t="shared" si="2"/>
        <v>1.8482759581238071</v>
      </c>
      <c r="T97" s="294">
        <f t="shared" si="2"/>
        <v>1.7958100580889664</v>
      </c>
      <c r="U97" s="294">
        <f t="shared" si="2"/>
        <v>1.7128562483804193</v>
      </c>
      <c r="V97" s="294">
        <f t="shared" si="2"/>
        <v>1.7903730027729203</v>
      </c>
      <c r="W97" s="294">
        <f t="shared" si="2"/>
        <v>2.0746248201549076</v>
      </c>
      <c r="X97" s="294">
        <f t="shared" si="2"/>
        <v>1.9483619213970804</v>
      </c>
      <c r="Y97" s="294">
        <f t="shared" si="2"/>
        <v>1.8406617324799157</v>
      </c>
      <c r="DA97" s="70"/>
    </row>
    <row r="98" spans="1:105" ht="12" customHeight="1" x14ac:dyDescent="0.25">
      <c r="A98" s="60" t="s">
        <v>528</v>
      </c>
      <c r="B98" s="262">
        <v>0.84750642037272361</v>
      </c>
      <c r="C98" s="262">
        <v>0.62444309359953198</v>
      </c>
      <c r="D98" s="262">
        <v>0.27160587154739801</v>
      </c>
      <c r="E98" s="262">
        <v>0.31320925060406618</v>
      </c>
      <c r="F98" s="262">
        <v>0.2630288126532343</v>
      </c>
      <c r="G98" s="262">
        <v>0.27003510237009232</v>
      </c>
      <c r="H98" s="262">
        <v>0.34752011048371573</v>
      </c>
      <c r="I98" s="262">
        <v>0.46011095410775732</v>
      </c>
      <c r="J98" s="262">
        <v>0.57579042822080517</v>
      </c>
      <c r="K98" s="262">
        <v>0.46928064861890889</v>
      </c>
      <c r="L98" s="262">
        <v>0.30732887703393891</v>
      </c>
      <c r="M98" s="262">
        <v>0.3718729889035578</v>
      </c>
      <c r="N98" s="262">
        <v>0.31647733746490397</v>
      </c>
      <c r="O98" s="262">
        <v>0.35999604502686461</v>
      </c>
      <c r="P98" s="262">
        <v>0.49488765531630652</v>
      </c>
      <c r="Q98" s="262">
        <v>0.5364452805571126</v>
      </c>
      <c r="R98" s="262">
        <v>0.55505737137208555</v>
      </c>
      <c r="S98" s="262">
        <v>0.58326083032827125</v>
      </c>
      <c r="T98" s="262">
        <v>0.56655765120892054</v>
      </c>
      <c r="U98" s="262">
        <v>0.54168890813478543</v>
      </c>
      <c r="V98" s="262">
        <v>0.58123794186704425</v>
      </c>
      <c r="W98" s="262">
        <v>0.67503469373136371</v>
      </c>
      <c r="X98" s="262">
        <v>0.63094706747539941</v>
      </c>
      <c r="Y98" s="262">
        <v>0.58842904361188864</v>
      </c>
      <c r="DA98" s="72" t="s">
        <v>877</v>
      </c>
    </row>
    <row r="99" spans="1:105" ht="12" customHeight="1" x14ac:dyDescent="0.25">
      <c r="A99" s="59" t="s">
        <v>31</v>
      </c>
      <c r="B99" s="230">
        <v>0.27184588866341047</v>
      </c>
      <c r="C99" s="230">
        <v>0.2469776180764548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9.6628131394613417E-2</v>
      </c>
      <c r="J99" s="230">
        <v>0.1193027502209615</v>
      </c>
      <c r="K99" s="230">
        <v>0.1160884083397275</v>
      </c>
      <c r="L99" s="230">
        <v>4.9827696131371883E-2</v>
      </c>
      <c r="M99" s="230">
        <v>9.1785313156133849E-2</v>
      </c>
      <c r="N99" s="230">
        <v>8.344026904982163E-2</v>
      </c>
      <c r="O99" s="230">
        <v>3.4037387689699293E-2</v>
      </c>
      <c r="P99" s="230">
        <v>7.9658565455118888E-2</v>
      </c>
      <c r="Q99" s="230">
        <v>7.2598010604118676E-2</v>
      </c>
      <c r="R99" s="230">
        <v>7.3694886836266182E-2</v>
      </c>
      <c r="S99" s="230">
        <v>7.249992650347209E-2</v>
      </c>
      <c r="T99" s="230">
        <v>7.0054252119953933E-2</v>
      </c>
      <c r="U99" s="230">
        <v>6.7755183589200726E-2</v>
      </c>
      <c r="V99" s="230">
        <v>3.2383973162259917E-2</v>
      </c>
      <c r="W99" s="230">
        <v>3.6637085231840442E-2</v>
      </c>
      <c r="X99" s="230">
        <v>4.7526413693319447E-2</v>
      </c>
      <c r="Y99" s="230">
        <v>4.4979115562382987E-2</v>
      </c>
      <c r="DA99" s="71" t="s">
        <v>878</v>
      </c>
    </row>
    <row r="100" spans="1:105" ht="12" customHeight="1" x14ac:dyDescent="0.25">
      <c r="A100" s="59" t="s">
        <v>159</v>
      </c>
      <c r="B100" s="230">
        <v>0.17465892254916551</v>
      </c>
      <c r="C100" s="230">
        <v>0.15869256248825681</v>
      </c>
      <c r="D100" s="230">
        <v>4.6605962749181933E-2</v>
      </c>
      <c r="E100" s="230">
        <v>5.3456364477025467E-2</v>
      </c>
      <c r="F100" s="230">
        <v>4.1341319222763982E-2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1.874087425831891E-3</v>
      </c>
      <c r="T100" s="230">
        <v>2.1144998760496371E-3</v>
      </c>
      <c r="U100" s="230">
        <v>1.915032902765888E-3</v>
      </c>
      <c r="V100" s="230">
        <v>1.1342883446706321E-3</v>
      </c>
      <c r="W100" s="230">
        <v>1.6132039807113549E-3</v>
      </c>
      <c r="X100" s="230">
        <v>2.0127827546377831E-3</v>
      </c>
      <c r="Y100" s="230">
        <v>2.4916239670002491E-3</v>
      </c>
      <c r="DA100" s="71" t="s">
        <v>879</v>
      </c>
    </row>
    <row r="101" spans="1:105" ht="12" customHeight="1" x14ac:dyDescent="0.25">
      <c r="A101" s="59" t="s">
        <v>35</v>
      </c>
      <c r="B101" s="230">
        <v>0.40100160916014771</v>
      </c>
      <c r="C101" s="230">
        <v>0.21877291303482041</v>
      </c>
      <c r="D101" s="230">
        <v>0.2249999087982161</v>
      </c>
      <c r="E101" s="230">
        <v>0.25975288612704073</v>
      </c>
      <c r="F101" s="230">
        <v>0.22168749343047031</v>
      </c>
      <c r="G101" s="230">
        <v>0.27003510237009232</v>
      </c>
      <c r="H101" s="230">
        <v>0.34752011048371573</v>
      </c>
      <c r="I101" s="230">
        <v>0.36348282271314392</v>
      </c>
      <c r="J101" s="230">
        <v>0.45648767799984358</v>
      </c>
      <c r="K101" s="230">
        <v>0.35319224027918139</v>
      </c>
      <c r="L101" s="230">
        <v>0.25750118090256702</v>
      </c>
      <c r="M101" s="230">
        <v>0.28008767574742388</v>
      </c>
      <c r="N101" s="230">
        <v>0.2330370684150824</v>
      </c>
      <c r="O101" s="230">
        <v>0.32595865733716528</v>
      </c>
      <c r="P101" s="230">
        <v>0.41522908986118762</v>
      </c>
      <c r="Q101" s="230">
        <v>0.46384726995299391</v>
      </c>
      <c r="R101" s="230">
        <v>0.48136248453581942</v>
      </c>
      <c r="S101" s="230">
        <v>0.50888681639896727</v>
      </c>
      <c r="T101" s="230">
        <v>0.49438889921291701</v>
      </c>
      <c r="U101" s="230">
        <v>0.47201869164281879</v>
      </c>
      <c r="V101" s="230">
        <v>0.54771968036011365</v>
      </c>
      <c r="W101" s="230">
        <v>0.63678440451881191</v>
      </c>
      <c r="X101" s="230">
        <v>0.58140787102744218</v>
      </c>
      <c r="Y101" s="230">
        <v>0.54095830408250545</v>
      </c>
      <c r="DA101" s="71" t="s">
        <v>880</v>
      </c>
    </row>
    <row r="102" spans="1:105" ht="12" customHeight="1" x14ac:dyDescent="0.25">
      <c r="A102" s="60" t="s">
        <v>533</v>
      </c>
      <c r="B102" s="262">
        <v>0.74470370589940982</v>
      </c>
      <c r="C102" s="262">
        <v>0.47698203402560208</v>
      </c>
      <c r="D102" s="262">
        <v>0.1106005247260472</v>
      </c>
      <c r="E102" s="262">
        <v>0.12532596494448769</v>
      </c>
      <c r="F102" s="262">
        <v>0.13967625153316451</v>
      </c>
      <c r="G102" s="262">
        <v>0.10660005368042071</v>
      </c>
      <c r="H102" s="262">
        <v>0.14901839020084301</v>
      </c>
      <c r="I102" s="262">
        <v>0.32397470440477261</v>
      </c>
      <c r="J102" s="262">
        <v>0.34937882060393299</v>
      </c>
      <c r="K102" s="262">
        <v>0.19329037328326229</v>
      </c>
      <c r="L102" s="262">
        <v>0.1045031677323294</v>
      </c>
      <c r="M102" s="262">
        <v>0.11740155480842961</v>
      </c>
      <c r="N102" s="262">
        <v>0.98659667598979661</v>
      </c>
      <c r="O102" s="262">
        <v>0.94030130291418723</v>
      </c>
      <c r="P102" s="262">
        <v>1.2224075211979759</v>
      </c>
      <c r="Q102" s="262">
        <v>1.244286268087434</v>
      </c>
      <c r="R102" s="262">
        <v>1.209773009540287</v>
      </c>
      <c r="S102" s="262">
        <v>1.2650151277955359</v>
      </c>
      <c r="T102" s="262">
        <v>1.2292524068800459</v>
      </c>
      <c r="U102" s="262">
        <v>1.171167340245634</v>
      </c>
      <c r="V102" s="262">
        <v>1.209135060905876</v>
      </c>
      <c r="W102" s="262">
        <v>1.399590126423544</v>
      </c>
      <c r="X102" s="262">
        <v>1.317414853921681</v>
      </c>
      <c r="Y102" s="262">
        <v>1.2522326888680271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3.8347824725093051E-2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0.1449923709805466</v>
      </c>
      <c r="C105" s="229">
        <v>0.1232940800294873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4.8470001572988329E-2</v>
      </c>
      <c r="J105" s="229">
        <v>7.2390668764331936E-2</v>
      </c>
      <c r="K105" s="229">
        <v>4.1939070177921631E-2</v>
      </c>
      <c r="L105" s="229">
        <v>1.694325680289803E-2</v>
      </c>
      <c r="M105" s="229">
        <v>2.897693243298002E-2</v>
      </c>
      <c r="N105" s="229">
        <v>0.26011939037302301</v>
      </c>
      <c r="O105" s="229">
        <v>8.8904865579929243E-2</v>
      </c>
      <c r="P105" s="229">
        <v>0.19676229239935569</v>
      </c>
      <c r="Q105" s="229">
        <v>0.1683912804514896</v>
      </c>
      <c r="R105" s="229">
        <v>0.16062138732660081</v>
      </c>
      <c r="S105" s="229">
        <v>0.15724269318640599</v>
      </c>
      <c r="T105" s="229">
        <v>0.1519957551484552</v>
      </c>
      <c r="U105" s="229">
        <v>0.14649119994953619</v>
      </c>
      <c r="V105" s="229">
        <v>6.7367586562131765E-2</v>
      </c>
      <c r="W105" s="229">
        <v>7.5961877556219123E-2</v>
      </c>
      <c r="X105" s="229">
        <v>9.9234954215310728E-2</v>
      </c>
      <c r="Y105" s="229">
        <v>9.5719814368541767E-2</v>
      </c>
      <c r="DA105" s="73" t="s">
        <v>884</v>
      </c>
    </row>
    <row r="106" spans="1:105" ht="12" customHeight="1" x14ac:dyDescent="0.25">
      <c r="A106" s="64" t="s">
        <v>159</v>
      </c>
      <c r="B106" s="229">
        <v>9.3156499139358626E-2</v>
      </c>
      <c r="C106" s="229">
        <v>7.9221160410797672E-2</v>
      </c>
      <c r="D106" s="229">
        <v>1.8978396549584869E-2</v>
      </c>
      <c r="E106" s="229">
        <v>2.1389759234718069E-2</v>
      </c>
      <c r="F106" s="229">
        <v>1.6591324024752441E-2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4.0646462460961598E-3</v>
      </c>
      <c r="T106" s="229">
        <v>4.5878015351752581E-3</v>
      </c>
      <c r="U106" s="229">
        <v>4.1404281267969582E-3</v>
      </c>
      <c r="V106" s="229">
        <v>2.3596322743704781E-3</v>
      </c>
      <c r="W106" s="229">
        <v>3.3447530686612249E-3</v>
      </c>
      <c r="X106" s="229">
        <v>4.2026820241629877E-3</v>
      </c>
      <c r="Y106" s="229">
        <v>5.3024115884780613E-3</v>
      </c>
      <c r="DA106" s="73" t="s">
        <v>885</v>
      </c>
    </row>
    <row r="107" spans="1:105" ht="12" customHeight="1" x14ac:dyDescent="0.25">
      <c r="A107" s="64" t="s">
        <v>32</v>
      </c>
      <c r="B107" s="229">
        <v>0.29267566193945499</v>
      </c>
      <c r="C107" s="229">
        <v>0.16525282813339801</v>
      </c>
      <c r="D107" s="229">
        <v>0</v>
      </c>
      <c r="E107" s="229">
        <v>0</v>
      </c>
      <c r="F107" s="229">
        <v>3.4116091852223702E-2</v>
      </c>
      <c r="G107" s="229">
        <v>0</v>
      </c>
      <c r="H107" s="229">
        <v>0</v>
      </c>
      <c r="I107" s="229">
        <v>5.4828887961551727E-2</v>
      </c>
      <c r="J107" s="229">
        <v>0</v>
      </c>
      <c r="K107" s="229">
        <v>2.375411779448966E-2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0.21387917384004951</v>
      </c>
      <c r="C109" s="229">
        <v>0.10921396545191921</v>
      </c>
      <c r="D109" s="229">
        <v>9.1622128176462342E-2</v>
      </c>
      <c r="E109" s="229">
        <v>0.10393620570976959</v>
      </c>
      <c r="F109" s="229">
        <v>8.8968835656188378E-2</v>
      </c>
      <c r="G109" s="229">
        <v>0.10660005368042071</v>
      </c>
      <c r="H109" s="229">
        <v>0.14901839020084301</v>
      </c>
      <c r="I109" s="229">
        <v>0.18232799014513951</v>
      </c>
      <c r="J109" s="229">
        <v>0.27698815183960113</v>
      </c>
      <c r="K109" s="229">
        <v>0.12759718531085101</v>
      </c>
      <c r="L109" s="229">
        <v>8.7559910929431412E-2</v>
      </c>
      <c r="M109" s="229">
        <v>8.842462237544961E-2</v>
      </c>
      <c r="N109" s="229">
        <v>0.7264772856167736</v>
      </c>
      <c r="O109" s="229">
        <v>0.85139643733425796</v>
      </c>
      <c r="P109" s="229">
        <v>1.02564522879862</v>
      </c>
      <c r="Q109" s="229">
        <v>1.075894987635944</v>
      </c>
      <c r="R109" s="229">
        <v>1.0491516222136861</v>
      </c>
      <c r="S109" s="229">
        <v>1.103707788363034</v>
      </c>
      <c r="T109" s="229">
        <v>1.072668850196415</v>
      </c>
      <c r="U109" s="229">
        <v>1.0205357121693011</v>
      </c>
      <c r="V109" s="229">
        <v>1.1394078420693741</v>
      </c>
      <c r="W109" s="229">
        <v>1.320283495798664</v>
      </c>
      <c r="X109" s="229">
        <v>1.213977217682207</v>
      </c>
      <c r="Y109" s="229">
        <v>1.1512104629110069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80.674780512657762</v>
      </c>
      <c r="C115" s="223">
        <f t="shared" si="3"/>
        <v>61.498448322574475</v>
      </c>
      <c r="D115" s="223">
        <f t="shared" si="3"/>
        <v>29.899088285678133</v>
      </c>
      <c r="E115" s="223">
        <f t="shared" si="3"/>
        <v>30.056562213940776</v>
      </c>
      <c r="F115" s="223">
        <f t="shared" si="3"/>
        <v>36.728600889961655</v>
      </c>
      <c r="G115" s="223">
        <f t="shared" si="3"/>
        <v>28.727186082215038</v>
      </c>
      <c r="H115" s="223">
        <f t="shared" si="3"/>
        <v>28.680213100436355</v>
      </c>
      <c r="I115" s="223">
        <f t="shared" si="3"/>
        <v>43.496259674173494</v>
      </c>
      <c r="J115" s="223">
        <f t="shared" si="3"/>
        <v>46.523942563831639</v>
      </c>
      <c r="K115" s="223">
        <f t="shared" si="3"/>
        <v>31.931584255329035</v>
      </c>
      <c r="L115" s="223">
        <f t="shared" si="3"/>
        <v>24.871179639906899</v>
      </c>
      <c r="M115" s="223">
        <f t="shared" si="3"/>
        <v>30.382153637248205</v>
      </c>
      <c r="N115" s="223">
        <f t="shared" si="3"/>
        <v>26.98219577669235</v>
      </c>
      <c r="O115" s="223">
        <f t="shared" si="3"/>
        <v>35.463193529169956</v>
      </c>
      <c r="P115" s="223">
        <f t="shared" si="3"/>
        <v>38.618024560988964</v>
      </c>
      <c r="Q115" s="223">
        <f t="shared" si="3"/>
        <v>48.356365917877298</v>
      </c>
      <c r="R115" s="223">
        <f t="shared" si="3"/>
        <v>50.064953201723206</v>
      </c>
      <c r="S115" s="223">
        <f t="shared" si="3"/>
        <v>53.515961766131298</v>
      </c>
      <c r="T115" s="223">
        <f t="shared" si="3"/>
        <v>53.52764208047364</v>
      </c>
      <c r="U115" s="223">
        <f t="shared" si="3"/>
        <v>51.359672278306938</v>
      </c>
      <c r="V115" s="223">
        <f t="shared" si="3"/>
        <v>53.332296108653061</v>
      </c>
      <c r="W115" s="223">
        <f t="shared" si="3"/>
        <v>60.521960633277828</v>
      </c>
      <c r="X115" s="223">
        <f t="shared" si="3"/>
        <v>59.658920973134151</v>
      </c>
      <c r="Y115" s="223">
        <f t="shared" si="3"/>
        <v>58.344758971287305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0.1325835210301281</v>
      </c>
      <c r="C120" s="260">
        <v>9.4953240142657686E-2</v>
      </c>
      <c r="D120" s="260">
        <v>4.9192047149010543E-2</v>
      </c>
      <c r="E120" s="260">
        <v>4.890815328997751E-2</v>
      </c>
      <c r="F120" s="260">
        <v>5.9745816903881588E-2</v>
      </c>
      <c r="G120" s="260">
        <v>4.7053372713554337E-2</v>
      </c>
      <c r="H120" s="260">
        <v>5.0139009893716703E-2</v>
      </c>
      <c r="I120" s="260">
        <v>6.8422259917062758E-2</v>
      </c>
      <c r="J120" s="260">
        <v>9.722147161489357E-2</v>
      </c>
      <c r="K120" s="260">
        <v>5.3700176554745009E-2</v>
      </c>
      <c r="L120" s="260">
        <v>4.1749614618063383E-2</v>
      </c>
      <c r="M120" s="260">
        <v>5.2796439839446423E-2</v>
      </c>
      <c r="N120" s="260">
        <v>3.8610231513077818E-2</v>
      </c>
      <c r="O120" s="260">
        <v>6.5778873827957995E-2</v>
      </c>
      <c r="P120" s="260">
        <v>7.3775651446783982E-2</v>
      </c>
      <c r="Q120" s="260">
        <v>9.1628089863609666E-2</v>
      </c>
      <c r="R120" s="260">
        <v>9.4765449774288829E-2</v>
      </c>
      <c r="S120" s="260">
        <v>0.101349259842699</v>
      </c>
      <c r="T120" s="260">
        <v>9.847664242262362E-2</v>
      </c>
      <c r="U120" s="260">
        <v>9.4111113420322787E-2</v>
      </c>
      <c r="V120" s="260">
        <v>0.103222163200466</v>
      </c>
      <c r="W120" s="260">
        <v>0.1208718116524332</v>
      </c>
      <c r="X120" s="260">
        <v>0.1119358336479129</v>
      </c>
      <c r="Y120" s="260">
        <v>0.1042600731957101</v>
      </c>
      <c r="DA120" s="68" t="s">
        <v>897</v>
      </c>
    </row>
    <row r="121" spans="1:105" ht="12" customHeight="1" x14ac:dyDescent="0.25">
      <c r="A121" s="37" t="s">
        <v>159</v>
      </c>
      <c r="B121" s="226">
        <v>4.0226650352659862E-2</v>
      </c>
      <c r="C121" s="226">
        <v>3.9919870748231959E-2</v>
      </c>
      <c r="D121" s="226">
        <v>8.4410646350209593E-3</v>
      </c>
      <c r="E121" s="226">
        <v>8.3473015663648072E-3</v>
      </c>
      <c r="F121" s="226">
        <v>9.3904955275925569E-3</v>
      </c>
      <c r="G121" s="226">
        <v>0</v>
      </c>
      <c r="H121" s="226">
        <v>0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3.7187140218884762E-4</v>
      </c>
      <c r="T121" s="226">
        <v>4.1939057935655802E-4</v>
      </c>
      <c r="U121" s="226">
        <v>3.8027654370588189E-4</v>
      </c>
      <c r="V121" s="226">
        <v>2.1332395009601371E-4</v>
      </c>
      <c r="W121" s="226">
        <v>3.0543799838442519E-4</v>
      </c>
      <c r="X121" s="226">
        <v>3.861750764769431E-4</v>
      </c>
      <c r="Y121" s="226">
        <v>4.7801441083633221E-4</v>
      </c>
      <c r="DA121" s="69" t="s">
        <v>898</v>
      </c>
    </row>
    <row r="122" spans="1:105" ht="12" customHeight="1" x14ac:dyDescent="0.25">
      <c r="A122" s="37" t="s">
        <v>35</v>
      </c>
      <c r="B122" s="226">
        <v>9.2356870677468228E-2</v>
      </c>
      <c r="C122" s="226">
        <v>5.503336939442572E-2</v>
      </c>
      <c r="D122" s="226">
        <v>4.0750982513989592E-2</v>
      </c>
      <c r="E122" s="226">
        <v>4.0560851723612699E-2</v>
      </c>
      <c r="F122" s="226">
        <v>5.0355321376289043E-2</v>
      </c>
      <c r="G122" s="226">
        <v>4.7053372713554337E-2</v>
      </c>
      <c r="H122" s="226">
        <v>5.0139009893716703E-2</v>
      </c>
      <c r="I122" s="226">
        <v>6.8422259917062758E-2</v>
      </c>
      <c r="J122" s="226">
        <v>9.722147161489357E-2</v>
      </c>
      <c r="K122" s="226">
        <v>5.3700176554745009E-2</v>
      </c>
      <c r="L122" s="226">
        <v>4.1749614618063383E-2</v>
      </c>
      <c r="M122" s="226">
        <v>5.2796439839446423E-2</v>
      </c>
      <c r="N122" s="226">
        <v>3.8610231513077818E-2</v>
      </c>
      <c r="O122" s="226">
        <v>6.5778873827957995E-2</v>
      </c>
      <c r="P122" s="226">
        <v>7.3775651446783982E-2</v>
      </c>
      <c r="Q122" s="226">
        <v>9.1628089863609666E-2</v>
      </c>
      <c r="R122" s="226">
        <v>9.4765449774288829E-2</v>
      </c>
      <c r="S122" s="226">
        <v>0.1009773884405102</v>
      </c>
      <c r="T122" s="226">
        <v>9.8057251843267065E-2</v>
      </c>
      <c r="U122" s="226">
        <v>9.3730836876616902E-2</v>
      </c>
      <c r="V122" s="226">
        <v>0.10300883925036999</v>
      </c>
      <c r="W122" s="226">
        <v>0.12056637365404881</v>
      </c>
      <c r="X122" s="226">
        <v>0.11154965857143601</v>
      </c>
      <c r="Y122" s="226">
        <v>0.1037820587848738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41.239577739844712</v>
      </c>
      <c r="C126" s="294">
        <v>31.560615259101841</v>
      </c>
      <c r="D126" s="294">
        <v>10.51197385472226</v>
      </c>
      <c r="E126" s="294">
        <v>10.45130785286567</v>
      </c>
      <c r="F126" s="294">
        <v>15.275776377315569</v>
      </c>
      <c r="G126" s="294">
        <v>10.0549550670882</v>
      </c>
      <c r="H126" s="294">
        <v>10.71433273569327</v>
      </c>
      <c r="I126" s="294">
        <v>21.007756524922801</v>
      </c>
      <c r="J126" s="294">
        <v>23.261683604427532</v>
      </c>
      <c r="K126" s="294">
        <v>14.69157761999163</v>
      </c>
      <c r="L126" s="294">
        <v>10.03496108057792</v>
      </c>
      <c r="M126" s="294">
        <v>13.312066598973249</v>
      </c>
      <c r="N126" s="294">
        <v>9.9638036319678989</v>
      </c>
      <c r="O126" s="294">
        <v>14.80530186395967</v>
      </c>
      <c r="P126" s="294">
        <v>17.21284853835726</v>
      </c>
      <c r="Q126" s="294">
        <v>20.95021355900208</v>
      </c>
      <c r="R126" s="294">
        <v>21.528919249342181</v>
      </c>
      <c r="S126" s="294">
        <v>22.916863868393872</v>
      </c>
      <c r="T126" s="294">
        <v>22.2606322536151</v>
      </c>
      <c r="U126" s="294">
        <v>21.283058320591579</v>
      </c>
      <c r="V126" s="294">
        <v>22.565081898855201</v>
      </c>
      <c r="W126" s="294">
        <v>26.40431864883648</v>
      </c>
      <c r="X126" s="294">
        <v>24.680802755081231</v>
      </c>
      <c r="Y126" s="294">
        <v>23.020221669084751</v>
      </c>
      <c r="DA126" s="70" t="s">
        <v>903</v>
      </c>
    </row>
    <row r="127" spans="1:105" ht="12" customHeight="1" x14ac:dyDescent="0.25">
      <c r="A127" s="60" t="s">
        <v>604</v>
      </c>
      <c r="B127" s="262">
        <v>41.239577739844712</v>
      </c>
      <c r="C127" s="262">
        <v>31.560615259101841</v>
      </c>
      <c r="D127" s="262">
        <v>10.51197385472226</v>
      </c>
      <c r="E127" s="262">
        <v>10.45130785286567</v>
      </c>
      <c r="F127" s="262">
        <v>15.275776377315569</v>
      </c>
      <c r="G127" s="262">
        <v>10.0549550670882</v>
      </c>
      <c r="H127" s="262">
        <v>10.71433273569327</v>
      </c>
      <c r="I127" s="262">
        <v>21.007756524922801</v>
      </c>
      <c r="J127" s="262">
        <v>23.261683604427532</v>
      </c>
      <c r="K127" s="262">
        <v>14.69157761999163</v>
      </c>
      <c r="L127" s="262">
        <v>10.03496108057792</v>
      </c>
      <c r="M127" s="262">
        <v>13.312066598973249</v>
      </c>
      <c r="N127" s="262">
        <v>9.9638036319678989</v>
      </c>
      <c r="O127" s="262">
        <v>14.80530186395967</v>
      </c>
      <c r="P127" s="262">
        <v>17.21284853835726</v>
      </c>
      <c r="Q127" s="262">
        <v>20.95021355900208</v>
      </c>
      <c r="R127" s="262">
        <v>21.528919249342181</v>
      </c>
      <c r="S127" s="262">
        <v>22.916863868393872</v>
      </c>
      <c r="T127" s="262">
        <v>22.2606322536151</v>
      </c>
      <c r="U127" s="262">
        <v>21.283058320591579</v>
      </c>
      <c r="V127" s="262">
        <v>22.565081898855201</v>
      </c>
      <c r="W127" s="262">
        <v>26.40431864883648</v>
      </c>
      <c r="X127" s="262">
        <v>24.680802755081231</v>
      </c>
      <c r="Y127" s="262">
        <v>23.020221669084751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</v>
      </c>
      <c r="F128" s="230">
        <v>0</v>
      </c>
      <c r="G128" s="230">
        <v>0</v>
      </c>
      <c r="H128" s="230">
        <v>0</v>
      </c>
      <c r="I128" s="230">
        <v>2.486619338276034</v>
      </c>
      <c r="J128" s="230">
        <v>0</v>
      </c>
      <c r="K128" s="230">
        <v>0</v>
      </c>
      <c r="L128" s="230">
        <v>0</v>
      </c>
      <c r="M128" s="230">
        <v>0</v>
      </c>
      <c r="N128" s="230">
        <v>0</v>
      </c>
      <c r="O128" s="230">
        <v>0</v>
      </c>
      <c r="P128" s="230">
        <v>0</v>
      </c>
      <c r="Q128" s="230">
        <v>0</v>
      </c>
      <c r="R128" s="230">
        <v>0</v>
      </c>
      <c r="S128" s="230">
        <v>0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8.0292660119302841</v>
      </c>
      <c r="C129" s="230">
        <v>8.1580368776042747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3.1429799239380469</v>
      </c>
      <c r="J129" s="230">
        <v>4.8197793724244082</v>
      </c>
      <c r="K129" s="230">
        <v>3.1876968022937051</v>
      </c>
      <c r="L129" s="230">
        <v>1.626983432988504</v>
      </c>
      <c r="M129" s="230">
        <v>3.285670747812627</v>
      </c>
      <c r="N129" s="230">
        <v>2.626988910076975</v>
      </c>
      <c r="O129" s="230">
        <v>1.399831488062645</v>
      </c>
      <c r="P129" s="230">
        <v>2.7706304799326849</v>
      </c>
      <c r="Q129" s="230">
        <v>2.835226408433388</v>
      </c>
      <c r="R129" s="230">
        <v>2.8583914917937721</v>
      </c>
      <c r="S129" s="230">
        <v>2.8485899613960362</v>
      </c>
      <c r="T129" s="230">
        <v>2.752503546491293</v>
      </c>
      <c r="U129" s="230">
        <v>2.6621138114434761</v>
      </c>
      <c r="V129" s="230">
        <v>1.2572252325259921</v>
      </c>
      <c r="W129" s="230">
        <v>1.4330778577894441</v>
      </c>
      <c r="X129" s="230">
        <v>1.8590942132668591</v>
      </c>
      <c r="Y129" s="230">
        <v>1.7596500750027151</v>
      </c>
      <c r="DA129" s="71" t="s">
        <v>906</v>
      </c>
    </row>
    <row r="130" spans="1:105" ht="12" customHeight="1" x14ac:dyDescent="0.25">
      <c r="A130" s="59" t="s">
        <v>159</v>
      </c>
      <c r="B130" s="230">
        <v>5.1587425412225283</v>
      </c>
      <c r="C130" s="230">
        <v>5.2418506059927914</v>
      </c>
      <c r="D130" s="230">
        <v>1.80379260250294</v>
      </c>
      <c r="E130" s="230">
        <v>1.7837561335333449</v>
      </c>
      <c r="F130" s="230">
        <v>1.8145200263018511</v>
      </c>
      <c r="G130" s="230">
        <v>0</v>
      </c>
      <c r="H130" s="230">
        <v>0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7.3634648826128066E-2</v>
      </c>
      <c r="T130" s="230">
        <v>8.3080872777231946E-2</v>
      </c>
      <c r="U130" s="230">
        <v>7.5242000239142126E-2</v>
      </c>
      <c r="V130" s="230">
        <v>4.4035854425113437E-2</v>
      </c>
      <c r="W130" s="230">
        <v>6.310127812367726E-2</v>
      </c>
      <c r="X130" s="230">
        <v>7.8734170767789644E-2</v>
      </c>
      <c r="Y130" s="230">
        <v>9.7476045173224987E-2</v>
      </c>
      <c r="DA130" s="71" t="s">
        <v>907</v>
      </c>
    </row>
    <row r="131" spans="1:105" ht="12" customHeight="1" x14ac:dyDescent="0.25">
      <c r="A131" s="59" t="s">
        <v>32</v>
      </c>
      <c r="B131" s="230">
        <v>16.20754753534553</v>
      </c>
      <c r="C131" s="230">
        <v>10.93433411983964</v>
      </c>
      <c r="D131" s="230">
        <v>0</v>
      </c>
      <c r="E131" s="230">
        <v>0</v>
      </c>
      <c r="F131" s="230">
        <v>3.731126689627589</v>
      </c>
      <c r="G131" s="230">
        <v>0</v>
      </c>
      <c r="H131" s="230">
        <v>0</v>
      </c>
      <c r="I131" s="230">
        <v>3.5553143908095239</v>
      </c>
      <c r="J131" s="230">
        <v>0</v>
      </c>
      <c r="K131" s="230">
        <v>1.805498429353952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11.84402165134636</v>
      </c>
      <c r="C132" s="230">
        <v>7.2263936556651318</v>
      </c>
      <c r="D132" s="230">
        <v>8.7081812522193243</v>
      </c>
      <c r="E132" s="230">
        <v>8.667551719332323</v>
      </c>
      <c r="F132" s="230">
        <v>9.7301296613861261</v>
      </c>
      <c r="G132" s="230">
        <v>10.0549550670882</v>
      </c>
      <c r="H132" s="230">
        <v>10.71433273569327</v>
      </c>
      <c r="I132" s="230">
        <v>11.822842871899191</v>
      </c>
      <c r="J132" s="230">
        <v>18.441904232003129</v>
      </c>
      <c r="K132" s="230">
        <v>9.6983823883439708</v>
      </c>
      <c r="L132" s="230">
        <v>8.4079776475894139</v>
      </c>
      <c r="M132" s="230">
        <v>10.02639585116062</v>
      </c>
      <c r="N132" s="230">
        <v>7.3368147218909234</v>
      </c>
      <c r="O132" s="230">
        <v>13.40547037589702</v>
      </c>
      <c r="P132" s="230">
        <v>14.442218058424579</v>
      </c>
      <c r="Q132" s="230">
        <v>18.114987150568691</v>
      </c>
      <c r="R132" s="230">
        <v>18.67052775754841</v>
      </c>
      <c r="S132" s="230">
        <v>19.994639258171699</v>
      </c>
      <c r="T132" s="230">
        <v>19.425047834346579</v>
      </c>
      <c r="U132" s="230">
        <v>18.54570250890896</v>
      </c>
      <c r="V132" s="230">
        <v>21.26382081190409</v>
      </c>
      <c r="W132" s="230">
        <v>24.908139512923359</v>
      </c>
      <c r="X132" s="230">
        <v>22.742974371046589</v>
      </c>
      <c r="Y132" s="230">
        <v>21.16309554890881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21.131769996734359</v>
      </c>
      <c r="C134" s="294">
        <v>16.172126368946579</v>
      </c>
      <c r="D134" s="294">
        <v>5.3864909847283151</v>
      </c>
      <c r="E134" s="294">
        <v>5.3554048274950343</v>
      </c>
      <c r="F134" s="294">
        <v>7.827533903556315</v>
      </c>
      <c r="G134" s="294">
        <v>5.1523077938771982</v>
      </c>
      <c r="H134" s="294">
        <v>5.4901826703331453</v>
      </c>
      <c r="I134" s="294">
        <v>9.8206418963497732</v>
      </c>
      <c r="J134" s="294">
        <v>11.91963096146436</v>
      </c>
      <c r="K134" s="294">
        <v>7.5281818139198613</v>
      </c>
      <c r="L134" s="294">
        <v>5.1420625792700454</v>
      </c>
      <c r="M134" s="294">
        <v>6.8212999494153346</v>
      </c>
      <c r="N134" s="294">
        <v>5.1056004494425489</v>
      </c>
      <c r="O134" s="294">
        <v>7.5864557996950168</v>
      </c>
      <c r="P134" s="294">
        <v>8.820118348344673</v>
      </c>
      <c r="Q134" s="294">
        <v>10.735199499473939</v>
      </c>
      <c r="R134" s="294">
        <v>11.031736860288211</v>
      </c>
      <c r="S134" s="294">
        <v>11.742940225245739</v>
      </c>
      <c r="T134" s="294">
        <v>11.4066774333333</v>
      </c>
      <c r="U134" s="294">
        <v>10.90575408155278</v>
      </c>
      <c r="V134" s="294">
        <v>11.562681937535221</v>
      </c>
      <c r="W134" s="294">
        <v>13.529963670520299</v>
      </c>
      <c r="X134" s="294">
        <v>12.64680861781075</v>
      </c>
      <c r="Y134" s="294">
        <v>11.795902292058029</v>
      </c>
      <c r="DA134" s="70" t="s">
        <v>911</v>
      </c>
    </row>
    <row r="135" spans="1:105" ht="12" customHeight="1" x14ac:dyDescent="0.25">
      <c r="A135" s="60" t="s">
        <v>615</v>
      </c>
      <c r="B135" s="262">
        <v>21.131769996734359</v>
      </c>
      <c r="C135" s="262">
        <v>16.172126368946579</v>
      </c>
      <c r="D135" s="262">
        <v>5.3864909847283151</v>
      </c>
      <c r="E135" s="262">
        <v>5.3554048274950343</v>
      </c>
      <c r="F135" s="262">
        <v>7.827533903556315</v>
      </c>
      <c r="G135" s="262">
        <v>5.1523077938771982</v>
      </c>
      <c r="H135" s="262">
        <v>5.4901826703331453</v>
      </c>
      <c r="I135" s="262">
        <v>9.8206418963497732</v>
      </c>
      <c r="J135" s="262">
        <v>11.91963096146436</v>
      </c>
      <c r="K135" s="262">
        <v>7.5281818139198613</v>
      </c>
      <c r="L135" s="262">
        <v>5.1420625792700454</v>
      </c>
      <c r="M135" s="262">
        <v>6.8212999494153346</v>
      </c>
      <c r="N135" s="262">
        <v>5.1056004494425489</v>
      </c>
      <c r="O135" s="262">
        <v>7.5864557996950168</v>
      </c>
      <c r="P135" s="262">
        <v>8.820118348344673</v>
      </c>
      <c r="Q135" s="262">
        <v>10.735199499473939</v>
      </c>
      <c r="R135" s="262">
        <v>11.031736860288211</v>
      </c>
      <c r="S135" s="262">
        <v>11.742940225245739</v>
      </c>
      <c r="T135" s="262">
        <v>11.4066774333333</v>
      </c>
      <c r="U135" s="262">
        <v>10.90575408155278</v>
      </c>
      <c r="V135" s="262">
        <v>11.562681937535221</v>
      </c>
      <c r="W135" s="262">
        <v>13.529963670520299</v>
      </c>
      <c r="X135" s="262">
        <v>12.64680861781075</v>
      </c>
      <c r="Y135" s="262">
        <v>11.795902292058029</v>
      </c>
      <c r="DA135" s="72" t="s">
        <v>912</v>
      </c>
    </row>
    <row r="136" spans="1:105" ht="12" customHeight="1" x14ac:dyDescent="0.25">
      <c r="A136" s="59" t="s">
        <v>31</v>
      </c>
      <c r="B136" s="297">
        <v>4.1143147409769343</v>
      </c>
      <c r="C136" s="297">
        <v>4.1802988384104571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1.6665326761180641</v>
      </c>
      <c r="J136" s="297">
        <v>2.4697262851620261</v>
      </c>
      <c r="K136" s="297">
        <v>1.633423020728773</v>
      </c>
      <c r="L136" s="297">
        <v>0.83369039109224885</v>
      </c>
      <c r="M136" s="297">
        <v>1.683626320467656</v>
      </c>
      <c r="N136" s="297">
        <v>1.346107998047789</v>
      </c>
      <c r="O136" s="297">
        <v>0.71729437256933493</v>
      </c>
      <c r="P136" s="297">
        <v>1.4197120643966059</v>
      </c>
      <c r="Q136" s="297">
        <v>1.452811974206873</v>
      </c>
      <c r="R136" s="297">
        <v>1.4646821057735659</v>
      </c>
      <c r="S136" s="297">
        <v>1.4596596565310549</v>
      </c>
      <c r="T136" s="297">
        <v>1.410423555415111</v>
      </c>
      <c r="U136" s="297">
        <v>1.364106517371078</v>
      </c>
      <c r="V136" s="297">
        <v>0.6442208166006842</v>
      </c>
      <c r="W136" s="297">
        <v>0.73433030447739445</v>
      </c>
      <c r="X136" s="297">
        <v>0.9526273902425999</v>
      </c>
      <c r="Y136" s="297">
        <v>0.90167074198160257</v>
      </c>
      <c r="DA136" s="71" t="s">
        <v>913</v>
      </c>
    </row>
    <row r="137" spans="1:105" ht="12" customHeight="1" x14ac:dyDescent="0.25">
      <c r="A137" s="59" t="s">
        <v>159</v>
      </c>
      <c r="B137" s="297">
        <v>2.6434160296495288</v>
      </c>
      <c r="C137" s="297">
        <v>2.6860018320716059</v>
      </c>
      <c r="D137" s="297">
        <v>0.9242900264004148</v>
      </c>
      <c r="E137" s="297">
        <v>0.91402304315235183</v>
      </c>
      <c r="F137" s="297">
        <v>0.92978691712529393</v>
      </c>
      <c r="G137" s="297">
        <v>0</v>
      </c>
      <c r="H137" s="297">
        <v>0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3.7731483881820738E-2</v>
      </c>
      <c r="T137" s="297">
        <v>4.257186884239484E-2</v>
      </c>
      <c r="U137" s="297">
        <v>3.8555114535316071E-2</v>
      </c>
      <c r="V137" s="297">
        <v>2.2564623556319632E-2</v>
      </c>
      <c r="W137" s="297">
        <v>3.2334028835634118E-2</v>
      </c>
      <c r="X137" s="297">
        <v>4.0344554399765822E-2</v>
      </c>
      <c r="Y137" s="297">
        <v>4.994816823261769E-2</v>
      </c>
      <c r="DA137" s="71" t="s">
        <v>914</v>
      </c>
    </row>
    <row r="138" spans="1:105" ht="12" customHeight="1" x14ac:dyDescent="0.25">
      <c r="A138" s="59" t="s">
        <v>32</v>
      </c>
      <c r="B138" s="297">
        <v>8.3049872355300796</v>
      </c>
      <c r="C138" s="297">
        <v>5.6029146356813841</v>
      </c>
      <c r="D138" s="297">
        <v>0</v>
      </c>
      <c r="E138" s="297">
        <v>0</v>
      </c>
      <c r="F138" s="297">
        <v>1.9118845379861551</v>
      </c>
      <c r="G138" s="297">
        <v>0</v>
      </c>
      <c r="H138" s="297">
        <v>0</v>
      </c>
      <c r="I138" s="297">
        <v>1.885168772803669</v>
      </c>
      <c r="J138" s="297">
        <v>0</v>
      </c>
      <c r="K138" s="297">
        <v>0.92516411732581771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6.0690519905778171</v>
      </c>
      <c r="C139" s="297">
        <v>3.7029110627831332</v>
      </c>
      <c r="D139" s="297">
        <v>4.4622009583279008</v>
      </c>
      <c r="E139" s="297">
        <v>4.4413817843426822</v>
      </c>
      <c r="F139" s="297">
        <v>4.9858624484448661</v>
      </c>
      <c r="G139" s="297">
        <v>5.1523077938771982</v>
      </c>
      <c r="H139" s="297">
        <v>5.4901826703331453</v>
      </c>
      <c r="I139" s="297">
        <v>6.2689404474280401</v>
      </c>
      <c r="J139" s="297">
        <v>9.4499046763023298</v>
      </c>
      <c r="K139" s="297">
        <v>4.9695946758652703</v>
      </c>
      <c r="L139" s="297">
        <v>4.3083721881777963</v>
      </c>
      <c r="M139" s="297">
        <v>5.1376736289476792</v>
      </c>
      <c r="N139" s="297">
        <v>3.7594924513947601</v>
      </c>
      <c r="O139" s="297">
        <v>6.8691614271256816</v>
      </c>
      <c r="P139" s="297">
        <v>7.4004062839480671</v>
      </c>
      <c r="Q139" s="297">
        <v>9.2823875252670671</v>
      </c>
      <c r="R139" s="297">
        <v>9.5670547545146452</v>
      </c>
      <c r="S139" s="297">
        <v>10.245549084832859</v>
      </c>
      <c r="T139" s="297">
        <v>9.9536820090757931</v>
      </c>
      <c r="U139" s="297">
        <v>9.5030924496463882</v>
      </c>
      <c r="V139" s="297">
        <v>10.895896497378221</v>
      </c>
      <c r="W139" s="297">
        <v>12.76329933720727</v>
      </c>
      <c r="X139" s="297">
        <v>11.65383667316838</v>
      </c>
      <c r="Y139" s="297">
        <v>10.844283381843811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5.8762392550485547</v>
      </c>
      <c r="C141" s="261">
        <f t="shared" si="4"/>
        <v>4.2865734543833991</v>
      </c>
      <c r="D141" s="261">
        <f t="shared" si="4"/>
        <v>1.3569013990785481</v>
      </c>
      <c r="E141" s="261">
        <f t="shared" si="4"/>
        <v>1.3389913802900932</v>
      </c>
      <c r="F141" s="261">
        <f t="shared" si="4"/>
        <v>1.8527747921858921</v>
      </c>
      <c r="G141" s="261">
        <f t="shared" si="4"/>
        <v>1.2850998485360861</v>
      </c>
      <c r="H141" s="261">
        <f t="shared" si="4"/>
        <v>1.4086486845162214</v>
      </c>
      <c r="I141" s="261">
        <f t="shared" si="4"/>
        <v>2.7533889929838562</v>
      </c>
      <c r="J141" s="261">
        <f t="shared" si="4"/>
        <v>3.432646526324858</v>
      </c>
      <c r="K141" s="261">
        <f t="shared" si="4"/>
        <v>1.7482246448627998</v>
      </c>
      <c r="L141" s="261">
        <f t="shared" si="4"/>
        <v>1.2216463654408669</v>
      </c>
      <c r="M141" s="261">
        <f t="shared" si="4"/>
        <v>1.5601106490201739</v>
      </c>
      <c r="N141" s="261">
        <f t="shared" si="4"/>
        <v>3.8920014637688247</v>
      </c>
      <c r="O141" s="261">
        <f t="shared" si="4"/>
        <v>5.0191069916873134</v>
      </c>
      <c r="P141" s="261">
        <f t="shared" si="4"/>
        <v>5.5841720228402485</v>
      </c>
      <c r="Q141" s="261">
        <f t="shared" si="4"/>
        <v>6.472814769537667</v>
      </c>
      <c r="R141" s="261">
        <f t="shared" si="4"/>
        <v>6.3413616423185273</v>
      </c>
      <c r="S141" s="261">
        <f t="shared" si="4"/>
        <v>6.7249884126489849</v>
      </c>
      <c r="T141" s="261">
        <f t="shared" si="4"/>
        <v>6.5342957511026132</v>
      </c>
      <c r="U141" s="261">
        <f t="shared" si="4"/>
        <v>6.2306287627422536</v>
      </c>
      <c r="V141" s="261">
        <f t="shared" si="4"/>
        <v>6.4155601090621754</v>
      </c>
      <c r="W141" s="261">
        <f t="shared" si="4"/>
        <v>7.4882865022686245</v>
      </c>
      <c r="X141" s="261">
        <f t="shared" si="4"/>
        <v>7.036773766594262</v>
      </c>
      <c r="Y141" s="261">
        <f t="shared" si="4"/>
        <v>6.658524936948818</v>
      </c>
      <c r="DA141" s="70"/>
    </row>
    <row r="142" spans="1:105" ht="12" customHeight="1" x14ac:dyDescent="0.25">
      <c r="A142" s="60" t="s">
        <v>624</v>
      </c>
      <c r="B142" s="262">
        <v>2.2111811190658162</v>
      </c>
      <c r="C142" s="262">
        <v>1.7144952743873529</v>
      </c>
      <c r="D142" s="262">
        <v>0.70052600451002789</v>
      </c>
      <c r="E142" s="262">
        <v>0.69648317559154593</v>
      </c>
      <c r="F142" s="262">
        <v>0.85081839092979694</v>
      </c>
      <c r="G142" s="262">
        <v>0.67006992178837199</v>
      </c>
      <c r="H142" s="262">
        <v>0.71401135562703633</v>
      </c>
      <c r="I142" s="262">
        <v>1.118309563931396</v>
      </c>
      <c r="J142" s="262">
        <v>1.5501764462880301</v>
      </c>
      <c r="K142" s="262">
        <v>0.90197406427585991</v>
      </c>
      <c r="L142" s="262">
        <v>0.66873750718405056</v>
      </c>
      <c r="M142" s="262">
        <v>0.8871263337627957</v>
      </c>
      <c r="N142" s="262">
        <v>0.66399552020284136</v>
      </c>
      <c r="O142" s="262">
        <v>0.9866366777220793</v>
      </c>
      <c r="P142" s="262">
        <v>1.147077435642107</v>
      </c>
      <c r="Q142" s="262">
        <v>1.3961383086513861</v>
      </c>
      <c r="R142" s="262">
        <v>1.4347036999512379</v>
      </c>
      <c r="S142" s="262">
        <v>1.527197394465964</v>
      </c>
      <c r="T142" s="262">
        <v>1.48346561606855</v>
      </c>
      <c r="U142" s="262">
        <v>1.4183193389869631</v>
      </c>
      <c r="V142" s="262">
        <v>1.503754374060345</v>
      </c>
      <c r="W142" s="262">
        <v>1.759604057288416</v>
      </c>
      <c r="X142" s="262">
        <v>1.64474763551188</v>
      </c>
      <c r="Y142" s="262">
        <v>1.534085237620217</v>
      </c>
      <c r="DA142" s="72" t="s">
        <v>918</v>
      </c>
    </row>
    <row r="143" spans="1:105" ht="12" customHeight="1" x14ac:dyDescent="0.25">
      <c r="A143" s="59" t="s">
        <v>31</v>
      </c>
      <c r="B143" s="230">
        <v>0.70925774939126018</v>
      </c>
      <c r="C143" s="230">
        <v>0.67811136581020159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0.23485675035267309</v>
      </c>
      <c r="J143" s="230">
        <v>0.32119379605073489</v>
      </c>
      <c r="K143" s="230">
        <v>0.22312604151408549</v>
      </c>
      <c r="L143" s="230">
        <v>0.10842342451255629</v>
      </c>
      <c r="M143" s="230">
        <v>0.21895962004002409</v>
      </c>
      <c r="N143" s="230">
        <v>0.1750645569044747</v>
      </c>
      <c r="O143" s="230">
        <v>9.3285844587534889E-2</v>
      </c>
      <c r="P143" s="230">
        <v>0.18463694134941561</v>
      </c>
      <c r="Q143" s="230">
        <v>0.18894166359526521</v>
      </c>
      <c r="R143" s="230">
        <v>0.19048540252715979</v>
      </c>
      <c r="S143" s="230">
        <v>0.1898322210198137</v>
      </c>
      <c r="T143" s="230">
        <v>0.18342894859437159</v>
      </c>
      <c r="U143" s="230">
        <v>0.1774053072861958</v>
      </c>
      <c r="V143" s="230">
        <v>8.3782454283310603E-2</v>
      </c>
      <c r="W143" s="230">
        <v>9.5501408179211433E-2</v>
      </c>
      <c r="X143" s="230">
        <v>0.1238914650308513</v>
      </c>
      <c r="Y143" s="230">
        <v>0.1172644313440401</v>
      </c>
      <c r="DA143" s="71" t="s">
        <v>919</v>
      </c>
    </row>
    <row r="144" spans="1:105" ht="12" customHeight="1" x14ac:dyDescent="0.25">
      <c r="A144" s="59" t="s">
        <v>159</v>
      </c>
      <c r="B144" s="230">
        <v>0.45569272696157981</v>
      </c>
      <c r="C144" s="230">
        <v>0.43571247925599582</v>
      </c>
      <c r="D144" s="230">
        <v>0.1202061232513896</v>
      </c>
      <c r="E144" s="230">
        <v>0.1188708775833789</v>
      </c>
      <c r="F144" s="230">
        <v>0.13372662236208679</v>
      </c>
      <c r="G144" s="230">
        <v>0</v>
      </c>
      <c r="H144" s="230">
        <v>0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4.907069504600607E-3</v>
      </c>
      <c r="T144" s="230">
        <v>5.5365731176828491E-3</v>
      </c>
      <c r="U144" s="230">
        <v>5.0141846362365614E-3</v>
      </c>
      <c r="V144" s="230">
        <v>2.934583131763791E-3</v>
      </c>
      <c r="W144" s="230">
        <v>4.205117597738125E-3</v>
      </c>
      <c r="X144" s="230">
        <v>5.246905560138228E-3</v>
      </c>
      <c r="Y144" s="230">
        <v>6.4958784529285177E-3</v>
      </c>
      <c r="DA144" s="71" t="s">
        <v>920</v>
      </c>
    </row>
    <row r="145" spans="1:105" ht="12" customHeight="1" x14ac:dyDescent="0.25">
      <c r="A145" s="59" t="s">
        <v>35</v>
      </c>
      <c r="B145" s="230">
        <v>1.0462306427129759</v>
      </c>
      <c r="C145" s="230">
        <v>0.60067142932115547</v>
      </c>
      <c r="D145" s="230">
        <v>0.58031988125863831</v>
      </c>
      <c r="E145" s="230">
        <v>0.57761229800816705</v>
      </c>
      <c r="F145" s="230">
        <v>0.71709176856771017</v>
      </c>
      <c r="G145" s="230">
        <v>0.67006992178837199</v>
      </c>
      <c r="H145" s="230">
        <v>0.71401135562703633</v>
      </c>
      <c r="I145" s="230">
        <v>0.88345281357872318</v>
      </c>
      <c r="J145" s="230">
        <v>1.2289826502372949</v>
      </c>
      <c r="K145" s="230">
        <v>0.67884802276177436</v>
      </c>
      <c r="L145" s="230">
        <v>0.56031408267149418</v>
      </c>
      <c r="M145" s="230">
        <v>0.66816671372277159</v>
      </c>
      <c r="N145" s="230">
        <v>0.48893096329836661</v>
      </c>
      <c r="O145" s="230">
        <v>0.89335083313454444</v>
      </c>
      <c r="P145" s="230">
        <v>0.96244049429269107</v>
      </c>
      <c r="Q145" s="230">
        <v>1.2071966450561209</v>
      </c>
      <c r="R145" s="230">
        <v>1.244218297424079</v>
      </c>
      <c r="S145" s="230">
        <v>1.3324581039415491</v>
      </c>
      <c r="T145" s="230">
        <v>1.294500094356495</v>
      </c>
      <c r="U145" s="230">
        <v>1.235899847064531</v>
      </c>
      <c r="V145" s="230">
        <v>1.41703733664527</v>
      </c>
      <c r="W145" s="230">
        <v>1.6598975315114659</v>
      </c>
      <c r="X145" s="230">
        <v>1.515609264920891</v>
      </c>
      <c r="Y145" s="230">
        <v>1.4103249278232479</v>
      </c>
      <c r="DA145" s="71" t="s">
        <v>921</v>
      </c>
    </row>
    <row r="146" spans="1:105" ht="12" customHeight="1" x14ac:dyDescent="0.25">
      <c r="A146" s="60" t="s">
        <v>629</v>
      </c>
      <c r="B146" s="262">
        <v>3.665058135982739</v>
      </c>
      <c r="C146" s="262">
        <v>2.5720781799960459</v>
      </c>
      <c r="D146" s="262">
        <v>0.65637539456852034</v>
      </c>
      <c r="E146" s="262">
        <v>0.64250820469854719</v>
      </c>
      <c r="F146" s="262">
        <v>1.0019564012560951</v>
      </c>
      <c r="G146" s="262">
        <v>0.61502992674771417</v>
      </c>
      <c r="H146" s="262">
        <v>0.69463732888918495</v>
      </c>
      <c r="I146" s="262">
        <v>1.63507942905246</v>
      </c>
      <c r="J146" s="262">
        <v>1.8824700800368279</v>
      </c>
      <c r="K146" s="262">
        <v>0.84625058058693992</v>
      </c>
      <c r="L146" s="262">
        <v>0.55290885825681635</v>
      </c>
      <c r="M146" s="262">
        <v>0.67298431525737812</v>
      </c>
      <c r="N146" s="262">
        <v>3.2280059435659831</v>
      </c>
      <c r="O146" s="262">
        <v>4.0324703139652343</v>
      </c>
      <c r="P146" s="262">
        <v>4.4370945871981418</v>
      </c>
      <c r="Q146" s="262">
        <v>5.0766764608862811</v>
      </c>
      <c r="R146" s="262">
        <v>4.9066579423672891</v>
      </c>
      <c r="S146" s="262">
        <v>5.1977910181830209</v>
      </c>
      <c r="T146" s="262">
        <v>5.0508301350340634</v>
      </c>
      <c r="U146" s="262">
        <v>4.8123094237552904</v>
      </c>
      <c r="V146" s="262">
        <v>4.9118057350018303</v>
      </c>
      <c r="W146" s="262">
        <v>5.7286824449802083</v>
      </c>
      <c r="X146" s="262">
        <v>5.3920261310823818</v>
      </c>
      <c r="Y146" s="262">
        <v>5.124439699328601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</v>
      </c>
      <c r="F147" s="229">
        <v>0</v>
      </c>
      <c r="G147" s="229">
        <v>0</v>
      </c>
      <c r="H147" s="229">
        <v>0</v>
      </c>
      <c r="I147" s="229">
        <v>0.19353899704024319</v>
      </c>
      <c r="J147" s="229">
        <v>0</v>
      </c>
      <c r="K147" s="229">
        <v>0</v>
      </c>
      <c r="L147" s="229">
        <v>0</v>
      </c>
      <c r="M147" s="229">
        <v>0</v>
      </c>
      <c r="N147" s="229">
        <v>0</v>
      </c>
      <c r="O147" s="229">
        <v>0</v>
      </c>
      <c r="P147" s="229">
        <v>0</v>
      </c>
      <c r="Q147" s="229">
        <v>0</v>
      </c>
      <c r="R147" s="229">
        <v>0</v>
      </c>
      <c r="S147" s="229">
        <v>0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0.71357972937153502</v>
      </c>
      <c r="C149" s="229">
        <v>0.66485106428454899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0.24462497047027509</v>
      </c>
      <c r="J149" s="229">
        <v>0.39004444455777459</v>
      </c>
      <c r="K149" s="229">
        <v>0.18361474441011849</v>
      </c>
      <c r="L149" s="229">
        <v>8.9643950296678404E-2</v>
      </c>
      <c r="M149" s="229">
        <v>0.1661053046826273</v>
      </c>
      <c r="N149" s="229">
        <v>0.85107416089608023</v>
      </c>
      <c r="O149" s="229">
        <v>0.38126739812765292</v>
      </c>
      <c r="P149" s="229">
        <v>0.71420773140717875</v>
      </c>
      <c r="Q149" s="229">
        <v>0.68703486618121823</v>
      </c>
      <c r="R149" s="229">
        <v>0.65145626462570982</v>
      </c>
      <c r="S149" s="229">
        <v>0.64609081769914745</v>
      </c>
      <c r="T149" s="229">
        <v>0.62452978428537742</v>
      </c>
      <c r="U149" s="229">
        <v>0.6019301920309007</v>
      </c>
      <c r="V149" s="229">
        <v>0.27366380210760383</v>
      </c>
      <c r="W149" s="229">
        <v>0.31092065185972889</v>
      </c>
      <c r="X149" s="229">
        <v>0.40615715289143778</v>
      </c>
      <c r="Y149" s="229">
        <v>0.39170868251804181</v>
      </c>
      <c r="DA149" s="73" t="s">
        <v>925</v>
      </c>
    </row>
    <row r="150" spans="1:105" ht="12" customHeight="1" x14ac:dyDescent="0.25">
      <c r="A150" s="64" t="s">
        <v>159</v>
      </c>
      <c r="B150" s="229">
        <v>0.45846956633312741</v>
      </c>
      <c r="C150" s="229">
        <v>0.42719222853505268</v>
      </c>
      <c r="D150" s="229">
        <v>0.1126301394533792</v>
      </c>
      <c r="E150" s="229">
        <v>0.109658807023112</v>
      </c>
      <c r="F150" s="229">
        <v>0.1190165338018655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1.6701129722351209E-2</v>
      </c>
      <c r="T150" s="229">
        <v>1.8850649482340151E-2</v>
      </c>
      <c r="U150" s="229">
        <v>1.70129584460471E-2</v>
      </c>
      <c r="V150" s="229">
        <v>9.585410027780631E-3</v>
      </c>
      <c r="W150" s="229">
        <v>1.369045681695152E-2</v>
      </c>
      <c r="X150" s="229">
        <v>1.720108986737158E-2</v>
      </c>
      <c r="Y150" s="229">
        <v>2.1698753504621748E-2</v>
      </c>
      <c r="DA150" s="73" t="s">
        <v>926</v>
      </c>
    </row>
    <row r="151" spans="1:105" ht="12" customHeight="1" x14ac:dyDescent="0.25">
      <c r="A151" s="64" t="s">
        <v>32</v>
      </c>
      <c r="B151" s="229">
        <v>1.440402817251756</v>
      </c>
      <c r="C151" s="229">
        <v>0.89110944040658635</v>
      </c>
      <c r="D151" s="229">
        <v>0</v>
      </c>
      <c r="E151" s="229">
        <v>0</v>
      </c>
      <c r="F151" s="229">
        <v>0.24472905194667341</v>
      </c>
      <c r="G151" s="229">
        <v>0</v>
      </c>
      <c r="H151" s="229">
        <v>0</v>
      </c>
      <c r="I151" s="229">
        <v>0.27671785977385288</v>
      </c>
      <c r="J151" s="229">
        <v>0</v>
      </c>
      <c r="K151" s="229">
        <v>0.10399864014675241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1.0526060230263199</v>
      </c>
      <c r="C153" s="229">
        <v>0.58892544676985792</v>
      </c>
      <c r="D153" s="229">
        <v>0.54374525511514116</v>
      </c>
      <c r="E153" s="229">
        <v>0.53284939767543515</v>
      </c>
      <c r="F153" s="229">
        <v>0.63821081550755621</v>
      </c>
      <c r="G153" s="229">
        <v>0.61502992674771417</v>
      </c>
      <c r="H153" s="229">
        <v>0.69463732888918495</v>
      </c>
      <c r="I153" s="229">
        <v>0.92019760176808874</v>
      </c>
      <c r="J153" s="229">
        <v>1.492425635479053</v>
      </c>
      <c r="K153" s="229">
        <v>0.55863719603006901</v>
      </c>
      <c r="L153" s="229">
        <v>0.46326490796013792</v>
      </c>
      <c r="M153" s="229">
        <v>0.50687901057475082</v>
      </c>
      <c r="N153" s="229">
        <v>2.376931782669903</v>
      </c>
      <c r="O153" s="229">
        <v>3.6512029158375809</v>
      </c>
      <c r="P153" s="229">
        <v>3.7228868557909629</v>
      </c>
      <c r="Q153" s="229">
        <v>4.3896415947050631</v>
      </c>
      <c r="R153" s="229">
        <v>4.2552016777415798</v>
      </c>
      <c r="S153" s="229">
        <v>4.534999070761522</v>
      </c>
      <c r="T153" s="229">
        <v>4.4074497012663452</v>
      </c>
      <c r="U153" s="229">
        <v>4.1933662732783423</v>
      </c>
      <c r="V153" s="229">
        <v>4.6285565228664458</v>
      </c>
      <c r="W153" s="229">
        <v>5.4040713363035282</v>
      </c>
      <c r="X153" s="229">
        <v>4.9686678883235729</v>
      </c>
      <c r="Y153" s="229">
        <v>4.7110322633059374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12.29461</v>
      </c>
      <c r="C158" s="279">
        <v>9.3841800000000006</v>
      </c>
      <c r="D158" s="279">
        <v>12.594530000000001</v>
      </c>
      <c r="E158" s="279">
        <v>12.86195</v>
      </c>
      <c r="F158" s="279">
        <v>11.712770000000001</v>
      </c>
      <c r="G158" s="279">
        <v>12.18777</v>
      </c>
      <c r="H158" s="279">
        <v>11.016909999999999</v>
      </c>
      <c r="I158" s="279">
        <v>9.84605</v>
      </c>
      <c r="J158" s="279">
        <v>7.8127599999999999</v>
      </c>
      <c r="K158" s="279">
        <v>7.9099000000000004</v>
      </c>
      <c r="L158" s="279">
        <v>8.4307599999999994</v>
      </c>
      <c r="M158" s="279">
        <v>8.6358800000000002</v>
      </c>
      <c r="N158" s="279">
        <v>7.9821799999999996</v>
      </c>
      <c r="O158" s="279">
        <v>7.9865500000000003</v>
      </c>
      <c r="P158" s="279">
        <v>6.9271099999999999</v>
      </c>
      <c r="Q158" s="279">
        <v>10.10651</v>
      </c>
      <c r="R158" s="279">
        <v>11.06817</v>
      </c>
      <c r="S158" s="279">
        <v>12.029820000000001</v>
      </c>
      <c r="T158" s="279">
        <v>13.22756</v>
      </c>
      <c r="U158" s="279">
        <v>12.846120000000001</v>
      </c>
      <c r="V158" s="279">
        <v>12.685750000000001</v>
      </c>
      <c r="W158" s="279">
        <v>12.97852</v>
      </c>
      <c r="X158" s="279">
        <v>15.182600000000001</v>
      </c>
      <c r="Y158" s="279">
        <v>16.76585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0.99999999999999989</v>
      </c>
      <c r="C187" s="232">
        <f t="shared" si="28"/>
        <v>0.99999999999999967</v>
      </c>
      <c r="D187" s="232">
        <f t="shared" si="28"/>
        <v>1.0000000000000004</v>
      </c>
      <c r="E187" s="232">
        <f t="shared" si="28"/>
        <v>0.99999999999999989</v>
      </c>
      <c r="F187" s="232">
        <f t="shared" si="28"/>
        <v>1.0000000000000002</v>
      </c>
      <c r="G187" s="232">
        <f t="shared" si="28"/>
        <v>1</v>
      </c>
      <c r="H187" s="232">
        <f t="shared" si="28"/>
        <v>0.99999999999999978</v>
      </c>
      <c r="I187" s="232">
        <f t="shared" si="28"/>
        <v>1</v>
      </c>
      <c r="J187" s="232">
        <f t="shared" si="28"/>
        <v>1.0000000000000004</v>
      </c>
      <c r="K187" s="232">
        <f t="shared" si="28"/>
        <v>1</v>
      </c>
      <c r="L187" s="232">
        <f t="shared" si="28"/>
        <v>0.99999999999999978</v>
      </c>
      <c r="M187" s="232">
        <f t="shared" si="28"/>
        <v>1</v>
      </c>
      <c r="N187" s="232">
        <f t="shared" si="28"/>
        <v>0.99999999999999978</v>
      </c>
      <c r="O187" s="232">
        <f t="shared" si="28"/>
        <v>1.0000000000000002</v>
      </c>
      <c r="P187" s="232">
        <f t="shared" si="28"/>
        <v>0.99999999999999989</v>
      </c>
      <c r="Q187" s="232">
        <f t="shared" si="28"/>
        <v>1.0000000000000002</v>
      </c>
      <c r="R187" s="232">
        <f t="shared" si="28"/>
        <v>1</v>
      </c>
      <c r="S187" s="232">
        <f t="shared" si="28"/>
        <v>0.99999999999999989</v>
      </c>
      <c r="T187" s="232">
        <f t="shared" si="28"/>
        <v>1</v>
      </c>
      <c r="U187" s="232">
        <f t="shared" si="28"/>
        <v>1</v>
      </c>
      <c r="V187" s="232">
        <f t="shared" si="28"/>
        <v>1.0000000000000002</v>
      </c>
      <c r="W187" s="232">
        <f t="shared" si="28"/>
        <v>1</v>
      </c>
      <c r="X187" s="232">
        <f t="shared" si="28"/>
        <v>1</v>
      </c>
      <c r="Y187" s="232">
        <f t="shared" si="28"/>
        <v>1.0000000000000004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2.048346211031542E-3</v>
      </c>
      <c r="C192" s="300">
        <f t="shared" si="33"/>
        <v>1.921690553245817E-3</v>
      </c>
      <c r="D192" s="300">
        <f t="shared" si="33"/>
        <v>2.882097966670921E-3</v>
      </c>
      <c r="E192" s="300">
        <f t="shared" si="33"/>
        <v>2.8845077950877583E-3</v>
      </c>
      <c r="F192" s="300">
        <f t="shared" si="33"/>
        <v>2.4937433013071477E-3</v>
      </c>
      <c r="G192" s="300">
        <f t="shared" si="33"/>
        <v>2.880887994189704E-3</v>
      </c>
      <c r="H192" s="300">
        <f t="shared" si="33"/>
        <v>2.8812010429032182E-3</v>
      </c>
      <c r="I192" s="300">
        <f t="shared" si="33"/>
        <v>2.2263554091394781E-3</v>
      </c>
      <c r="J192" s="300">
        <f t="shared" si="33"/>
        <v>2.5796785159864374E-3</v>
      </c>
      <c r="K192" s="300">
        <f t="shared" si="33"/>
        <v>2.3058365758507004E-3</v>
      </c>
      <c r="L192" s="300">
        <f t="shared" si="33"/>
        <v>2.5587793794000502E-3</v>
      </c>
      <c r="M192" s="300">
        <f t="shared" si="33"/>
        <v>2.4594779008531753E-3</v>
      </c>
      <c r="N192" s="300">
        <f t="shared" si="33"/>
        <v>1.8842109755945683E-3</v>
      </c>
      <c r="O192" s="300">
        <f t="shared" si="33"/>
        <v>2.2756683638697033E-3</v>
      </c>
      <c r="P192" s="300">
        <f t="shared" si="33"/>
        <v>2.2293742775001267E-3</v>
      </c>
      <c r="Q192" s="300">
        <f t="shared" si="33"/>
        <v>2.312541355159022E-3</v>
      </c>
      <c r="R192" s="300">
        <f t="shared" si="33"/>
        <v>2.3639809873236754E-3</v>
      </c>
      <c r="S192" s="300">
        <f t="shared" si="33"/>
        <v>2.3779215086938686E-3</v>
      </c>
      <c r="T192" s="300">
        <f t="shared" si="33"/>
        <v>2.3784143301740935E-3</v>
      </c>
      <c r="U192" s="300">
        <f t="shared" si="33"/>
        <v>2.3794228761534024E-3</v>
      </c>
      <c r="V192" s="300">
        <f t="shared" si="33"/>
        <v>2.4842084017298533E-3</v>
      </c>
      <c r="W192" s="300">
        <f t="shared" si="33"/>
        <v>2.4879556191271393E-3</v>
      </c>
      <c r="X192" s="300">
        <f t="shared" si="33"/>
        <v>2.4608715773650302E-3</v>
      </c>
      <c r="Y192" s="300">
        <f t="shared" si="33"/>
        <v>2.4463274159252655E-3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0.25717490427399775</v>
      </c>
      <c r="C193" s="301">
        <f t="shared" si="34"/>
        <v>0.25782183186131485</v>
      </c>
      <c r="D193" s="301">
        <f t="shared" si="34"/>
        <v>0.24859859932731493</v>
      </c>
      <c r="E193" s="301">
        <f t="shared" si="34"/>
        <v>0.24880646178583393</v>
      </c>
      <c r="F193" s="301">
        <f t="shared" si="34"/>
        <v>0.25736417759424202</v>
      </c>
      <c r="G193" s="301">
        <f t="shared" si="34"/>
        <v>0.24849423179105012</v>
      </c>
      <c r="H193" s="301">
        <f t="shared" si="34"/>
        <v>0.24852123415967217</v>
      </c>
      <c r="I193" s="301">
        <f t="shared" si="34"/>
        <v>0.25171891614421926</v>
      </c>
      <c r="J193" s="301">
        <f t="shared" si="34"/>
        <v>0.2491409425637815</v>
      </c>
      <c r="K193" s="301">
        <f t="shared" si="34"/>
        <v>0.2546371746068688</v>
      </c>
      <c r="L193" s="301">
        <f t="shared" si="34"/>
        <v>0.24825421235275946</v>
      </c>
      <c r="M193" s="301">
        <f t="shared" si="34"/>
        <v>0.25031353338056161</v>
      </c>
      <c r="N193" s="301">
        <f t="shared" si="34"/>
        <v>0.19626951348102994</v>
      </c>
      <c r="O193" s="301">
        <f t="shared" si="34"/>
        <v>0.20674754791604685</v>
      </c>
      <c r="P193" s="301">
        <f t="shared" si="34"/>
        <v>0.20995355988386685</v>
      </c>
      <c r="Q193" s="301">
        <f t="shared" si="34"/>
        <v>0.21342726144997715</v>
      </c>
      <c r="R193" s="301">
        <f t="shared" si="34"/>
        <v>0.21677876739971455</v>
      </c>
      <c r="S193" s="301">
        <f t="shared" si="34"/>
        <v>0.21703645207585789</v>
      </c>
      <c r="T193" s="301">
        <f t="shared" si="34"/>
        <v>0.21701629152591789</v>
      </c>
      <c r="U193" s="301">
        <f t="shared" si="34"/>
        <v>0.21720274963000832</v>
      </c>
      <c r="V193" s="301">
        <f t="shared" si="34"/>
        <v>0.21920605525370032</v>
      </c>
      <c r="W193" s="301">
        <f t="shared" si="34"/>
        <v>0.21937802653388719</v>
      </c>
      <c r="X193" s="301">
        <f t="shared" si="34"/>
        <v>0.21901792296984038</v>
      </c>
      <c r="Y193" s="301">
        <f t="shared" si="34"/>
        <v>0.2180251635068019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0.25717490427399775</v>
      </c>
      <c r="C194" s="302">
        <f t="shared" si="35"/>
        <v>0.25782183186131485</v>
      </c>
      <c r="D194" s="302">
        <f t="shared" si="35"/>
        <v>0.24859859932731493</v>
      </c>
      <c r="E194" s="302">
        <f t="shared" si="35"/>
        <v>0.24880646178583393</v>
      </c>
      <c r="F194" s="302">
        <f t="shared" si="35"/>
        <v>0.25736417759424202</v>
      </c>
      <c r="G194" s="302">
        <f t="shared" si="35"/>
        <v>0.24849423179105012</v>
      </c>
      <c r="H194" s="302">
        <f t="shared" si="35"/>
        <v>0.24852123415967217</v>
      </c>
      <c r="I194" s="302">
        <f t="shared" si="35"/>
        <v>0.25171891614421926</v>
      </c>
      <c r="J194" s="302">
        <f t="shared" si="35"/>
        <v>0.2491409425637815</v>
      </c>
      <c r="K194" s="302">
        <f t="shared" si="35"/>
        <v>0.2546371746068688</v>
      </c>
      <c r="L194" s="302">
        <f t="shared" si="35"/>
        <v>0.24825421235275946</v>
      </c>
      <c r="M194" s="302">
        <f t="shared" si="35"/>
        <v>0.25031353338056161</v>
      </c>
      <c r="N194" s="302">
        <f t="shared" si="35"/>
        <v>0.19626951348102994</v>
      </c>
      <c r="O194" s="302">
        <f t="shared" si="35"/>
        <v>0.20674754791604685</v>
      </c>
      <c r="P194" s="302">
        <f t="shared" si="35"/>
        <v>0.20995355988386685</v>
      </c>
      <c r="Q194" s="302">
        <f t="shared" si="35"/>
        <v>0.21342726144997715</v>
      </c>
      <c r="R194" s="302">
        <f t="shared" si="35"/>
        <v>0.21677876739971455</v>
      </c>
      <c r="S194" s="302">
        <f t="shared" si="35"/>
        <v>0.21703645207585789</v>
      </c>
      <c r="T194" s="302">
        <f t="shared" si="35"/>
        <v>0.21701629152591789</v>
      </c>
      <c r="U194" s="302">
        <f t="shared" si="35"/>
        <v>0.21720274963000832</v>
      </c>
      <c r="V194" s="302">
        <f t="shared" si="35"/>
        <v>0.21920605525370032</v>
      </c>
      <c r="W194" s="302">
        <f t="shared" si="35"/>
        <v>0.21937802653388719</v>
      </c>
      <c r="X194" s="302">
        <f t="shared" si="35"/>
        <v>0.21901792296984038</v>
      </c>
      <c r="Y194" s="302">
        <f t="shared" si="35"/>
        <v>0.2180251635068019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0.49324351950539225</v>
      </c>
      <c r="C196" s="301">
        <f t="shared" si="37"/>
        <v>0.49448428147217233</v>
      </c>
      <c r="D196" s="301">
        <f t="shared" si="37"/>
        <v>0.47679476511314284</v>
      </c>
      <c r="E196" s="301">
        <f t="shared" si="37"/>
        <v>0.47719343080294768</v>
      </c>
      <c r="F196" s="301">
        <f t="shared" si="37"/>
        <v>0.49360653252522518</v>
      </c>
      <c r="G196" s="301">
        <f t="shared" si="37"/>
        <v>0.47659459546185146</v>
      </c>
      <c r="H196" s="301">
        <f t="shared" si="37"/>
        <v>0.47664638412051435</v>
      </c>
      <c r="I196" s="301">
        <f t="shared" si="37"/>
        <v>0.48277931501736676</v>
      </c>
      <c r="J196" s="301">
        <f t="shared" si="37"/>
        <v>0.47783494159338646</v>
      </c>
      <c r="K196" s="301">
        <f t="shared" si="37"/>
        <v>0.48837633109872625</v>
      </c>
      <c r="L196" s="301">
        <f t="shared" si="37"/>
        <v>0.47613425492891193</v>
      </c>
      <c r="M196" s="301">
        <f t="shared" si="37"/>
        <v>0.48008388895098714</v>
      </c>
      <c r="N196" s="301">
        <f t="shared" si="37"/>
        <v>0.37643123023330838</v>
      </c>
      <c r="O196" s="301">
        <f t="shared" si="37"/>
        <v>0.39652736907242381</v>
      </c>
      <c r="P196" s="301">
        <f t="shared" si="37"/>
        <v>0.40267627629588693</v>
      </c>
      <c r="Q196" s="301">
        <f t="shared" si="37"/>
        <v>0.40933859348821372</v>
      </c>
      <c r="R196" s="301">
        <f t="shared" si="37"/>
        <v>0.41576654801573065</v>
      </c>
      <c r="S196" s="301">
        <f t="shared" si="37"/>
        <v>0.41626076924210736</v>
      </c>
      <c r="T196" s="301">
        <f t="shared" si="37"/>
        <v>0.41622210271422155</v>
      </c>
      <c r="U196" s="301">
        <f t="shared" si="37"/>
        <v>0.41657971634593044</v>
      </c>
      <c r="V196" s="301">
        <f t="shared" si="37"/>
        <v>0.42042191673194551</v>
      </c>
      <c r="W196" s="301">
        <f t="shared" si="37"/>
        <v>0.42075174564636714</v>
      </c>
      <c r="X196" s="301">
        <f t="shared" si="37"/>
        <v>0.42006109214027054</v>
      </c>
      <c r="Y196" s="301">
        <f t="shared" si="37"/>
        <v>0.41815704876965576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0.49324351950539225</v>
      </c>
      <c r="C197" s="302">
        <f t="shared" si="38"/>
        <v>0.49448428147217233</v>
      </c>
      <c r="D197" s="302">
        <f t="shared" si="38"/>
        <v>0.47679476511314284</v>
      </c>
      <c r="E197" s="302">
        <f t="shared" si="38"/>
        <v>0.47719343080294768</v>
      </c>
      <c r="F197" s="302">
        <f t="shared" si="38"/>
        <v>0.49360653252522518</v>
      </c>
      <c r="G197" s="302">
        <f t="shared" si="38"/>
        <v>0.47659459546185146</v>
      </c>
      <c r="H197" s="302">
        <f t="shared" si="38"/>
        <v>0.47664638412051435</v>
      </c>
      <c r="I197" s="302">
        <f t="shared" si="38"/>
        <v>0.48277931501736676</v>
      </c>
      <c r="J197" s="302">
        <f t="shared" si="38"/>
        <v>0.47783494159338646</v>
      </c>
      <c r="K197" s="302">
        <f t="shared" si="38"/>
        <v>0.48837633109872625</v>
      </c>
      <c r="L197" s="302">
        <f t="shared" si="38"/>
        <v>0.47613425492891193</v>
      </c>
      <c r="M197" s="302">
        <f t="shared" si="38"/>
        <v>0.48008388895098714</v>
      </c>
      <c r="N197" s="302">
        <f t="shared" si="38"/>
        <v>0.37643123023330838</v>
      </c>
      <c r="O197" s="302">
        <f t="shared" si="38"/>
        <v>0.39652736907242381</v>
      </c>
      <c r="P197" s="302">
        <f t="shared" si="38"/>
        <v>0.40267627629588693</v>
      </c>
      <c r="Q197" s="302">
        <f t="shared" si="38"/>
        <v>0.40933859348821372</v>
      </c>
      <c r="R197" s="302">
        <f t="shared" si="38"/>
        <v>0.41576654801573065</v>
      </c>
      <c r="S197" s="302">
        <f t="shared" si="38"/>
        <v>0.41626076924210736</v>
      </c>
      <c r="T197" s="302">
        <f t="shared" si="38"/>
        <v>0.41622210271422155</v>
      </c>
      <c r="U197" s="302">
        <f t="shared" si="38"/>
        <v>0.41657971634593044</v>
      </c>
      <c r="V197" s="302">
        <f t="shared" si="38"/>
        <v>0.42042191673194551</v>
      </c>
      <c r="W197" s="302">
        <f t="shared" si="38"/>
        <v>0.42075174564636714</v>
      </c>
      <c r="X197" s="302">
        <f t="shared" si="38"/>
        <v>0.42006109214027054</v>
      </c>
      <c r="Y197" s="302">
        <f t="shared" si="38"/>
        <v>0.41815704876965576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0.24753323000957836</v>
      </c>
      <c r="C199" s="301">
        <f t="shared" si="40"/>
        <v>0.24577219611326673</v>
      </c>
      <c r="D199" s="301">
        <f t="shared" si="40"/>
        <v>0.27172453759287168</v>
      </c>
      <c r="E199" s="301">
        <f t="shared" si="40"/>
        <v>0.27111559961613052</v>
      </c>
      <c r="F199" s="301">
        <f t="shared" si="40"/>
        <v>0.24653554657922586</v>
      </c>
      <c r="G199" s="301">
        <f t="shared" si="40"/>
        <v>0.27203028475290875</v>
      </c>
      <c r="H199" s="301">
        <f t="shared" si="40"/>
        <v>0.2719511806769101</v>
      </c>
      <c r="I199" s="301">
        <f t="shared" si="40"/>
        <v>0.26327541342927463</v>
      </c>
      <c r="J199" s="301">
        <f t="shared" si="40"/>
        <v>0.27044443732684598</v>
      </c>
      <c r="K199" s="301">
        <f t="shared" si="40"/>
        <v>0.25468065771855436</v>
      </c>
      <c r="L199" s="301">
        <f t="shared" si="40"/>
        <v>0.27305275333892826</v>
      </c>
      <c r="M199" s="301">
        <f t="shared" si="40"/>
        <v>0.26714309976759804</v>
      </c>
      <c r="N199" s="301">
        <f t="shared" si="40"/>
        <v>0.42541504531006691</v>
      </c>
      <c r="O199" s="301">
        <f t="shared" si="40"/>
        <v>0.3944494146476597</v>
      </c>
      <c r="P199" s="301">
        <f t="shared" si="40"/>
        <v>0.385140789542746</v>
      </c>
      <c r="Q199" s="301">
        <f t="shared" si="40"/>
        <v>0.37492160370665023</v>
      </c>
      <c r="R199" s="301">
        <f t="shared" si="40"/>
        <v>0.365090703597231</v>
      </c>
      <c r="S199" s="301">
        <f t="shared" si="40"/>
        <v>0.36432485717334073</v>
      </c>
      <c r="T199" s="301">
        <f t="shared" si="40"/>
        <v>0.3643831914296865</v>
      </c>
      <c r="U199" s="301">
        <f t="shared" si="40"/>
        <v>0.36383811114790793</v>
      </c>
      <c r="V199" s="301">
        <f t="shared" si="40"/>
        <v>0.3578878196126245</v>
      </c>
      <c r="W199" s="301">
        <f t="shared" si="40"/>
        <v>0.35738227220061847</v>
      </c>
      <c r="X199" s="301">
        <f t="shared" si="40"/>
        <v>0.35846011331252409</v>
      </c>
      <c r="Y199" s="301">
        <f t="shared" si="40"/>
        <v>0.36137146030761741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0.13175773613492278</v>
      </c>
      <c r="C200" s="302">
        <f t="shared" si="41"/>
        <v>0.1393383414019517</v>
      </c>
      <c r="D200" s="302">
        <f t="shared" si="41"/>
        <v>0.19309457029841237</v>
      </c>
      <c r="E200" s="302">
        <f t="shared" si="41"/>
        <v>0.19363533593675225</v>
      </c>
      <c r="F200" s="302">
        <f t="shared" si="41"/>
        <v>0.16102591663345678</v>
      </c>
      <c r="G200" s="302">
        <f t="shared" si="41"/>
        <v>0.19503682704852221</v>
      </c>
      <c r="H200" s="302">
        <f t="shared" si="41"/>
        <v>0.19033469554671281</v>
      </c>
      <c r="I200" s="302">
        <f t="shared" si="41"/>
        <v>0.15449319899035241</v>
      </c>
      <c r="J200" s="302">
        <f t="shared" si="41"/>
        <v>0.1683144122831286</v>
      </c>
      <c r="K200" s="302">
        <f t="shared" si="41"/>
        <v>0.18038323484436994</v>
      </c>
      <c r="L200" s="302">
        <f t="shared" si="41"/>
        <v>0.20376509579846874</v>
      </c>
      <c r="M200" s="302">
        <f t="shared" si="41"/>
        <v>0.20304204306614546</v>
      </c>
      <c r="N200" s="302">
        <f t="shared" si="41"/>
        <v>0.10332047103011453</v>
      </c>
      <c r="O200" s="302">
        <f t="shared" si="41"/>
        <v>0.10920596697452989</v>
      </c>
      <c r="P200" s="302">
        <f t="shared" si="41"/>
        <v>0.11098931908162583</v>
      </c>
      <c r="Q200" s="302">
        <f t="shared" si="41"/>
        <v>0.1129451123839685</v>
      </c>
      <c r="R200" s="302">
        <f t="shared" si="41"/>
        <v>0.1148247947467344</v>
      </c>
      <c r="S200" s="302">
        <f t="shared" si="41"/>
        <v>0.1149700713089714</v>
      </c>
      <c r="T200" s="302">
        <f t="shared" si="41"/>
        <v>0.11495875309669648</v>
      </c>
      <c r="U200" s="302">
        <f t="shared" si="41"/>
        <v>0.11506340322014029</v>
      </c>
      <c r="V200" s="302">
        <f t="shared" si="41"/>
        <v>0.11618695063472735</v>
      </c>
      <c r="W200" s="302">
        <f t="shared" si="41"/>
        <v>0.11628388435165356</v>
      </c>
      <c r="X200" s="302">
        <f t="shared" si="41"/>
        <v>0.11608179918608799</v>
      </c>
      <c r="Y200" s="302">
        <f t="shared" si="41"/>
        <v>0.11552446548174386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0.11577549387465562</v>
      </c>
      <c r="C201" s="302">
        <f t="shared" si="42"/>
        <v>0.10643385471131503</v>
      </c>
      <c r="D201" s="302">
        <f t="shared" si="42"/>
        <v>7.8629967294459299E-2</v>
      </c>
      <c r="E201" s="302">
        <f t="shared" si="42"/>
        <v>7.7480263679378256E-2</v>
      </c>
      <c r="F201" s="302">
        <f t="shared" si="42"/>
        <v>8.5509629945769078E-2</v>
      </c>
      <c r="G201" s="302">
        <f t="shared" si="42"/>
        <v>7.699345770438655E-2</v>
      </c>
      <c r="H201" s="302">
        <f t="shared" si="42"/>
        <v>8.16164851301973E-2</v>
      </c>
      <c r="I201" s="302">
        <f t="shared" si="42"/>
        <v>0.10878221443892218</v>
      </c>
      <c r="J201" s="302">
        <f t="shared" si="42"/>
        <v>0.1021300250437174</v>
      </c>
      <c r="K201" s="302">
        <f t="shared" si="42"/>
        <v>7.4297422874184435E-2</v>
      </c>
      <c r="L201" s="302">
        <f t="shared" si="42"/>
        <v>6.9287657540459499E-2</v>
      </c>
      <c r="M201" s="302">
        <f t="shared" si="42"/>
        <v>6.4101056701452566E-2</v>
      </c>
      <c r="N201" s="302">
        <f t="shared" si="42"/>
        <v>0.32209457427995242</v>
      </c>
      <c r="O201" s="302">
        <f t="shared" si="42"/>
        <v>0.28524344767312987</v>
      </c>
      <c r="P201" s="302">
        <f t="shared" si="42"/>
        <v>0.27415147046112021</v>
      </c>
      <c r="Q201" s="302">
        <f t="shared" si="42"/>
        <v>0.26197649132268175</v>
      </c>
      <c r="R201" s="302">
        <f t="shared" si="42"/>
        <v>0.2502659088504966</v>
      </c>
      <c r="S201" s="302">
        <f t="shared" si="42"/>
        <v>0.24935478586436935</v>
      </c>
      <c r="T201" s="302">
        <f t="shared" si="42"/>
        <v>0.24942443833299002</v>
      </c>
      <c r="U201" s="302">
        <f t="shared" si="42"/>
        <v>0.24877470792776768</v>
      </c>
      <c r="V201" s="302">
        <f t="shared" si="42"/>
        <v>0.24170086897789714</v>
      </c>
      <c r="W201" s="302">
        <f t="shared" si="42"/>
        <v>0.24109838784896492</v>
      </c>
      <c r="X201" s="302">
        <f t="shared" si="42"/>
        <v>0.2423783141264361</v>
      </c>
      <c r="Y201" s="302">
        <f t="shared" si="42"/>
        <v>0.24584699482587352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1.0000000000000002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0.99999999999999989</v>
      </c>
      <c r="I204" s="232">
        <f t="shared" si="44"/>
        <v>1</v>
      </c>
      <c r="J204" s="232">
        <f t="shared" si="44"/>
        <v>1.0000000000000002</v>
      </c>
      <c r="K204" s="232">
        <f t="shared" si="44"/>
        <v>1</v>
      </c>
      <c r="L204" s="232">
        <f t="shared" si="44"/>
        <v>0.99999999999999978</v>
      </c>
      <c r="M204" s="232">
        <f t="shared" si="44"/>
        <v>1</v>
      </c>
      <c r="N204" s="232">
        <f t="shared" si="44"/>
        <v>1</v>
      </c>
      <c r="O204" s="232">
        <f t="shared" si="44"/>
        <v>1</v>
      </c>
      <c r="P204" s="232">
        <f t="shared" si="44"/>
        <v>1</v>
      </c>
      <c r="Q204" s="232">
        <f t="shared" si="44"/>
        <v>0.99999999999999989</v>
      </c>
      <c r="R204" s="232">
        <f t="shared" si="44"/>
        <v>1</v>
      </c>
      <c r="S204" s="232">
        <f t="shared" si="44"/>
        <v>0.99999999999999989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1</v>
      </c>
      <c r="X204" s="232">
        <f t="shared" si="44"/>
        <v>1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1.6434320637454469E-3</v>
      </c>
      <c r="C209" s="300">
        <f t="shared" si="49"/>
        <v>1.5439940800555585E-3</v>
      </c>
      <c r="D209" s="300">
        <f t="shared" si="49"/>
        <v>1.6452691359346188E-3</v>
      </c>
      <c r="E209" s="300">
        <f t="shared" si="49"/>
        <v>1.6272038346186186E-3</v>
      </c>
      <c r="F209" s="300">
        <f t="shared" si="49"/>
        <v>1.6266837139503128E-3</v>
      </c>
      <c r="G209" s="300">
        <f t="shared" si="49"/>
        <v>1.6379388005108169E-3</v>
      </c>
      <c r="H209" s="300">
        <f t="shared" si="49"/>
        <v>1.7482091126078093E-3</v>
      </c>
      <c r="I209" s="300">
        <f t="shared" si="49"/>
        <v>1.5730607741816804E-3</v>
      </c>
      <c r="J209" s="300">
        <f t="shared" si="49"/>
        <v>2.0897083578311115E-3</v>
      </c>
      <c r="K209" s="300">
        <f t="shared" si="49"/>
        <v>1.6817260341783083E-3</v>
      </c>
      <c r="L209" s="300">
        <f t="shared" si="49"/>
        <v>1.6786342755964133E-3</v>
      </c>
      <c r="M209" s="300">
        <f t="shared" si="49"/>
        <v>1.7377451404471385E-3</v>
      </c>
      <c r="N209" s="300">
        <f t="shared" si="49"/>
        <v>1.4309521668518152E-3</v>
      </c>
      <c r="O209" s="300">
        <f t="shared" si="49"/>
        <v>1.8548491346063384E-3</v>
      </c>
      <c r="P209" s="300">
        <f t="shared" si="49"/>
        <v>1.9103942339223235E-3</v>
      </c>
      <c r="Q209" s="300">
        <f t="shared" si="49"/>
        <v>1.894850618411233E-3</v>
      </c>
      <c r="R209" s="300">
        <f t="shared" si="49"/>
        <v>1.8928500620475374E-3</v>
      </c>
      <c r="S209" s="300">
        <f t="shared" si="49"/>
        <v>1.8938136678847846E-3</v>
      </c>
      <c r="T209" s="300">
        <f t="shared" si="49"/>
        <v>1.8397343614458769E-3</v>
      </c>
      <c r="U209" s="300">
        <f t="shared" si="49"/>
        <v>1.8323931840988988E-3</v>
      </c>
      <c r="V209" s="300">
        <f t="shared" si="49"/>
        <v>1.9354532006304976E-3</v>
      </c>
      <c r="W209" s="300">
        <f t="shared" si="49"/>
        <v>1.9971562452319527E-3</v>
      </c>
      <c r="X209" s="300">
        <f t="shared" si="49"/>
        <v>1.8762631274930417E-3</v>
      </c>
      <c r="Y209" s="300">
        <f t="shared" si="49"/>
        <v>1.7869655309917158E-3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0.51118301751529749</v>
      </c>
      <c r="C210" s="301">
        <f t="shared" si="50"/>
        <v>0.51319368406758259</v>
      </c>
      <c r="D210" s="301">
        <f t="shared" si="50"/>
        <v>0.35158175240271683</v>
      </c>
      <c r="E210" s="301">
        <f t="shared" si="50"/>
        <v>0.3477213321494953</v>
      </c>
      <c r="F210" s="301">
        <f t="shared" si="50"/>
        <v>0.41590956385955374</v>
      </c>
      <c r="G210" s="301">
        <f t="shared" si="50"/>
        <v>0.35001531435455174</v>
      </c>
      <c r="H210" s="301">
        <f t="shared" si="50"/>
        <v>0.37357925822142019</v>
      </c>
      <c r="I210" s="301">
        <f t="shared" si="50"/>
        <v>0.48297846026968722</v>
      </c>
      <c r="J210" s="301">
        <f t="shared" si="50"/>
        <v>0.4999938165711581</v>
      </c>
      <c r="K210" s="301">
        <f t="shared" si="50"/>
        <v>0.46009548109219683</v>
      </c>
      <c r="L210" s="301">
        <f t="shared" si="50"/>
        <v>0.40347748783400628</v>
      </c>
      <c r="M210" s="301">
        <f t="shared" si="50"/>
        <v>0.43815414660574931</v>
      </c>
      <c r="N210" s="301">
        <f t="shared" si="50"/>
        <v>0.36927326872984856</v>
      </c>
      <c r="O210" s="301">
        <f t="shared" si="50"/>
        <v>0.41748360456544026</v>
      </c>
      <c r="P210" s="301">
        <f t="shared" si="50"/>
        <v>0.44572058602255077</v>
      </c>
      <c r="Q210" s="301">
        <f t="shared" si="50"/>
        <v>0.43324623679499474</v>
      </c>
      <c r="R210" s="301">
        <f t="shared" si="50"/>
        <v>0.43001976178020612</v>
      </c>
      <c r="S210" s="301">
        <f t="shared" si="50"/>
        <v>0.4282248344623284</v>
      </c>
      <c r="T210" s="301">
        <f t="shared" si="50"/>
        <v>0.41587171391088718</v>
      </c>
      <c r="U210" s="301">
        <f t="shared" si="50"/>
        <v>0.41439240899481011</v>
      </c>
      <c r="V210" s="301">
        <f t="shared" si="50"/>
        <v>0.42310351410491887</v>
      </c>
      <c r="W210" s="301">
        <f t="shared" si="50"/>
        <v>0.43627665681270311</v>
      </c>
      <c r="X210" s="301">
        <f t="shared" si="50"/>
        <v>0.41369844362749353</v>
      </c>
      <c r="Y210" s="301">
        <f t="shared" si="50"/>
        <v>0.39455509072226164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0.51118301751529749</v>
      </c>
      <c r="C211" s="302">
        <f t="shared" si="51"/>
        <v>0.51319368406758259</v>
      </c>
      <c r="D211" s="302">
        <f t="shared" si="51"/>
        <v>0.35158175240271683</v>
      </c>
      <c r="E211" s="302">
        <f t="shared" si="51"/>
        <v>0.3477213321494953</v>
      </c>
      <c r="F211" s="302">
        <f t="shared" si="51"/>
        <v>0.41590956385955374</v>
      </c>
      <c r="G211" s="302">
        <f t="shared" si="51"/>
        <v>0.35001531435455174</v>
      </c>
      <c r="H211" s="302">
        <f t="shared" si="51"/>
        <v>0.37357925822142019</v>
      </c>
      <c r="I211" s="302">
        <f t="shared" si="51"/>
        <v>0.48297846026968722</v>
      </c>
      <c r="J211" s="302">
        <f t="shared" si="51"/>
        <v>0.4999938165711581</v>
      </c>
      <c r="K211" s="302">
        <f t="shared" si="51"/>
        <v>0.46009548109219683</v>
      </c>
      <c r="L211" s="302">
        <f t="shared" si="51"/>
        <v>0.40347748783400628</v>
      </c>
      <c r="M211" s="302">
        <f t="shared" si="51"/>
        <v>0.43815414660574931</v>
      </c>
      <c r="N211" s="302">
        <f t="shared" si="51"/>
        <v>0.36927326872984856</v>
      </c>
      <c r="O211" s="302">
        <f t="shared" si="51"/>
        <v>0.41748360456544026</v>
      </c>
      <c r="P211" s="302">
        <f t="shared" si="51"/>
        <v>0.44572058602255077</v>
      </c>
      <c r="Q211" s="302">
        <f t="shared" si="51"/>
        <v>0.43324623679499474</v>
      </c>
      <c r="R211" s="302">
        <f t="shared" si="51"/>
        <v>0.43001976178020612</v>
      </c>
      <c r="S211" s="302">
        <f t="shared" si="51"/>
        <v>0.4282248344623284</v>
      </c>
      <c r="T211" s="302">
        <f t="shared" si="51"/>
        <v>0.41587171391088718</v>
      </c>
      <c r="U211" s="302">
        <f t="shared" si="51"/>
        <v>0.41439240899481011</v>
      </c>
      <c r="V211" s="302">
        <f t="shared" si="51"/>
        <v>0.42310351410491887</v>
      </c>
      <c r="W211" s="302">
        <f t="shared" si="51"/>
        <v>0.43627665681270311</v>
      </c>
      <c r="X211" s="302">
        <f t="shared" si="51"/>
        <v>0.41369844362749353</v>
      </c>
      <c r="Y211" s="302">
        <f t="shared" si="51"/>
        <v>0.39455509072226164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0.26193774389530339</v>
      </c>
      <c r="C213" s="301">
        <f t="shared" si="53"/>
        <v>0.26296803919539241</v>
      </c>
      <c r="D213" s="301">
        <f t="shared" si="53"/>
        <v>0.18015569348676364</v>
      </c>
      <c r="E213" s="301">
        <f t="shared" si="53"/>
        <v>0.17817755701319365</v>
      </c>
      <c r="F213" s="301">
        <f t="shared" si="53"/>
        <v>0.21311821615551027</v>
      </c>
      <c r="G213" s="301">
        <f t="shared" si="53"/>
        <v>0.17935302744695156</v>
      </c>
      <c r="H213" s="301">
        <f t="shared" si="53"/>
        <v>0.19142754104046789</v>
      </c>
      <c r="I213" s="301">
        <f t="shared" si="53"/>
        <v>0.22578129636698199</v>
      </c>
      <c r="J213" s="301">
        <f t="shared" si="53"/>
        <v>0.2562042317267163</v>
      </c>
      <c r="K213" s="301">
        <f t="shared" si="53"/>
        <v>0.23575973411539985</v>
      </c>
      <c r="L213" s="301">
        <f t="shared" si="53"/>
        <v>0.20674783640014327</v>
      </c>
      <c r="M213" s="301">
        <f t="shared" si="53"/>
        <v>0.22451666958370231</v>
      </c>
      <c r="N213" s="301">
        <f t="shared" si="53"/>
        <v>0.18922108829455783</v>
      </c>
      <c r="O213" s="301">
        <f t="shared" si="53"/>
        <v>0.21392477790966119</v>
      </c>
      <c r="P213" s="301">
        <f t="shared" si="53"/>
        <v>0.22839382512730994</v>
      </c>
      <c r="Q213" s="301">
        <f t="shared" si="53"/>
        <v>0.22200178395757295</v>
      </c>
      <c r="R213" s="301">
        <f t="shared" si="53"/>
        <v>0.22034849040682825</v>
      </c>
      <c r="S213" s="301">
        <f t="shared" si="53"/>
        <v>0.21942874308347957</v>
      </c>
      <c r="T213" s="301">
        <f t="shared" si="53"/>
        <v>0.21309882128161861</v>
      </c>
      <c r="U213" s="301">
        <f t="shared" si="53"/>
        <v>0.21234080354829488</v>
      </c>
      <c r="V213" s="301">
        <f t="shared" si="53"/>
        <v>0.21680450273467972</v>
      </c>
      <c r="W213" s="301">
        <f t="shared" si="53"/>
        <v>0.22355461602611873</v>
      </c>
      <c r="X213" s="301">
        <f t="shared" si="53"/>
        <v>0.211985205423107</v>
      </c>
      <c r="Y213" s="301">
        <f t="shared" si="53"/>
        <v>0.20217586806491125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0.26193774389530339</v>
      </c>
      <c r="C214" s="302">
        <f t="shared" si="54"/>
        <v>0.26296803919539241</v>
      </c>
      <c r="D214" s="302">
        <f t="shared" si="54"/>
        <v>0.18015569348676364</v>
      </c>
      <c r="E214" s="302">
        <f t="shared" si="54"/>
        <v>0.17817755701319365</v>
      </c>
      <c r="F214" s="302">
        <f t="shared" si="54"/>
        <v>0.21311821615551027</v>
      </c>
      <c r="G214" s="302">
        <f t="shared" si="54"/>
        <v>0.17935302744695156</v>
      </c>
      <c r="H214" s="302">
        <f t="shared" si="54"/>
        <v>0.19142754104046789</v>
      </c>
      <c r="I214" s="302">
        <f t="shared" si="54"/>
        <v>0.22578129636698199</v>
      </c>
      <c r="J214" s="302">
        <f t="shared" si="54"/>
        <v>0.2562042317267163</v>
      </c>
      <c r="K214" s="302">
        <f t="shared" si="54"/>
        <v>0.23575973411539985</v>
      </c>
      <c r="L214" s="302">
        <f t="shared" si="54"/>
        <v>0.20674783640014327</v>
      </c>
      <c r="M214" s="302">
        <f t="shared" si="54"/>
        <v>0.22451666958370231</v>
      </c>
      <c r="N214" s="302">
        <f t="shared" si="54"/>
        <v>0.18922108829455783</v>
      </c>
      <c r="O214" s="302">
        <f t="shared" si="54"/>
        <v>0.21392477790966119</v>
      </c>
      <c r="P214" s="302">
        <f t="shared" si="54"/>
        <v>0.22839382512730994</v>
      </c>
      <c r="Q214" s="302">
        <f t="shared" si="54"/>
        <v>0.22200178395757295</v>
      </c>
      <c r="R214" s="302">
        <f t="shared" si="54"/>
        <v>0.22034849040682825</v>
      </c>
      <c r="S214" s="302">
        <f t="shared" si="54"/>
        <v>0.21942874308347957</v>
      </c>
      <c r="T214" s="302">
        <f t="shared" si="54"/>
        <v>0.21309882128161861</v>
      </c>
      <c r="U214" s="302">
        <f t="shared" si="54"/>
        <v>0.21234080354829488</v>
      </c>
      <c r="V214" s="302">
        <f t="shared" si="54"/>
        <v>0.21680450273467972</v>
      </c>
      <c r="W214" s="302">
        <f t="shared" si="54"/>
        <v>0.22355461602611873</v>
      </c>
      <c r="X214" s="302">
        <f t="shared" si="54"/>
        <v>0.211985205423107</v>
      </c>
      <c r="Y214" s="302">
        <f t="shared" si="54"/>
        <v>0.20217586806491125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7.2838614715866265E-2</v>
      </c>
      <c r="C216" s="301">
        <f t="shared" si="56"/>
        <v>6.970213999382989E-2</v>
      </c>
      <c r="D216" s="301">
        <f t="shared" si="56"/>
        <v>4.5382701509614695E-2</v>
      </c>
      <c r="E216" s="301">
        <f t="shared" si="56"/>
        <v>4.4549052907622448E-2</v>
      </c>
      <c r="F216" s="301">
        <f t="shared" si="56"/>
        <v>5.0445014165847971E-2</v>
      </c>
      <c r="G216" s="301">
        <f t="shared" si="56"/>
        <v>4.4734623323642884E-2</v>
      </c>
      <c r="H216" s="301">
        <f t="shared" si="56"/>
        <v>4.9115697975577091E-2</v>
      </c>
      <c r="I216" s="301">
        <f t="shared" si="56"/>
        <v>6.3301741658000982E-2</v>
      </c>
      <c r="J216" s="301">
        <f t="shared" si="56"/>
        <v>7.3782365319001258E-2</v>
      </c>
      <c r="K216" s="301">
        <f t="shared" si="56"/>
        <v>5.4749073233691499E-2</v>
      </c>
      <c r="L216" s="301">
        <f t="shared" si="56"/>
        <v>4.9118955478922345E-2</v>
      </c>
      <c r="M216" s="301">
        <f t="shared" si="56"/>
        <v>5.1349574083763914E-2</v>
      </c>
      <c r="N216" s="301">
        <f t="shared" si="56"/>
        <v>0.1442433186675933</v>
      </c>
      <c r="O216" s="301">
        <f t="shared" si="56"/>
        <v>0.14153003416228965</v>
      </c>
      <c r="P216" s="301">
        <f t="shared" si="56"/>
        <v>0.14460014685684491</v>
      </c>
      <c r="Q216" s="301">
        <f t="shared" si="56"/>
        <v>0.13385651809588681</v>
      </c>
      <c r="R216" s="301">
        <f t="shared" si="56"/>
        <v>0.12666268990141114</v>
      </c>
      <c r="S216" s="301">
        <f t="shared" si="56"/>
        <v>0.12566322627326929</v>
      </c>
      <c r="T216" s="301">
        <f t="shared" si="56"/>
        <v>0.12207329703182013</v>
      </c>
      <c r="U216" s="301">
        <f t="shared" si="56"/>
        <v>0.12131363940524827</v>
      </c>
      <c r="V216" s="301">
        <f t="shared" si="56"/>
        <v>0.12029409151992733</v>
      </c>
      <c r="W216" s="301">
        <f t="shared" si="56"/>
        <v>0.12372841897245496</v>
      </c>
      <c r="X216" s="301">
        <f t="shared" si="56"/>
        <v>0.11795006768163123</v>
      </c>
      <c r="Y216" s="301">
        <f t="shared" si="56"/>
        <v>0.11412378856900617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2.7408579298444882E-2</v>
      </c>
      <c r="C217" s="302">
        <f t="shared" si="57"/>
        <v>2.7878675334935345E-2</v>
      </c>
      <c r="D217" s="302">
        <f t="shared" si="57"/>
        <v>2.3429677782034065E-2</v>
      </c>
      <c r="E217" s="302">
        <f t="shared" si="57"/>
        <v>2.3172416413893952E-2</v>
      </c>
      <c r="F217" s="302">
        <f t="shared" si="57"/>
        <v>2.3165009565129808E-2</v>
      </c>
      <c r="G217" s="302">
        <f t="shared" si="57"/>
        <v>2.3325289148428338E-2</v>
      </c>
      <c r="H217" s="302">
        <f t="shared" si="57"/>
        <v>2.4895608450558306E-2</v>
      </c>
      <c r="I217" s="302">
        <f t="shared" si="57"/>
        <v>2.571047654001863E-2</v>
      </c>
      <c r="J217" s="302">
        <f t="shared" si="57"/>
        <v>3.3319971628826633E-2</v>
      </c>
      <c r="K217" s="302">
        <f t="shared" si="57"/>
        <v>2.824708154357641E-2</v>
      </c>
      <c r="L217" s="302">
        <f t="shared" si="57"/>
        <v>2.6888049415679179E-2</v>
      </c>
      <c r="M217" s="302">
        <f t="shared" si="57"/>
        <v>2.9198928566906725E-2</v>
      </c>
      <c r="N217" s="302">
        <f t="shared" si="57"/>
        <v>2.4608654006447142E-2</v>
      </c>
      <c r="O217" s="302">
        <f t="shared" si="57"/>
        <v>2.7821427782879438E-2</v>
      </c>
      <c r="P217" s="302">
        <f t="shared" si="57"/>
        <v>2.9703161896086679E-2</v>
      </c>
      <c r="Q217" s="302">
        <f t="shared" si="57"/>
        <v>2.8871861690814845E-2</v>
      </c>
      <c r="R217" s="302">
        <f t="shared" si="57"/>
        <v>2.8656846919850036E-2</v>
      </c>
      <c r="S217" s="302">
        <f t="shared" si="57"/>
        <v>2.8537231585969235E-2</v>
      </c>
      <c r="T217" s="302">
        <f t="shared" si="57"/>
        <v>2.7714010152703958E-2</v>
      </c>
      <c r="U217" s="302">
        <f t="shared" si="57"/>
        <v>2.761542813788604E-2</v>
      </c>
      <c r="V217" s="302">
        <f t="shared" si="57"/>
        <v>2.8195942867278195E-2</v>
      </c>
      <c r="W217" s="302">
        <f t="shared" si="57"/>
        <v>2.9073811206322728E-2</v>
      </c>
      <c r="X217" s="302">
        <f t="shared" si="57"/>
        <v>2.7569181753262843E-2</v>
      </c>
      <c r="Y217" s="302">
        <f t="shared" si="57"/>
        <v>2.6293454025153706E-2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4.543003541742139E-2</v>
      </c>
      <c r="C218" s="302">
        <f t="shared" si="58"/>
        <v>4.1823464658894541E-2</v>
      </c>
      <c r="D218" s="302">
        <f t="shared" si="58"/>
        <v>2.1953023727580637E-2</v>
      </c>
      <c r="E218" s="302">
        <f t="shared" si="58"/>
        <v>2.137663649372849E-2</v>
      </c>
      <c r="F218" s="302">
        <f t="shared" si="58"/>
        <v>2.7280004600718163E-2</v>
      </c>
      <c r="G218" s="302">
        <f t="shared" si="58"/>
        <v>2.140933417521455E-2</v>
      </c>
      <c r="H218" s="302">
        <f t="shared" si="58"/>
        <v>2.4220089525018779E-2</v>
      </c>
      <c r="I218" s="302">
        <f t="shared" si="58"/>
        <v>3.7591265117982338E-2</v>
      </c>
      <c r="J218" s="302">
        <f t="shared" si="58"/>
        <v>4.0462393690174625E-2</v>
      </c>
      <c r="K218" s="302">
        <f t="shared" si="58"/>
        <v>2.6501991690115089E-2</v>
      </c>
      <c r="L218" s="302">
        <f t="shared" si="58"/>
        <v>2.2230906063243169E-2</v>
      </c>
      <c r="M218" s="302">
        <f t="shared" si="58"/>
        <v>2.2150645516857182E-2</v>
      </c>
      <c r="N218" s="302">
        <f t="shared" si="58"/>
        <v>0.11963466466114615</v>
      </c>
      <c r="O218" s="302">
        <f t="shared" si="58"/>
        <v>0.11370860637941023</v>
      </c>
      <c r="P218" s="302">
        <f t="shared" si="58"/>
        <v>0.11489698496075826</v>
      </c>
      <c r="Q218" s="302">
        <f t="shared" si="58"/>
        <v>0.10498465640507197</v>
      </c>
      <c r="R218" s="302">
        <f t="shared" si="58"/>
        <v>9.8005842981561092E-2</v>
      </c>
      <c r="S218" s="302">
        <f t="shared" si="58"/>
        <v>9.7125994687300043E-2</v>
      </c>
      <c r="T218" s="302">
        <f t="shared" si="58"/>
        <v>9.4359286879116183E-2</v>
      </c>
      <c r="U218" s="302">
        <f t="shared" si="58"/>
        <v>9.3698211267362219E-2</v>
      </c>
      <c r="V218" s="302">
        <f t="shared" si="58"/>
        <v>9.2098148652649134E-2</v>
      </c>
      <c r="W218" s="302">
        <f t="shared" si="58"/>
        <v>9.4654607766132229E-2</v>
      </c>
      <c r="X218" s="302">
        <f t="shared" si="58"/>
        <v>9.038088592836839E-2</v>
      </c>
      <c r="Y218" s="302">
        <f t="shared" si="58"/>
        <v>8.7830334543852459E-2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0.15239719180978736</v>
      </c>
      <c r="C220" s="310">
        <f t="shared" si="60"/>
        <v>0.15259214266313956</v>
      </c>
      <c r="D220" s="310">
        <f t="shared" si="60"/>
        <v>0.42123458346497028</v>
      </c>
      <c r="E220" s="310">
        <f t="shared" si="60"/>
        <v>0.42792485409506997</v>
      </c>
      <c r="F220" s="310">
        <f t="shared" si="60"/>
        <v>0.31890052210513781</v>
      </c>
      <c r="G220" s="310">
        <f t="shared" si="60"/>
        <v>0.42425909607434303</v>
      </c>
      <c r="H220" s="310">
        <f t="shared" si="60"/>
        <v>0.38412929364992698</v>
      </c>
      <c r="I220" s="310">
        <f t="shared" si="60"/>
        <v>0.2263654409311481</v>
      </c>
      <c r="J220" s="310">
        <f t="shared" si="60"/>
        <v>0.16792987802529333</v>
      </c>
      <c r="K220" s="310">
        <f t="shared" si="60"/>
        <v>0.24771398552453355</v>
      </c>
      <c r="L220" s="310">
        <f t="shared" si="60"/>
        <v>0.33897708601133159</v>
      </c>
      <c r="M220" s="310">
        <f t="shared" si="60"/>
        <v>0.28424186458633732</v>
      </c>
      <c r="N220" s="310">
        <f t="shared" si="60"/>
        <v>0.29583137214114846</v>
      </c>
      <c r="O220" s="310">
        <f t="shared" si="60"/>
        <v>0.22520673422800261</v>
      </c>
      <c r="P220" s="310">
        <f t="shared" si="60"/>
        <v>0.1793750477593721</v>
      </c>
      <c r="Q220" s="310">
        <f t="shared" si="60"/>
        <v>0.20900061053313426</v>
      </c>
      <c r="R220" s="310">
        <f t="shared" si="60"/>
        <v>0.22107620784950699</v>
      </c>
      <c r="S220" s="310">
        <f t="shared" si="60"/>
        <v>0.22478938251303793</v>
      </c>
      <c r="T220" s="310">
        <f t="shared" si="60"/>
        <v>0.24711643341422815</v>
      </c>
      <c r="U220" s="310">
        <f t="shared" si="60"/>
        <v>0.25012075486754781</v>
      </c>
      <c r="V220" s="310">
        <f t="shared" si="60"/>
        <v>0.23786243843984362</v>
      </c>
      <c r="W220" s="310">
        <f t="shared" si="60"/>
        <v>0.21444315194349137</v>
      </c>
      <c r="X220" s="310">
        <f t="shared" si="60"/>
        <v>0.25449002014027527</v>
      </c>
      <c r="Y220" s="310">
        <f t="shared" si="60"/>
        <v>0.28735828711282929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1.5902409850640171</v>
      </c>
      <c r="C243" s="272">
        <f>IF(C$72=0,0,C$72/NFM_fec!C$72)</f>
        <v>1.3905290015702647</v>
      </c>
      <c r="D243" s="272">
        <f>IF(D$72=0,0,D$72/NFM_fec!D$72)</f>
        <v>0.67937451396721626</v>
      </c>
      <c r="E243" s="272">
        <f>IF(E$72=0,0,E$72/NFM_fec!E$72)</f>
        <v>0.68303915281408489</v>
      </c>
      <c r="F243" s="272">
        <f>IF(F$72=0,0,F$72/NFM_fec!F$72)</f>
        <v>0.84031279929044689</v>
      </c>
      <c r="G243" s="272">
        <f>IF(G$72=0,0,G$72/NFM_fec!G$72)</f>
        <v>0.62926368197128779</v>
      </c>
      <c r="H243" s="272">
        <f>IF(H$72=0,0,H$72/NFM_fec!H$72)</f>
        <v>0.6600115476677566</v>
      </c>
      <c r="I243" s="272">
        <f>IF(I$72=0,0,I$72/NFM_fec!I$72)</f>
        <v>0.9402400352434388</v>
      </c>
      <c r="J243" s="272">
        <f>IF(J$72=0,0,J$72/NFM_fec!J$72)</f>
        <v>1.0532019153855812</v>
      </c>
      <c r="K243" s="272">
        <f>IF(K$72=0,0,K$72/NFM_fec!K$72)</f>
        <v>0.82537560246587716</v>
      </c>
      <c r="L243" s="272">
        <f>IF(L$72=0,0,L$72/NFM_fec!L$72)</f>
        <v>0.57057450064275639</v>
      </c>
      <c r="M243" s="272">
        <f>IF(M$72=0,0,M$72/NFM_fec!M$72)</f>
        <v>0.72911008614303041</v>
      </c>
      <c r="N243" s="272">
        <f>IF(N$72=0,0,N$72/NFM_fec!N$72)</f>
        <v>1.2654292476685338</v>
      </c>
      <c r="O243" s="272">
        <f>IF(O$72=0,0,O$72/NFM_fec!O$72)</f>
        <v>1.4212303906901034</v>
      </c>
      <c r="P243" s="272">
        <f>IF(P$72=0,0,P$72/NFM_fec!P$72)</f>
        <v>1.494635674462619</v>
      </c>
      <c r="Q243" s="272">
        <f>IF(Q$72=0,0,Q$72/NFM_fec!Q$72)</f>
        <v>1.5661719898522222</v>
      </c>
      <c r="R243" s="272">
        <f>IF(R$72=0,0,R$72/NFM_fec!R$72)</f>
        <v>1.6449947696202176</v>
      </c>
      <c r="S243" s="272">
        <f>IF(S$72=0,0,S$72/NFM_fec!S$72)</f>
        <v>1.6510141540046332</v>
      </c>
      <c r="T243" s="272">
        <f>IF(T$72=0,0,T$72/NFM_fec!T$72)</f>
        <v>1.6505256646872457</v>
      </c>
      <c r="U243" s="272">
        <f>IF(U$72=0,0,U$72/NFM_fec!U$72)</f>
        <v>1.6554207640494392</v>
      </c>
      <c r="V243" s="272">
        <f>IF(V$72=0,0,V$72/NFM_fec!V$72)</f>
        <v>1.6936912175948435</v>
      </c>
      <c r="W243" s="272">
        <f>IF(W$72=0,0,W$72/NFM_fec!W$72)</f>
        <v>1.6980389580497293</v>
      </c>
      <c r="X243" s="272">
        <f>IF(X$72=0,0,X$72/NFM_fec!X$72)</f>
        <v>1.6927241505538053</v>
      </c>
      <c r="Y243" s="272">
        <f>IF(Y$72=0,0,Y$72/NFM_fec!Y$72)</f>
        <v>1.6676031743547362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1.4555896855777226</v>
      </c>
      <c r="C248" s="275">
        <f>IF(C$77=0,0,C$77/NFM_fec!C$77)</f>
        <v>1.2432391548514505</v>
      </c>
      <c r="D248" s="275">
        <f>IF(D$77=0,0,D$77/NFM_fec!D$77)</f>
        <v>1.0646850403427204</v>
      </c>
      <c r="E248" s="275">
        <f>IF(E$77=0,0,E$77/NFM_fec!E$77)</f>
        <v>1.0734258544482917</v>
      </c>
      <c r="F248" s="275">
        <f>IF(F$77=0,0,F$77/NFM_fec!F$77)</f>
        <v>1.0981928149915909</v>
      </c>
      <c r="G248" s="275">
        <f>IF(G$77=0,0,G$77/NFM_fec!G$77)</f>
        <v>0.99607291148740074</v>
      </c>
      <c r="H248" s="275">
        <f>IF(H$77=0,0,H$77/NFM_fec!H$77)</f>
        <v>1.0195565879013249</v>
      </c>
      <c r="I248" s="275">
        <f>IF(I$77=0,0,I$77/NFM_fec!I$77)</f>
        <v>1.0276554592250153</v>
      </c>
      <c r="J248" s="275">
        <f>IF(J$77=0,0,J$77/NFM_fec!J$77)</f>
        <v>1.2856882900279349</v>
      </c>
      <c r="K248" s="275">
        <f>IF(K$77=0,0,K$77/NFM_fec!K$77)</f>
        <v>1.0254521188546732</v>
      </c>
      <c r="L248" s="275">
        <f>IF(L$77=0,0,L$77/NFM_fec!L$77)</f>
        <v>0.8392021938732207</v>
      </c>
      <c r="M248" s="275">
        <f>IF(M$77=0,0,M$77/NFM_fec!M$77)</f>
        <v>1.0193651953021814</v>
      </c>
      <c r="N248" s="275">
        <f>IF(N$77=0,0,N$77/NFM_fec!N$77)</f>
        <v>0.87389929822935253</v>
      </c>
      <c r="O248" s="275">
        <f>IF(O$77=0,0,O$77/NFM_fec!O$77)</f>
        <v>1.1944039646580857</v>
      </c>
      <c r="P248" s="275">
        <f>IF(P$77=0,0,P$77/NFM_fec!P$77)</f>
        <v>1.2305833301675968</v>
      </c>
      <c r="Q248" s="275">
        <f>IF(Q$77=0,0,Q$77/NFM_fec!Q$77)</f>
        <v>1.3399008247229722</v>
      </c>
      <c r="R248" s="275">
        <f>IF(R$77=0,0,R$77/NFM_fec!R$77)</f>
        <v>1.4404383173161812</v>
      </c>
      <c r="S248" s="275">
        <f>IF(S$77=0,0,S$77/NFM_fec!S$77)</f>
        <v>1.4544900060289121</v>
      </c>
      <c r="T248" s="275">
        <f>IF(T$77=0,0,T$77/NFM_fec!T$77)</f>
        <v>1.4543583643302509</v>
      </c>
      <c r="U248" s="275">
        <f>IF(U$77=0,0,U$77/NFM_fec!U$77)</f>
        <v>1.4593710686572088</v>
      </c>
      <c r="V248" s="275">
        <f>IF(V$77=0,0,V$77/NFM_fec!V$77)</f>
        <v>1.5606884532853189</v>
      </c>
      <c r="W248" s="275">
        <f>IF(W$77=0,0,W$77/NFM_fec!W$77)</f>
        <v>1.5671583452276929</v>
      </c>
      <c r="X248" s="275">
        <f>IF(X$77=0,0,X$77/NFM_fec!X$77)</f>
        <v>1.5448678824684372</v>
      </c>
      <c r="Y248" s="275">
        <f>IF(Y$77=0,0,Y$77/NFM_fec!Y$77)</f>
        <v>1.512444060725445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2.0910784776623541</v>
      </c>
      <c r="C249" s="276">
        <f>IF(C$83=0,0,C$83/NFM_fec!C$83)</f>
        <v>1.9138081659185173</v>
      </c>
      <c r="D249" s="276">
        <f>IF(D$83=0,0,D$83/NFM_fec!D$83)</f>
        <v>1.0646850403427208</v>
      </c>
      <c r="E249" s="276">
        <f>IF(E$83=0,0,E$83/NFM_fec!E$83)</f>
        <v>1.0734258544482917</v>
      </c>
      <c r="F249" s="276">
        <f>IF(F$83=0,0,F$83/NFM_fec!F$83)</f>
        <v>1.3096760956128213</v>
      </c>
      <c r="G249" s="276">
        <f>IF(G$83=0,0,G$83/NFM_fec!G$83)</f>
        <v>0.99607291148740051</v>
      </c>
      <c r="H249" s="276">
        <f>IF(H$83=0,0,H$83/NFM_fec!H$83)</f>
        <v>1.0195565879013251</v>
      </c>
      <c r="I249" s="276">
        <f>IF(I$83=0,0,I$83/NFM_fec!I$83)</f>
        <v>1.3429407825186126</v>
      </c>
      <c r="J249" s="276">
        <f>IF(J$83=0,0,J$83/NFM_fec!J$83)</f>
        <v>1.4387150430559088</v>
      </c>
      <c r="K249" s="276">
        <f>IF(K$83=0,0,K$83/NFM_fec!K$83)</f>
        <v>1.3092437271806736</v>
      </c>
      <c r="L249" s="276">
        <f>IF(L$83=0,0,L$83/NFM_fec!L$83)</f>
        <v>0.94359143733749573</v>
      </c>
      <c r="M249" s="276">
        <f>IF(M$83=0,0,M$83/NFM_fec!M$83)</f>
        <v>1.2014921016975795</v>
      </c>
      <c r="N249" s="276">
        <f>IF(N$83=0,0,N$83/NFM_fec!N$83)</f>
        <v>1.0611238717289517</v>
      </c>
      <c r="O249" s="276">
        <f>IF(O$83=0,0,O$83/NFM_fec!O$83)</f>
        <v>1.2596581290303719</v>
      </c>
      <c r="P249" s="276">
        <f>IF(P$83=0,0,P$83/NFM_fec!P$83)</f>
        <v>1.3463512264896815</v>
      </c>
      <c r="Q249" s="276">
        <f>IF(Q$83=0,0,Q$83/NFM_fec!Q$83)</f>
        <v>1.4356505241296855</v>
      </c>
      <c r="R249" s="276">
        <f>IF(R$83=0,0,R$83/NFM_fec!R$83)</f>
        <v>1.532999589522225</v>
      </c>
      <c r="S249" s="276">
        <f>IF(S$83=0,0,S$83/NFM_fec!S$83)</f>
        <v>1.5405558112323816</v>
      </c>
      <c r="T249" s="276">
        <f>IF(T$83=0,0,T$83/NFM_fec!T$83)</f>
        <v>1.5399483885510339</v>
      </c>
      <c r="U249" s="276">
        <f>IF(U$83=0,0,U$83/NFM_fec!U$83)</f>
        <v>1.5459215549085741</v>
      </c>
      <c r="V249" s="276">
        <f>IF(V$83=0,0,V$83/NFM_fec!V$83)</f>
        <v>1.5971048502480358</v>
      </c>
      <c r="W249" s="276">
        <f>IF(W$83=0,0,W$83/NFM_fec!W$83)</f>
        <v>1.6025405219861728</v>
      </c>
      <c r="X249" s="276">
        <f>IF(X$83=0,0,X$83/NFM_fec!X$83)</f>
        <v>1.5947483466434857</v>
      </c>
      <c r="Y249" s="276">
        <f>IF(Y$83=0,0,Y$83/NFM_fec!Y$83)</f>
        <v>1.5635382864296345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2.0910784776623528</v>
      </c>
      <c r="C250" s="276">
        <f>IF(C$90=0,0,C$90/NFM_fec!C$90)</f>
        <v>1.9138081659185171</v>
      </c>
      <c r="D250" s="276">
        <f>IF(D$90=0,0,D$90/NFM_fec!D$90)</f>
        <v>1.0646850403427208</v>
      </c>
      <c r="E250" s="276">
        <f>IF(E$90=0,0,E$90/NFM_fec!E$90)</f>
        <v>1.0734258544482915</v>
      </c>
      <c r="F250" s="276">
        <f>IF(F$90=0,0,F$90/NFM_fec!F$90)</f>
        <v>1.3096760956128213</v>
      </c>
      <c r="G250" s="276">
        <f>IF(G$90=0,0,G$90/NFM_fec!G$90)</f>
        <v>0.99607291148740051</v>
      </c>
      <c r="H250" s="276">
        <f>IF(H$90=0,0,H$90/NFM_fec!H$90)</f>
        <v>1.0195565879013249</v>
      </c>
      <c r="I250" s="276">
        <f>IF(I$90=0,0,I$90/NFM_fec!I$90)</f>
        <v>1.342940782518613</v>
      </c>
      <c r="J250" s="276">
        <f>IF(J$90=0,0,J$90/NFM_fec!J$90)</f>
        <v>1.4387150430559095</v>
      </c>
      <c r="K250" s="276">
        <f>IF(K$90=0,0,K$90/NFM_fec!K$90)</f>
        <v>1.3092437271806738</v>
      </c>
      <c r="L250" s="276">
        <f>IF(L$90=0,0,L$90/NFM_fec!L$90)</f>
        <v>0.94359143733749551</v>
      </c>
      <c r="M250" s="276">
        <f>IF(M$90=0,0,M$90/NFM_fec!M$90)</f>
        <v>1.2014921016975795</v>
      </c>
      <c r="N250" s="276">
        <f>IF(N$90=0,0,N$90/NFM_fec!N$90)</f>
        <v>1.061123871728952</v>
      </c>
      <c r="O250" s="276">
        <f>IF(O$90=0,0,O$90/NFM_fec!O$90)</f>
        <v>1.2596581290303717</v>
      </c>
      <c r="P250" s="276">
        <f>IF(P$90=0,0,P$90/NFM_fec!P$90)</f>
        <v>1.3463512264896809</v>
      </c>
      <c r="Q250" s="276">
        <f>IF(Q$90=0,0,Q$90/NFM_fec!Q$90)</f>
        <v>1.4356505241296844</v>
      </c>
      <c r="R250" s="276">
        <f>IF(R$90=0,0,R$90/NFM_fec!R$90)</f>
        <v>1.5329995895222253</v>
      </c>
      <c r="S250" s="276">
        <f>IF(S$90=0,0,S$90/NFM_fec!S$90)</f>
        <v>1.5405558112323825</v>
      </c>
      <c r="T250" s="276">
        <f>IF(T$90=0,0,T$90/NFM_fec!T$90)</f>
        <v>1.5399483885510334</v>
      </c>
      <c r="U250" s="276">
        <f>IF(U$90=0,0,U$90/NFM_fec!U$90)</f>
        <v>1.5459215549085723</v>
      </c>
      <c r="V250" s="276">
        <f>IF(V$90=0,0,V$90/NFM_fec!V$90)</f>
        <v>1.5971048502480369</v>
      </c>
      <c r="W250" s="276">
        <f>IF(W$90=0,0,W$90/NFM_fec!W$90)</f>
        <v>1.6025405219861735</v>
      </c>
      <c r="X250" s="276">
        <f>IF(X$90=0,0,X$90/NFM_fec!X$90)</f>
        <v>1.5947483466434866</v>
      </c>
      <c r="Y250" s="276">
        <f>IF(Y$90=0,0,Y$90/NFM_fec!Y$90)</f>
        <v>1.5635382864296348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0.97328693582679782</v>
      </c>
      <c r="C251" s="277">
        <f>IF(C$97=0,0,C$97/NFM_fec!C$97)</f>
        <v>0.79736013654712501</v>
      </c>
      <c r="D251" s="277">
        <f>IF(D$97=0,0,D$97/NFM_fec!D$97)</f>
        <v>0.36009375919769315</v>
      </c>
      <c r="E251" s="277">
        <f>IF(E$97=0,0,E$97/NFM_fec!E$97)</f>
        <v>0.36058453111671485</v>
      </c>
      <c r="F251" s="277">
        <f>IF(F$97=0,0,F$97/NFM_fec!F$97)</f>
        <v>0.41969034542825212</v>
      </c>
      <c r="G251" s="277">
        <f>IF(G$97=0,0,G$97/NFM_fec!G$97)</f>
        <v>0.33079764902365799</v>
      </c>
      <c r="H251" s="277">
        <f>IF(H$97=0,0,H$97/NFM_fec!H$97)</f>
        <v>0.35468295739607203</v>
      </c>
      <c r="I251" s="277">
        <f>IF(I$97=0,0,I$97/NFM_fec!I$97)</f>
        <v>0.53687597225098016</v>
      </c>
      <c r="J251" s="277">
        <f>IF(J$97=0,0,J$97/NFM_fec!J$97)</f>
        <v>0.64285765457037392</v>
      </c>
      <c r="K251" s="277">
        <f>IF(K$97=0,0,K$97/NFM_fec!K$97)</f>
        <v>0.41453140283631706</v>
      </c>
      <c r="L251" s="277">
        <f>IF(L$97=0,0,L$97/NFM_fec!L$97)</f>
        <v>0.28980193504975865</v>
      </c>
      <c r="M251" s="277">
        <f>IF(M$97=0,0,M$97/NFM_fec!M$97)</f>
        <v>0.36586567808731507</v>
      </c>
      <c r="N251" s="277">
        <f>IF(N$97=0,0,N$97/NFM_fec!N$97)</f>
        <v>1.845699518519937</v>
      </c>
      <c r="O251" s="277">
        <f>IF(O$97=0,0,O$97/NFM_fec!O$97)</f>
        <v>1.9068091257236772</v>
      </c>
      <c r="P251" s="277">
        <f>IF(P$97=0,0,P$97/NFM_fec!P$97)</f>
        <v>1.9543054209842101</v>
      </c>
      <c r="Q251" s="277">
        <f>IF(Q$97=0,0,Q$97/NFM_fec!Q$97)</f>
        <v>1.9886175425381316</v>
      </c>
      <c r="R251" s="277">
        <f>IF(R$97=0,0,R$97/NFM_fec!R$97)</f>
        <v>2.0295958842678563</v>
      </c>
      <c r="S251" s="277">
        <f>IF(S$97=0,0,S$97/NFM_fec!S$97)</f>
        <v>2.0323901102216166</v>
      </c>
      <c r="T251" s="277">
        <f>IF(T$97=0,0,T$97/NFM_fec!T$97)</f>
        <v>2.0321400265177405</v>
      </c>
      <c r="U251" s="277">
        <f>IF(U$97=0,0,U$97/NFM_fec!U$97)</f>
        <v>2.0348785706351435</v>
      </c>
      <c r="V251" s="277">
        <f>IF(V$97=0,0,V$97/NFM_fec!V$97)</f>
        <v>2.0453369833248125</v>
      </c>
      <c r="W251" s="277">
        <f>IF(W$97=0,0,W$97/NFM_fec!W$97)</f>
        <v>2.0474564951415526</v>
      </c>
      <c r="X251" s="277">
        <f>IF(X$97=0,0,X$97/NFM_fec!X$97)</f>
        <v>2.0476606943920301</v>
      </c>
      <c r="Y251" s="277">
        <f>IF(Y$97=0,0,Y$97/NFM_fec!Y$97)</f>
        <v>2.0349188176068096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1.814587149047052</v>
      </c>
      <c r="C253" s="272">
        <f>IF(C$115=0,0,(C$115-C$158)/NFM_fec!C$115)</f>
        <v>1.6207360162661417</v>
      </c>
      <c r="D253" s="272">
        <f>IF(D$115=0,0,(D$115-D$158)/NFM_fec!D$115)</f>
        <v>0.82787073335768424</v>
      </c>
      <c r="E253" s="272">
        <f>IF(E$115=0,0,(E$115-E$158)/NFM_fec!E$115)</f>
        <v>0.83333779812052811</v>
      </c>
      <c r="F253" s="272">
        <f>IF(F$115=0,0,(F$115-F$158)/NFM_fec!F$115)</f>
        <v>1.0341021304512474</v>
      </c>
      <c r="G253" s="272">
        <f>IF(G$115=0,0,(G$115-G$158)/NFM_fec!G$115)</f>
        <v>0.76977340622349955</v>
      </c>
      <c r="H253" s="272">
        <f>IF(H$115=0,0,(H$115-H$158)/NFM_fec!H$115)</f>
        <v>0.79967974608237691</v>
      </c>
      <c r="I253" s="272">
        <f>IF(I$115=0,0,(I$115-I$158)/NFM_fec!I$115)</f>
        <v>1.1689504552322025</v>
      </c>
      <c r="J253" s="272">
        <f>IF(J$115=0,0,(J$115-J$158)/NFM_fec!J$115)</f>
        <v>1.212048457838941</v>
      </c>
      <c r="K253" s="272">
        <f>IF(K$115=0,0,(K$115-K$158)/NFM_fec!K$115)</f>
        <v>1.0174070141201046</v>
      </c>
      <c r="L253" s="272">
        <f>IF(L$115=0,0,(L$115-L$158)/NFM_fec!L$115)</f>
        <v>0.70952398352352142</v>
      </c>
      <c r="M253" s="272">
        <f>IF(M$115=0,0,(M$115-M$158)/NFM_fec!M$115)</f>
        <v>0.90645613991572682</v>
      </c>
      <c r="N253" s="272">
        <f>IF(N$115=0,0,(N$115-N$158)/NFM_fec!N$115)</f>
        <v>1.1454887104848095</v>
      </c>
      <c r="O253" s="272">
        <f>IF(O$115=0,0,(O$115-O$158)/NFM_fec!O$115)</f>
        <v>1.3215459935697089</v>
      </c>
      <c r="P253" s="272">
        <f>IF(P$115=0,0,(P$115-P$158)/NFM_fec!P$115)</f>
        <v>1.400799139132207</v>
      </c>
      <c r="Q253" s="272">
        <f>IF(Q$115=0,0,(Q$115-Q$158)/NFM_fec!Q$115)</f>
        <v>1.4805857751904323</v>
      </c>
      <c r="R253" s="272">
        <f>IF(R$115=0,0,(R$115-R$158)/NFM_fec!R$115)</f>
        <v>1.5679209655631003</v>
      </c>
      <c r="S253" s="272">
        <f>IF(S$115=0,0,(S$115-S$158)/NFM_fec!S$115)</f>
        <v>1.5746608475647184</v>
      </c>
      <c r="T253" s="272">
        <f>IF(T$115=0,0,(T$115-T$158)/NFM_fec!T$115)</f>
        <v>1.5741182166081231</v>
      </c>
      <c r="U253" s="272">
        <f>IF(U$115=0,0,(U$115-U$158)/NFM_fec!U$115)</f>
        <v>1.579502961795904</v>
      </c>
      <c r="V253" s="272">
        <f>IF(V$115=0,0,(V$115-V$158)/NFM_fec!V$115)</f>
        <v>1.6239639895599005</v>
      </c>
      <c r="W253" s="272">
        <f>IF(W$115=0,0,(W$115-W$158)/NFM_fec!W$115)</f>
        <v>1.6288153466811719</v>
      </c>
      <c r="X253" s="272">
        <f>IF(X$115=0,0,(X$115-X$158)/NFM_fec!X$115)</f>
        <v>1.6222822235080887</v>
      </c>
      <c r="Y253" s="272">
        <f>IF(Y$115=0,0,(Y$115-Y$158)/NFM_fec!Y$115)</f>
        <v>1.5943579378072847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1.4555896855777228</v>
      </c>
      <c r="C258" s="275">
        <f>IF(C$120=0,0,C$120/NFM_fec!C$120)</f>
        <v>1.2432391548514508</v>
      </c>
      <c r="D258" s="275">
        <f>IF(D$120=0,0,D$120/NFM_fec!D$120)</f>
        <v>1.0646850403427204</v>
      </c>
      <c r="E258" s="275">
        <f>IF(E$120=0,0,E$120/NFM_fec!E$120)</f>
        <v>1.073425854448292</v>
      </c>
      <c r="F258" s="275">
        <f>IF(F$120=0,0,F$120/NFM_fec!F$120)</f>
        <v>1.0981928149915909</v>
      </c>
      <c r="G258" s="275">
        <f>IF(G$120=0,0,G$120/NFM_fec!G$120)</f>
        <v>0.9960729114874004</v>
      </c>
      <c r="H258" s="275">
        <f>IF(H$120=0,0,H$120/NFM_fec!H$120)</f>
        <v>1.0195565879013249</v>
      </c>
      <c r="I258" s="275">
        <f>IF(I$120=0,0,I$120/NFM_fec!I$120)</f>
        <v>1.0276554592250153</v>
      </c>
      <c r="J258" s="275">
        <f>IF(J$120=0,0,J$120/NFM_fec!J$120)</f>
        <v>1.2856882900279345</v>
      </c>
      <c r="K258" s="275">
        <f>IF(K$120=0,0,K$120/NFM_fec!K$120)</f>
        <v>1.0254521188546732</v>
      </c>
      <c r="L258" s="275">
        <f>IF(L$120=0,0,L$120/NFM_fec!L$120)</f>
        <v>0.83920219387322059</v>
      </c>
      <c r="M258" s="275">
        <f>IF(M$120=0,0,M$120/NFM_fec!M$120)</f>
        <v>1.0193651953021814</v>
      </c>
      <c r="N258" s="275">
        <f>IF(N$120=0,0,N$120/NFM_fec!N$120)</f>
        <v>0.87389929822935286</v>
      </c>
      <c r="O258" s="275">
        <f>IF(O$120=0,0,O$120/NFM_fec!O$120)</f>
        <v>1.194403964658086</v>
      </c>
      <c r="P258" s="275">
        <f>IF(P$120=0,0,P$120/NFM_fec!P$120)</f>
        <v>1.2305833301675964</v>
      </c>
      <c r="Q258" s="275">
        <f>IF(Q$120=0,0,Q$120/NFM_fec!Q$120)</f>
        <v>1.3399008247229724</v>
      </c>
      <c r="R258" s="275">
        <f>IF(R$120=0,0,R$120/NFM_fec!R$120)</f>
        <v>1.4404383173161817</v>
      </c>
      <c r="S258" s="275">
        <f>IF(S$120=0,0,S$120/NFM_fec!S$120)</f>
        <v>1.4544900060289119</v>
      </c>
      <c r="T258" s="275">
        <f>IF(T$120=0,0,T$120/NFM_fec!T$120)</f>
        <v>1.4543583643302509</v>
      </c>
      <c r="U258" s="275">
        <f>IF(U$120=0,0,U$120/NFM_fec!U$120)</f>
        <v>1.459371068657209</v>
      </c>
      <c r="V258" s="275">
        <f>IF(V$120=0,0,V$120/NFM_fec!V$120)</f>
        <v>1.5606884532853187</v>
      </c>
      <c r="W258" s="275">
        <f>IF(W$120=0,0,W$120/NFM_fec!W$120)</f>
        <v>1.5671583452276934</v>
      </c>
      <c r="X258" s="275">
        <f>IF(X$120=0,0,X$120/NFM_fec!X$120)</f>
        <v>1.5448678824684365</v>
      </c>
      <c r="Y258" s="275">
        <f>IF(Y$120=0,0,Y$120/NFM_fec!Y$120)</f>
        <v>1.5124440607254437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2.091078477662355</v>
      </c>
      <c r="C259" s="276">
        <f>IF(C$126=0,0,C$126/NFM_fec!C$126)</f>
        <v>1.9138081659185162</v>
      </c>
      <c r="D259" s="276">
        <f>IF(D$126=0,0,D$126/NFM_fec!D$126)</f>
        <v>1.0646850403427202</v>
      </c>
      <c r="E259" s="276">
        <f>IF(E$126=0,0,E$126/NFM_fec!E$126)</f>
        <v>1.073425854448292</v>
      </c>
      <c r="F259" s="276">
        <f>IF(F$126=0,0,F$126/NFM_fec!F$126)</f>
        <v>1.3096760956128213</v>
      </c>
      <c r="G259" s="276">
        <f>IF(G$126=0,0,G$126/NFM_fec!G$126)</f>
        <v>0.99607291148740096</v>
      </c>
      <c r="H259" s="276">
        <f>IF(H$126=0,0,H$126/NFM_fec!H$126)</f>
        <v>1.0195565879013246</v>
      </c>
      <c r="I259" s="276">
        <f>IF(I$126=0,0,I$126/NFM_fec!I$126)</f>
        <v>1.459311065397795</v>
      </c>
      <c r="J259" s="276">
        <f>IF(J$126=0,0,J$126/NFM_fec!J$126)</f>
        <v>1.4387150430559084</v>
      </c>
      <c r="K259" s="276">
        <f>IF(K$126=0,0,K$126/NFM_fec!K$126)</f>
        <v>1.3092437271806743</v>
      </c>
      <c r="L259" s="276">
        <f>IF(L$126=0,0,L$126/NFM_fec!L$126)</f>
        <v>0.94359143733749584</v>
      </c>
      <c r="M259" s="276">
        <f>IF(M$126=0,0,M$126/NFM_fec!M$126)</f>
        <v>1.2014921016975797</v>
      </c>
      <c r="N259" s="276">
        <f>IF(N$126=0,0,N$126/NFM_fec!N$126)</f>
        <v>1.0611238717289517</v>
      </c>
      <c r="O259" s="276">
        <f>IF(O$126=0,0,O$126/NFM_fec!O$126)</f>
        <v>1.2596581290303728</v>
      </c>
      <c r="P259" s="276">
        <f>IF(P$126=0,0,P$126/NFM_fec!P$126)</f>
        <v>1.346351226489682</v>
      </c>
      <c r="Q259" s="276">
        <f>IF(Q$126=0,0,Q$126/NFM_fec!Q$126)</f>
        <v>1.4356505241296853</v>
      </c>
      <c r="R259" s="276">
        <f>IF(R$126=0,0,R$126/NFM_fec!R$126)</f>
        <v>1.5329995895222246</v>
      </c>
      <c r="S259" s="276">
        <f>IF(S$126=0,0,S$126/NFM_fec!S$126)</f>
        <v>1.5405558112323825</v>
      </c>
      <c r="T259" s="276">
        <f>IF(T$126=0,0,T$126/NFM_fec!T$126)</f>
        <v>1.5399483885510343</v>
      </c>
      <c r="U259" s="276">
        <f>IF(U$126=0,0,U$126/NFM_fec!U$126)</f>
        <v>1.5459215549085734</v>
      </c>
      <c r="V259" s="276">
        <f>IF(V$126=0,0,V$126/NFM_fec!V$126)</f>
        <v>1.5971048502480365</v>
      </c>
      <c r="W259" s="276">
        <f>IF(W$126=0,0,W$126/NFM_fec!W$126)</f>
        <v>1.6025405219861739</v>
      </c>
      <c r="X259" s="276">
        <f>IF(X$126=0,0,X$126/NFM_fec!X$126)</f>
        <v>1.5947483466434862</v>
      </c>
      <c r="Y259" s="276">
        <f>IF(Y$126=0,0,Y$126/NFM_fec!Y$126)</f>
        <v>1.5635382864296341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2.0910784776623532</v>
      </c>
      <c r="C260" s="276">
        <f>IF(C$134=0,0,C$134/NFM_fec!C$134)</f>
        <v>1.9138081659185164</v>
      </c>
      <c r="D260" s="276">
        <f>IF(D$134=0,0,D$134/NFM_fec!D$134)</f>
        <v>1.0646850403427206</v>
      </c>
      <c r="E260" s="276">
        <f>IF(E$134=0,0,E$134/NFM_fec!E$134)</f>
        <v>1.073425854448292</v>
      </c>
      <c r="F260" s="276">
        <f>IF(F$134=0,0,F$134/NFM_fec!F$134)</f>
        <v>1.3096760956128215</v>
      </c>
      <c r="G260" s="276">
        <f>IF(G$134=0,0,G$134/NFM_fec!G$134)</f>
        <v>0.99607291148740029</v>
      </c>
      <c r="H260" s="276">
        <f>IF(H$134=0,0,H$134/NFM_fec!H$134)</f>
        <v>1.0195565879013249</v>
      </c>
      <c r="I260" s="276">
        <f>IF(I$134=0,0,I$134/NFM_fec!I$134)</f>
        <v>1.3429407825186128</v>
      </c>
      <c r="J260" s="276">
        <f>IF(J$134=0,0,J$134/NFM_fec!J$134)</f>
        <v>1.438715043055909</v>
      </c>
      <c r="K260" s="276">
        <f>IF(K$134=0,0,K$134/NFM_fec!K$134)</f>
        <v>1.3092437271806738</v>
      </c>
      <c r="L260" s="276">
        <f>IF(L$134=0,0,L$134/NFM_fec!L$134)</f>
        <v>0.9435914373374954</v>
      </c>
      <c r="M260" s="276">
        <f>IF(M$134=0,0,M$134/NFM_fec!M$134)</f>
        <v>1.201492101697579</v>
      </c>
      <c r="N260" s="276">
        <f>IF(N$134=0,0,N$134/NFM_fec!N$134)</f>
        <v>1.0611238717289517</v>
      </c>
      <c r="O260" s="276">
        <f>IF(O$134=0,0,O$134/NFM_fec!O$134)</f>
        <v>1.2596581290303723</v>
      </c>
      <c r="P260" s="276">
        <f>IF(P$134=0,0,P$134/NFM_fec!P$134)</f>
        <v>1.3463512264896815</v>
      </c>
      <c r="Q260" s="276">
        <f>IF(Q$134=0,0,Q$134/NFM_fec!Q$134)</f>
        <v>1.4356505241296846</v>
      </c>
      <c r="R260" s="276">
        <f>IF(R$134=0,0,R$134/NFM_fec!R$134)</f>
        <v>1.5329995895222248</v>
      </c>
      <c r="S260" s="276">
        <f>IF(S$134=0,0,S$134/NFM_fec!S$134)</f>
        <v>1.5405558112323825</v>
      </c>
      <c r="T260" s="276">
        <f>IF(T$134=0,0,T$134/NFM_fec!T$134)</f>
        <v>1.5399483885510343</v>
      </c>
      <c r="U260" s="276">
        <f>IF(U$134=0,0,U$134/NFM_fec!U$134)</f>
        <v>1.5459215549085727</v>
      </c>
      <c r="V260" s="276">
        <f>IF(V$134=0,0,V$134/NFM_fec!V$134)</f>
        <v>1.5971048502480365</v>
      </c>
      <c r="W260" s="276">
        <f>IF(W$134=0,0,W$134/NFM_fec!W$134)</f>
        <v>1.6025405219861737</v>
      </c>
      <c r="X260" s="276">
        <f>IF(X$134=0,0,X$134/NFM_fec!X$134)</f>
        <v>1.5947483466434862</v>
      </c>
      <c r="Y260" s="276">
        <f>IF(Y$134=0,0,Y$134/NFM_fec!Y$134)</f>
        <v>1.5635382864296348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0.85179617705867661</v>
      </c>
      <c r="C261" s="277">
        <f>IF(C$141=0,0,C$141/NFM_fec!C$141)</f>
        <v>0.6700172350014898</v>
      </c>
      <c r="D261" s="277">
        <f>IF(D$141=0,0,D$141/NFM_fec!D$141)</f>
        <v>0.24928858110233429</v>
      </c>
      <c r="E261" s="277">
        <f>IF(E$141=0,0,E$141/NFM_fec!E$141)</f>
        <v>0.24851690033974355</v>
      </c>
      <c r="F261" s="277">
        <f>IF(F$141=0,0,F$141/NFM_fec!F$141)</f>
        <v>0.31192867699262161</v>
      </c>
      <c r="G261" s="277">
        <f>IF(G$141=0,0,G$141/NFM_fec!G$141)</f>
        <v>0.2263468367647434</v>
      </c>
      <c r="H261" s="277">
        <f>IF(H$141=0,0,H$141/NFM_fec!H$141)</f>
        <v>0.24988412914139543</v>
      </c>
      <c r="I261" s="277">
        <f>IF(I$141=0,0,I$141/NFM_fec!I$141)</f>
        <v>0.43362369603260797</v>
      </c>
      <c r="J261" s="277">
        <f>IF(J$141=0,0,J$141/NFM_fec!J$141)</f>
        <v>0.51422880877931665</v>
      </c>
      <c r="K261" s="277">
        <f>IF(K$141=0,0,K$141/NFM_fec!K$141)</f>
        <v>0.28925114295941889</v>
      </c>
      <c r="L261" s="277">
        <f>IF(L$141=0,0,L$141/NFM_fec!L$141)</f>
        <v>0.18782459136640228</v>
      </c>
      <c r="M261" s="277">
        <f>IF(M$141=0,0,M$141/NFM_fec!M$141)</f>
        <v>0.23530991133537338</v>
      </c>
      <c r="N261" s="277">
        <f>IF(N$141=0,0,N$141/NFM_fec!N$141)</f>
        <v>1.9858416468842537</v>
      </c>
      <c r="O261" s="277">
        <f>IF(O$141=0,0,O$141/NFM_fec!O$141)</f>
        <v>2.0221413097394589</v>
      </c>
      <c r="P261" s="277">
        <f>IF(P$141=0,0,P$141/NFM_fec!P$141)</f>
        <v>2.0625959061410519</v>
      </c>
      <c r="Q261" s="277">
        <f>IF(Q$141=0,0,Q$141/NFM_fec!Q$141)</f>
        <v>2.0870453414077845</v>
      </c>
      <c r="R261" s="277">
        <f>IF(R$141=0,0,R$141/NFM_fec!R$141)</f>
        <v>2.1179367818040546</v>
      </c>
      <c r="S261" s="277">
        <f>IF(S$141=0,0,S$141/NFM_fec!S$141)</f>
        <v>2.1198794923854569</v>
      </c>
      <c r="T261" s="277">
        <f>IF(T$141=0,0,T$141/NFM_fec!T$141)</f>
        <v>2.1196932826069612</v>
      </c>
      <c r="U261" s="277">
        <f>IF(U$141=0,0,U$141/NFM_fec!U$141)</f>
        <v>2.1218535777843419</v>
      </c>
      <c r="V261" s="277">
        <f>IF(V$141=0,0,V$141/NFM_fec!V$141)</f>
        <v>2.1250399298211264</v>
      </c>
      <c r="W261" s="277">
        <f>IF(W$141=0,0,W$141/NFM_fec!W$141)</f>
        <v>2.1265672401887863</v>
      </c>
      <c r="X261" s="277">
        <f>IF(X$141=0,0,X$141/NFM_fec!X$141)</f>
        <v>2.1281983893394432</v>
      </c>
      <c r="Y261" s="277">
        <f>IF(Y$141=0,0,Y$141/NFM_fec!Y$141)</f>
        <v>2.1187551145541752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PT: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1730.677218974047</v>
      </c>
      <c r="C3" s="203">
        <f t="shared" si="0"/>
        <v>1706.5959372444809</v>
      </c>
      <c r="D3" s="203">
        <f t="shared" si="0"/>
        <v>1705.6297122364008</v>
      </c>
      <c r="E3" s="203">
        <f t="shared" si="0"/>
        <v>1634.7352727099737</v>
      </c>
      <c r="F3" s="203">
        <f t="shared" si="0"/>
        <v>1684.6489350842191</v>
      </c>
      <c r="G3" s="203">
        <f t="shared" si="0"/>
        <v>1661.4702989523123</v>
      </c>
      <c r="H3" s="203">
        <f t="shared" si="0"/>
        <v>1571.9838785175093</v>
      </c>
      <c r="I3" s="203">
        <f t="shared" si="0"/>
        <v>1744.8226467390148</v>
      </c>
      <c r="J3" s="203">
        <f t="shared" si="0"/>
        <v>1566.4712406683257</v>
      </c>
      <c r="K3" s="203">
        <f t="shared" si="0"/>
        <v>1492.8308768198917</v>
      </c>
      <c r="L3" s="203">
        <f t="shared" si="0"/>
        <v>1599.2944671901005</v>
      </c>
      <c r="M3" s="203">
        <f t="shared" si="0"/>
        <v>1634.4938000476518</v>
      </c>
      <c r="N3" s="203">
        <f t="shared" si="0"/>
        <v>1492.9184135977339</v>
      </c>
      <c r="O3" s="203">
        <f t="shared" si="0"/>
        <v>1556.1661634949428</v>
      </c>
      <c r="P3" s="203">
        <f t="shared" si="0"/>
        <v>1498.9311746665717</v>
      </c>
      <c r="Q3" s="203">
        <f t="shared" si="0"/>
        <v>1757.3869319999999</v>
      </c>
      <c r="R3" s="203">
        <f t="shared" si="0"/>
        <v>1833.9525434377147</v>
      </c>
      <c r="S3" s="203">
        <f t="shared" si="0"/>
        <v>1889.459987017894</v>
      </c>
      <c r="T3" s="203">
        <f t="shared" si="0"/>
        <v>1733.4885181027757</v>
      </c>
      <c r="U3" s="203">
        <f t="shared" si="0"/>
        <v>1773.700555301496</v>
      </c>
      <c r="V3" s="203">
        <f t="shared" si="0"/>
        <v>1973.7950252389255</v>
      </c>
      <c r="W3" s="203">
        <f t="shared" si="0"/>
        <v>2251.6824652980549</v>
      </c>
      <c r="X3" s="203">
        <f t="shared" si="0"/>
        <v>2346.7281032262463</v>
      </c>
      <c r="Y3" s="203">
        <f t="shared" si="0"/>
        <v>2295.8329580744658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1161.0638588322443</v>
      </c>
      <c r="C4" s="241">
        <f t="shared" si="1"/>
        <v>1128.8615392477514</v>
      </c>
      <c r="D4" s="241">
        <f t="shared" si="1"/>
        <v>1102.5143046634162</v>
      </c>
      <c r="E4" s="241">
        <f t="shared" si="1"/>
        <v>1084.6885373801767</v>
      </c>
      <c r="F4" s="241">
        <f t="shared" si="1"/>
        <v>1135.915349635748</v>
      </c>
      <c r="G4" s="241">
        <f t="shared" si="1"/>
        <v>1105.4963737355492</v>
      </c>
      <c r="H4" s="241">
        <f t="shared" si="1"/>
        <v>1060.4542407893725</v>
      </c>
      <c r="I4" s="241">
        <f t="shared" si="1"/>
        <v>1152.8365008634844</v>
      </c>
      <c r="J4" s="241">
        <f t="shared" si="1"/>
        <v>982.13152798979536</v>
      </c>
      <c r="K4" s="241">
        <f t="shared" si="1"/>
        <v>885.20794209062637</v>
      </c>
      <c r="L4" s="241">
        <f t="shared" si="1"/>
        <v>1044.500707554394</v>
      </c>
      <c r="M4" s="241">
        <f t="shared" si="1"/>
        <v>1070.8072058259868</v>
      </c>
      <c r="N4" s="241">
        <f t="shared" si="1"/>
        <v>894.55191690273841</v>
      </c>
      <c r="O4" s="241">
        <f t="shared" si="1"/>
        <v>922.2737582111273</v>
      </c>
      <c r="P4" s="241">
        <f t="shared" si="1"/>
        <v>911.39155756161676</v>
      </c>
      <c r="Q4" s="241">
        <f t="shared" si="1"/>
        <v>1115.843556</v>
      </c>
      <c r="R4" s="241">
        <f t="shared" si="1"/>
        <v>1191.096829292235</v>
      </c>
      <c r="S4" s="241">
        <f t="shared" si="1"/>
        <v>1163.5963378835293</v>
      </c>
      <c r="T4" s="241">
        <f t="shared" si="1"/>
        <v>1006.5105458419741</v>
      </c>
      <c r="U4" s="241">
        <f t="shared" si="1"/>
        <v>1041.0387329793091</v>
      </c>
      <c r="V4" s="241">
        <f t="shared" si="1"/>
        <v>1119.5038967440416</v>
      </c>
      <c r="W4" s="241">
        <f t="shared" si="1"/>
        <v>1370.1081640537263</v>
      </c>
      <c r="X4" s="241">
        <f t="shared" si="1"/>
        <v>1443.7321678023484</v>
      </c>
      <c r="Y4" s="241">
        <f t="shared" si="1"/>
        <v>1411.8480332970425</v>
      </c>
      <c r="DA4" s="83"/>
    </row>
    <row r="5" spans="1:105" ht="12" customHeight="1" x14ac:dyDescent="0.25">
      <c r="A5" s="99" t="s">
        <v>59</v>
      </c>
      <c r="B5" s="282">
        <v>412.82420470562113</v>
      </c>
      <c r="C5" s="282">
        <v>452.28785750862141</v>
      </c>
      <c r="D5" s="282">
        <v>446.97857498724272</v>
      </c>
      <c r="E5" s="282">
        <v>492.6115678546069</v>
      </c>
      <c r="F5" s="282">
        <v>504.10971235240942</v>
      </c>
      <c r="G5" s="282">
        <v>397.85125178052022</v>
      </c>
      <c r="H5" s="282">
        <v>389.66198115317201</v>
      </c>
      <c r="I5" s="282">
        <v>451.42272445338722</v>
      </c>
      <c r="J5" s="282">
        <v>378.78406414961438</v>
      </c>
      <c r="K5" s="282">
        <v>220.4177339257611</v>
      </c>
      <c r="L5" s="282">
        <v>388.92776596841782</v>
      </c>
      <c r="M5" s="282">
        <v>425.02103804921472</v>
      </c>
      <c r="N5" s="282">
        <v>263.52158187662081</v>
      </c>
      <c r="O5" s="282">
        <v>323.05855252035792</v>
      </c>
      <c r="P5" s="282">
        <v>351.6048245040933</v>
      </c>
      <c r="Q5" s="282">
        <v>567.86191633781516</v>
      </c>
      <c r="R5" s="282">
        <v>568.27762796512252</v>
      </c>
      <c r="S5" s="282">
        <v>565.95479073527133</v>
      </c>
      <c r="T5" s="282">
        <v>418.80032380745928</v>
      </c>
      <c r="U5" s="282">
        <v>437.00875407424201</v>
      </c>
      <c r="V5" s="282">
        <v>435.73923633651731</v>
      </c>
      <c r="W5" s="282">
        <v>705.75249200068458</v>
      </c>
      <c r="X5" s="282">
        <v>680.90086774636529</v>
      </c>
      <c r="Y5" s="282">
        <v>494.32609179619669</v>
      </c>
      <c r="DA5" s="94" t="s">
        <v>938</v>
      </c>
    </row>
    <row r="6" spans="1:105" ht="12" customHeight="1" x14ac:dyDescent="0.25">
      <c r="A6" s="99" t="s">
        <v>49</v>
      </c>
      <c r="B6" s="282">
        <v>748.23965412662312</v>
      </c>
      <c r="C6" s="282">
        <v>676.57368173913005</v>
      </c>
      <c r="D6" s="282">
        <v>655.53572967617333</v>
      </c>
      <c r="E6" s="282">
        <v>592.07696952556989</v>
      </c>
      <c r="F6" s="282">
        <v>631.80563728333868</v>
      </c>
      <c r="G6" s="282">
        <v>707.64512195502903</v>
      </c>
      <c r="H6" s="282">
        <v>670.79225963620058</v>
      </c>
      <c r="I6" s="282">
        <v>701.41377641009717</v>
      </c>
      <c r="J6" s="282">
        <v>603.34746384018092</v>
      </c>
      <c r="K6" s="282">
        <v>664.79020816486525</v>
      </c>
      <c r="L6" s="282">
        <v>655.5729415859762</v>
      </c>
      <c r="M6" s="282">
        <v>645.78616777677212</v>
      </c>
      <c r="N6" s="282">
        <v>631.03033502611765</v>
      </c>
      <c r="O6" s="282">
        <v>599.21520569076938</v>
      </c>
      <c r="P6" s="282">
        <v>559.78673305752341</v>
      </c>
      <c r="Q6" s="282">
        <v>547.98163966218488</v>
      </c>
      <c r="R6" s="282">
        <v>622.81920132711252</v>
      </c>
      <c r="S6" s="282">
        <v>597.64154714825793</v>
      </c>
      <c r="T6" s="282">
        <v>587.7102220345148</v>
      </c>
      <c r="U6" s="282">
        <v>604.02997890506708</v>
      </c>
      <c r="V6" s="282">
        <v>683.76466040752439</v>
      </c>
      <c r="W6" s="282">
        <v>664.35567205304176</v>
      </c>
      <c r="X6" s="282">
        <v>762.83130005598309</v>
      </c>
      <c r="Y6" s="282">
        <v>917.52194150084597</v>
      </c>
      <c r="DA6" s="94" t="s">
        <v>939</v>
      </c>
    </row>
    <row r="7" spans="1:105" ht="12" customHeight="1" x14ac:dyDescent="0.25">
      <c r="A7" s="49" t="s">
        <v>50</v>
      </c>
      <c r="B7" s="242">
        <v>569.61336014180279</v>
      </c>
      <c r="C7" s="242">
        <v>577.7343979967294</v>
      </c>
      <c r="D7" s="242">
        <v>603.11540757298474</v>
      </c>
      <c r="E7" s="242">
        <v>550.04673532979712</v>
      </c>
      <c r="F7" s="242">
        <v>548.7335854484711</v>
      </c>
      <c r="G7" s="242">
        <v>555.97392521676306</v>
      </c>
      <c r="H7" s="242">
        <v>511.52963772813678</v>
      </c>
      <c r="I7" s="242">
        <v>591.98614587553038</v>
      </c>
      <c r="J7" s="242">
        <v>584.33971267853042</v>
      </c>
      <c r="K7" s="242">
        <v>607.62293472926547</v>
      </c>
      <c r="L7" s="242">
        <v>554.79375963570646</v>
      </c>
      <c r="M7" s="242">
        <v>563.68659422166513</v>
      </c>
      <c r="N7" s="242">
        <v>598.36649669499536</v>
      </c>
      <c r="O7" s="242">
        <v>633.89240528381549</v>
      </c>
      <c r="P7" s="242">
        <v>587.5396171049548</v>
      </c>
      <c r="Q7" s="242">
        <v>641.54337599999997</v>
      </c>
      <c r="R7" s="242">
        <v>642.85571414547951</v>
      </c>
      <c r="S7" s="242">
        <v>725.86364913436489</v>
      </c>
      <c r="T7" s="242">
        <v>726.97797226080172</v>
      </c>
      <c r="U7" s="242">
        <v>732.66182232218682</v>
      </c>
      <c r="V7" s="242">
        <v>854.29112849488376</v>
      </c>
      <c r="W7" s="242">
        <v>881.57430124432869</v>
      </c>
      <c r="X7" s="242">
        <v>902.99593542389778</v>
      </c>
      <c r="Y7" s="242">
        <v>883.9849247774232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858.49214496505249</v>
      </c>
      <c r="C10" s="241">
        <v>919.02642291215648</v>
      </c>
      <c r="D10" s="241">
        <v>888.84228783654908</v>
      </c>
      <c r="E10" s="241">
        <v>1032.5277939495461</v>
      </c>
      <c r="F10" s="241">
        <v>1127.873562919217</v>
      </c>
      <c r="G10" s="241">
        <v>900.24425735155251</v>
      </c>
      <c r="H10" s="241">
        <v>812.05742909828257</v>
      </c>
      <c r="I10" s="241">
        <v>985.86578312242057</v>
      </c>
      <c r="J10" s="241">
        <v>843.49167075111086</v>
      </c>
      <c r="K10" s="241">
        <v>707.39314334934386</v>
      </c>
      <c r="L10" s="241">
        <v>927.43061483400436</v>
      </c>
      <c r="M10" s="241">
        <v>1002.507652908564</v>
      </c>
      <c r="N10" s="241">
        <v>622.29422872038015</v>
      </c>
      <c r="O10" s="241">
        <v>728.05409741459448</v>
      </c>
      <c r="P10" s="241">
        <v>736.24858693690476</v>
      </c>
      <c r="Q10" s="241">
        <v>710.49753892317165</v>
      </c>
      <c r="R10" s="241">
        <v>634.95782727157859</v>
      </c>
      <c r="S10" s="241">
        <v>637.65521544178966</v>
      </c>
      <c r="T10" s="241">
        <v>495.96341028368897</v>
      </c>
      <c r="U10" s="241">
        <v>734.37076863730454</v>
      </c>
      <c r="V10" s="241">
        <v>677.32564793962365</v>
      </c>
      <c r="W10" s="241">
        <v>835.41252130313308</v>
      </c>
      <c r="X10" s="241">
        <v>597.83999961430561</v>
      </c>
      <c r="Y10" s="241">
        <v>323.78307175237109</v>
      </c>
      <c r="DA10" s="83" t="s">
        <v>942</v>
      </c>
    </row>
    <row r="11" spans="1:105" ht="12" customHeight="1" x14ac:dyDescent="0.25">
      <c r="A11" s="107" t="s">
        <v>943</v>
      </c>
      <c r="B11" s="282">
        <v>476.62459958793869</v>
      </c>
      <c r="C11" s="282">
        <v>291.85304480685107</v>
      </c>
      <c r="D11" s="282">
        <v>287.91086377695632</v>
      </c>
      <c r="E11" s="282">
        <v>248.8803261756583</v>
      </c>
      <c r="F11" s="282">
        <v>299.54861246802608</v>
      </c>
      <c r="G11" s="282">
        <v>395.82117488713448</v>
      </c>
      <c r="H11" s="282">
        <v>331.25841324927552</v>
      </c>
      <c r="I11" s="282">
        <v>333.12465564696288</v>
      </c>
      <c r="J11" s="282">
        <v>297.63862324738119</v>
      </c>
      <c r="K11" s="282">
        <v>514.83428305435314</v>
      </c>
      <c r="L11" s="282">
        <v>330.78222012719579</v>
      </c>
      <c r="M11" s="282">
        <v>346.34676071772452</v>
      </c>
      <c r="N11" s="282">
        <v>358.16951942517591</v>
      </c>
      <c r="O11" s="282">
        <v>314.41692721451221</v>
      </c>
      <c r="P11" s="282">
        <v>362.12675671033702</v>
      </c>
      <c r="Q11" s="282">
        <v>262.47074328045278</v>
      </c>
      <c r="R11" s="282">
        <v>242.69767986938621</v>
      </c>
      <c r="S11" s="282">
        <v>228.8858222072331</v>
      </c>
      <c r="T11" s="282">
        <v>202.13807869548279</v>
      </c>
      <c r="U11" s="282">
        <v>289.5297032058258</v>
      </c>
      <c r="V11" s="282">
        <v>376.04898312306148</v>
      </c>
      <c r="W11" s="282">
        <v>257.8878039547626</v>
      </c>
      <c r="X11" s="282">
        <v>244.86268768941599</v>
      </c>
      <c r="Y11" s="282">
        <v>271.5482224648481</v>
      </c>
      <c r="DA11" s="94" t="s">
        <v>944</v>
      </c>
    </row>
    <row r="12" spans="1:105" ht="12" customHeight="1" x14ac:dyDescent="0.25">
      <c r="A12" s="49" t="s">
        <v>945</v>
      </c>
      <c r="B12" s="242">
        <v>108.3973808046</v>
      </c>
      <c r="C12" s="242">
        <v>67.368098343058776</v>
      </c>
      <c r="D12" s="242">
        <v>72.381332801517416</v>
      </c>
      <c r="E12" s="242">
        <v>61.538497211854022</v>
      </c>
      <c r="F12" s="242">
        <v>70.292257756589379</v>
      </c>
      <c r="G12" s="242">
        <v>87.628276221125532</v>
      </c>
      <c r="H12" s="242">
        <v>70.363547958567565</v>
      </c>
      <c r="I12" s="242">
        <v>76.502257237640052</v>
      </c>
      <c r="J12" s="242">
        <v>78.833111725625344</v>
      </c>
      <c r="K12" s="242">
        <v>111.5180654091819</v>
      </c>
      <c r="L12" s="242">
        <v>69.903113577145987</v>
      </c>
      <c r="M12" s="242">
        <v>72.656342210326557</v>
      </c>
      <c r="N12" s="242">
        <v>80.088913555715806</v>
      </c>
      <c r="O12" s="242">
        <v>88.763874609405306</v>
      </c>
      <c r="P12" s="242">
        <v>111.13568620627611</v>
      </c>
      <c r="Q12" s="242">
        <v>91.52814059289048</v>
      </c>
      <c r="R12" s="242">
        <v>84.656108357408314</v>
      </c>
      <c r="S12" s="242">
        <v>94.992595024189342</v>
      </c>
      <c r="T12" s="242">
        <v>72.411752420341301</v>
      </c>
      <c r="U12" s="242">
        <v>104.2494603600214</v>
      </c>
      <c r="V12" s="242">
        <v>171.535807219286</v>
      </c>
      <c r="W12" s="242">
        <v>135.76122981976599</v>
      </c>
      <c r="X12" s="242">
        <v>115.66762788397079</v>
      </c>
      <c r="Y12" s="242">
        <v>92.977633276314691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1064.9912721833921</v>
      </c>
      <c r="C15" s="241">
        <v>1064.9912721833921</v>
      </c>
      <c r="D15" s="241">
        <v>957.16282211405655</v>
      </c>
      <c r="E15" s="241">
        <v>1172.8197222527269</v>
      </c>
      <c r="F15" s="241">
        <v>1280.648172322062</v>
      </c>
      <c r="G15" s="241">
        <v>1172.8197222527269</v>
      </c>
      <c r="H15" s="241">
        <v>1172.8197222527269</v>
      </c>
      <c r="I15" s="241">
        <v>1064.9912721833921</v>
      </c>
      <c r="J15" s="241">
        <v>1064.9912721833921</v>
      </c>
      <c r="K15" s="241">
        <v>1064.9912721833921</v>
      </c>
      <c r="L15" s="241">
        <v>1064.9912721833921</v>
      </c>
      <c r="M15" s="241">
        <v>1064.9912721833921</v>
      </c>
      <c r="N15" s="241">
        <v>957.16282211405655</v>
      </c>
      <c r="O15" s="241">
        <v>957.16282211405655</v>
      </c>
      <c r="P15" s="241">
        <v>957.16282211405655</v>
      </c>
      <c r="Q15" s="241">
        <v>849.33437204472148</v>
      </c>
      <c r="R15" s="241">
        <v>849.33437204472148</v>
      </c>
      <c r="S15" s="241">
        <v>741.5059219753864</v>
      </c>
      <c r="T15" s="241">
        <v>741.5059219753864</v>
      </c>
      <c r="U15" s="241">
        <v>849.33437204472148</v>
      </c>
      <c r="V15" s="241">
        <v>741.5059219753864</v>
      </c>
      <c r="W15" s="241">
        <v>957.16282211405667</v>
      </c>
      <c r="X15" s="241">
        <v>849.33437204472159</v>
      </c>
      <c r="Y15" s="241">
        <v>849.33437204472159</v>
      </c>
      <c r="DA15" s="83" t="s">
        <v>947</v>
      </c>
    </row>
    <row r="16" spans="1:105" ht="12" customHeight="1" x14ac:dyDescent="0.25">
      <c r="A16" s="107" t="s">
        <v>943</v>
      </c>
      <c r="B16" s="282">
        <v>585.13844398659865</v>
      </c>
      <c r="C16" s="282">
        <v>585.13844398659865</v>
      </c>
      <c r="D16" s="282">
        <v>534.81476490849388</v>
      </c>
      <c r="E16" s="282">
        <v>534.81476490849388</v>
      </c>
      <c r="F16" s="282">
        <v>534.81476490849388</v>
      </c>
      <c r="G16" s="282">
        <v>484.49108583038912</v>
      </c>
      <c r="H16" s="282">
        <v>484.49108583038912</v>
      </c>
      <c r="I16" s="282">
        <v>434.16740675228431</v>
      </c>
      <c r="J16" s="282">
        <v>434.16740675228431</v>
      </c>
      <c r="K16" s="282">
        <v>585.13844398659865</v>
      </c>
      <c r="L16" s="282">
        <v>585.13844398659865</v>
      </c>
      <c r="M16" s="282">
        <v>534.81476490849388</v>
      </c>
      <c r="N16" s="282">
        <v>534.81476490849388</v>
      </c>
      <c r="O16" s="282">
        <v>484.49108583038912</v>
      </c>
      <c r="P16" s="282">
        <v>484.49108583038912</v>
      </c>
      <c r="Q16" s="282">
        <v>434.16740675228431</v>
      </c>
      <c r="R16" s="282">
        <v>434.16740675228431</v>
      </c>
      <c r="S16" s="282">
        <v>383.84372767417938</v>
      </c>
      <c r="T16" s="282">
        <v>383.84372767417938</v>
      </c>
      <c r="U16" s="282">
        <v>383.84372767417938</v>
      </c>
      <c r="V16" s="282">
        <v>434.16740675228431</v>
      </c>
      <c r="W16" s="282">
        <v>434.16740675228431</v>
      </c>
      <c r="X16" s="282">
        <v>383.84372767417938</v>
      </c>
      <c r="Y16" s="282">
        <v>383.84372767417938</v>
      </c>
      <c r="DA16" s="94" t="s">
        <v>948</v>
      </c>
    </row>
    <row r="17" spans="1:105" ht="12" customHeight="1" x14ac:dyDescent="0.25">
      <c r="A17" s="49" t="s">
        <v>945</v>
      </c>
      <c r="B17" s="242">
        <v>120.44153422733341</v>
      </c>
      <c r="C17" s="242">
        <v>120.44153422733341</v>
      </c>
      <c r="D17" s="242">
        <v>120.44153422733341</v>
      </c>
      <c r="E17" s="242">
        <v>109.35341777395971</v>
      </c>
      <c r="F17" s="242">
        <v>109.35341777395971</v>
      </c>
      <c r="G17" s="242">
        <v>98.26530132058609</v>
      </c>
      <c r="H17" s="242">
        <v>98.26530132058609</v>
      </c>
      <c r="I17" s="242">
        <v>87.177184867212446</v>
      </c>
      <c r="J17" s="242">
        <v>87.177184867212446</v>
      </c>
      <c r="K17" s="242">
        <v>120.44153422733341</v>
      </c>
      <c r="L17" s="242">
        <v>109.35341777395971</v>
      </c>
      <c r="M17" s="242">
        <v>109.35341777395971</v>
      </c>
      <c r="N17" s="242">
        <v>98.26530132058609</v>
      </c>
      <c r="O17" s="242">
        <v>98.26530132058609</v>
      </c>
      <c r="P17" s="242">
        <v>120.44153422733341</v>
      </c>
      <c r="Q17" s="242">
        <v>120.44153422733341</v>
      </c>
      <c r="R17" s="242">
        <v>120.44153422733341</v>
      </c>
      <c r="S17" s="242">
        <v>109.35341777395971</v>
      </c>
      <c r="T17" s="242">
        <v>109.35341777395971</v>
      </c>
      <c r="U17" s="242">
        <v>120.44153422733341</v>
      </c>
      <c r="V17" s="242">
        <v>186.97023294757531</v>
      </c>
      <c r="W17" s="242">
        <v>175.8821164942016</v>
      </c>
      <c r="X17" s="242">
        <v>175.8821164942016</v>
      </c>
      <c r="Y17" s="242">
        <v>175.8821164942016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215.65690013867021</v>
      </c>
      <c r="F19" s="241">
        <v>107.8284500693351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107.8284500693351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107.8284500693351</v>
      </c>
      <c r="V19" s="241">
        <v>0</v>
      </c>
      <c r="W19" s="241">
        <v>215.65690013867021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201.29471631241921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100.64735815620961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</v>
      </c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</v>
      </c>
      <c r="K21" s="242">
        <v>33.264349360120931</v>
      </c>
      <c r="L21" s="242">
        <v>0</v>
      </c>
      <c r="M21" s="242">
        <v>0</v>
      </c>
      <c r="N21" s="242">
        <v>0</v>
      </c>
      <c r="O21" s="242">
        <v>0</v>
      </c>
      <c r="P21" s="242">
        <v>33.264349360120931</v>
      </c>
      <c r="Q21" s="242">
        <v>0</v>
      </c>
      <c r="R21" s="242">
        <v>0</v>
      </c>
      <c r="S21" s="242">
        <v>0</v>
      </c>
      <c r="T21" s="242">
        <v>0</v>
      </c>
      <c r="U21" s="242">
        <v>22.176232906747291</v>
      </c>
      <c r="V21" s="242">
        <v>66.528698720241863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107.82845006933553</v>
      </c>
      <c r="E23" s="241">
        <f t="shared" si="2"/>
        <v>0</v>
      </c>
      <c r="F23" s="241">
        <f t="shared" si="2"/>
        <v>0</v>
      </c>
      <c r="G23" s="241">
        <f t="shared" si="2"/>
        <v>107.82845006933508</v>
      </c>
      <c r="H23" s="241">
        <f t="shared" si="2"/>
        <v>0</v>
      </c>
      <c r="I23" s="241">
        <f t="shared" si="2"/>
        <v>107.82845006933485</v>
      </c>
      <c r="J23" s="241">
        <f t="shared" si="2"/>
        <v>0</v>
      </c>
      <c r="K23" s="241">
        <f t="shared" si="2"/>
        <v>0</v>
      </c>
      <c r="L23" s="241">
        <f t="shared" si="2"/>
        <v>107.82845006933508</v>
      </c>
      <c r="M23" s="241">
        <f t="shared" si="2"/>
        <v>0</v>
      </c>
      <c r="N23" s="241">
        <f t="shared" si="2"/>
        <v>107.82845006933553</v>
      </c>
      <c r="O23" s="241">
        <f t="shared" si="2"/>
        <v>0</v>
      </c>
      <c r="P23" s="241">
        <f t="shared" si="2"/>
        <v>0</v>
      </c>
      <c r="Q23" s="241">
        <f t="shared" si="2"/>
        <v>107.82845006933508</v>
      </c>
      <c r="R23" s="241">
        <f t="shared" si="2"/>
        <v>0</v>
      </c>
      <c r="S23" s="241">
        <f t="shared" si="2"/>
        <v>107.82845006933508</v>
      </c>
      <c r="T23" s="241">
        <f t="shared" si="2"/>
        <v>0</v>
      </c>
      <c r="U23" s="241">
        <f t="shared" si="2"/>
        <v>0</v>
      </c>
      <c r="V23" s="241">
        <f t="shared" si="2"/>
        <v>107.82845006933508</v>
      </c>
      <c r="W23" s="241">
        <f t="shared" si="2"/>
        <v>0</v>
      </c>
      <c r="X23" s="241">
        <f t="shared" si="2"/>
        <v>107.82845006933508</v>
      </c>
      <c r="Y23" s="241">
        <f t="shared" si="2"/>
        <v>0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50.32367907810476</v>
      </c>
      <c r="E24" s="282">
        <f t="shared" si="3"/>
        <v>0</v>
      </c>
      <c r="F24" s="282">
        <f t="shared" si="3"/>
        <v>0</v>
      </c>
      <c r="G24" s="282">
        <f t="shared" si="3"/>
        <v>50.32367907810476</v>
      </c>
      <c r="H24" s="282">
        <f t="shared" si="3"/>
        <v>0</v>
      </c>
      <c r="I24" s="282">
        <f t="shared" si="3"/>
        <v>50.323679078104817</v>
      </c>
      <c r="J24" s="282">
        <f t="shared" si="3"/>
        <v>0</v>
      </c>
      <c r="K24" s="282">
        <f t="shared" si="3"/>
        <v>50.323679078104874</v>
      </c>
      <c r="L24" s="282">
        <f t="shared" si="3"/>
        <v>0</v>
      </c>
      <c r="M24" s="282">
        <f t="shared" si="3"/>
        <v>50.32367907810476</v>
      </c>
      <c r="N24" s="282">
        <f t="shared" si="3"/>
        <v>0</v>
      </c>
      <c r="O24" s="282">
        <f t="shared" si="3"/>
        <v>50.32367907810476</v>
      </c>
      <c r="P24" s="282">
        <f t="shared" si="3"/>
        <v>0</v>
      </c>
      <c r="Q24" s="282">
        <f t="shared" si="3"/>
        <v>50.323679078104817</v>
      </c>
      <c r="R24" s="282">
        <f t="shared" si="3"/>
        <v>0</v>
      </c>
      <c r="S24" s="282">
        <f t="shared" si="3"/>
        <v>50.323679078104931</v>
      </c>
      <c r="T24" s="282">
        <f t="shared" si="3"/>
        <v>0</v>
      </c>
      <c r="U24" s="282">
        <f t="shared" si="3"/>
        <v>0</v>
      </c>
      <c r="V24" s="282">
        <f t="shared" si="3"/>
        <v>50.323679078104703</v>
      </c>
      <c r="W24" s="282">
        <f t="shared" si="3"/>
        <v>0</v>
      </c>
      <c r="X24" s="282">
        <f t="shared" si="3"/>
        <v>50.323679078104931</v>
      </c>
      <c r="Y24" s="282">
        <f t="shared" si="3"/>
        <v>0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0</v>
      </c>
      <c r="E25" s="242">
        <f t="shared" si="4"/>
        <v>11.088116453373701</v>
      </c>
      <c r="F25" s="242">
        <f t="shared" si="4"/>
        <v>0</v>
      </c>
      <c r="G25" s="242">
        <f t="shared" si="4"/>
        <v>11.088116453373615</v>
      </c>
      <c r="H25" s="242">
        <f t="shared" si="4"/>
        <v>0</v>
      </c>
      <c r="I25" s="242">
        <f t="shared" si="4"/>
        <v>11.088116453373644</v>
      </c>
      <c r="J25" s="242">
        <f t="shared" si="4"/>
        <v>0</v>
      </c>
      <c r="K25" s="242">
        <f t="shared" si="4"/>
        <v>0</v>
      </c>
      <c r="L25" s="242">
        <f t="shared" si="4"/>
        <v>11.088116453373701</v>
      </c>
      <c r="M25" s="242">
        <f t="shared" si="4"/>
        <v>0</v>
      </c>
      <c r="N25" s="242">
        <f t="shared" si="4"/>
        <v>11.088116453373615</v>
      </c>
      <c r="O25" s="242">
        <f t="shared" si="4"/>
        <v>0</v>
      </c>
      <c r="P25" s="242">
        <f t="shared" si="4"/>
        <v>11.088116453373615</v>
      </c>
      <c r="Q25" s="242">
        <f t="shared" si="4"/>
        <v>0</v>
      </c>
      <c r="R25" s="242">
        <f t="shared" si="4"/>
        <v>0</v>
      </c>
      <c r="S25" s="242">
        <f t="shared" si="4"/>
        <v>11.088116453373701</v>
      </c>
      <c r="T25" s="242">
        <f t="shared" si="4"/>
        <v>0</v>
      </c>
      <c r="U25" s="242">
        <f t="shared" si="4"/>
        <v>11.088116453373587</v>
      </c>
      <c r="V25" s="242">
        <f t="shared" si="4"/>
        <v>0</v>
      </c>
      <c r="W25" s="242">
        <f t="shared" si="4"/>
        <v>11.088116453373715</v>
      </c>
      <c r="X25" s="242">
        <f t="shared" si="4"/>
        <v>0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206.49912721833959</v>
      </c>
      <c r="C27" s="241">
        <f t="shared" si="5"/>
        <v>145.96484927123561</v>
      </c>
      <c r="D27" s="241">
        <f t="shared" si="5"/>
        <v>68.320534277507477</v>
      </c>
      <c r="E27" s="241">
        <f t="shared" si="5"/>
        <v>140.29192830318084</v>
      </c>
      <c r="F27" s="241">
        <f t="shared" si="5"/>
        <v>152.77460940284504</v>
      </c>
      <c r="G27" s="241">
        <f t="shared" si="5"/>
        <v>272.57546490117443</v>
      </c>
      <c r="H27" s="241">
        <f t="shared" si="5"/>
        <v>360.76229315444436</v>
      </c>
      <c r="I27" s="241">
        <f t="shared" si="5"/>
        <v>79.125489060971518</v>
      </c>
      <c r="J27" s="241">
        <f t="shared" si="5"/>
        <v>221.49960143228122</v>
      </c>
      <c r="K27" s="241">
        <f t="shared" si="5"/>
        <v>357.59812883404823</v>
      </c>
      <c r="L27" s="241">
        <f t="shared" si="5"/>
        <v>137.56065734938772</v>
      </c>
      <c r="M27" s="241">
        <f t="shared" si="5"/>
        <v>62.483619274828129</v>
      </c>
      <c r="N27" s="241">
        <f t="shared" si="5"/>
        <v>334.86859339367641</v>
      </c>
      <c r="O27" s="241">
        <f t="shared" si="5"/>
        <v>229.10872469946207</v>
      </c>
      <c r="P27" s="241">
        <f t="shared" si="5"/>
        <v>220.9142351771518</v>
      </c>
      <c r="Q27" s="241">
        <f t="shared" si="5"/>
        <v>138.83683312154983</v>
      </c>
      <c r="R27" s="241">
        <f t="shared" si="5"/>
        <v>214.37654477314288</v>
      </c>
      <c r="S27" s="241">
        <f t="shared" si="5"/>
        <v>103.85070653359674</v>
      </c>
      <c r="T27" s="241">
        <f t="shared" si="5"/>
        <v>245.54251169169743</v>
      </c>
      <c r="U27" s="241">
        <f t="shared" si="5"/>
        <v>114.96360340741694</v>
      </c>
      <c r="V27" s="241">
        <f t="shared" si="5"/>
        <v>64.18027403576275</v>
      </c>
      <c r="W27" s="241">
        <f t="shared" si="5"/>
        <v>121.75030081092359</v>
      </c>
      <c r="X27" s="241">
        <f t="shared" si="5"/>
        <v>251.49437243041598</v>
      </c>
      <c r="Y27" s="241">
        <f t="shared" si="5"/>
        <v>525.55130029235056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108.51384439865996</v>
      </c>
      <c r="C28" s="282">
        <f t="shared" si="6"/>
        <v>293.28539917974757</v>
      </c>
      <c r="D28" s="282">
        <f t="shared" si="6"/>
        <v>246.90390113153757</v>
      </c>
      <c r="E28" s="282">
        <f t="shared" si="6"/>
        <v>285.93443873283559</v>
      </c>
      <c r="F28" s="282">
        <f t="shared" si="6"/>
        <v>235.26615244046781</v>
      </c>
      <c r="G28" s="282">
        <f t="shared" si="6"/>
        <v>88.669910943254649</v>
      </c>
      <c r="H28" s="282">
        <f t="shared" si="6"/>
        <v>153.2326725811136</v>
      </c>
      <c r="I28" s="282">
        <f t="shared" si="6"/>
        <v>101.04275110532143</v>
      </c>
      <c r="J28" s="282">
        <f t="shared" si="6"/>
        <v>136.52878350490312</v>
      </c>
      <c r="K28" s="282">
        <f t="shared" si="6"/>
        <v>70.304160932245509</v>
      </c>
      <c r="L28" s="282">
        <f t="shared" si="6"/>
        <v>254.35622385940286</v>
      </c>
      <c r="M28" s="282">
        <f t="shared" si="6"/>
        <v>188.46800419076936</v>
      </c>
      <c r="N28" s="282">
        <f t="shared" si="6"/>
        <v>176.64524548331798</v>
      </c>
      <c r="O28" s="282">
        <f t="shared" si="6"/>
        <v>170.07415861587691</v>
      </c>
      <c r="P28" s="282">
        <f t="shared" si="6"/>
        <v>122.3643291200521</v>
      </c>
      <c r="Q28" s="282">
        <f t="shared" si="6"/>
        <v>171.69666347183153</v>
      </c>
      <c r="R28" s="282">
        <f t="shared" si="6"/>
        <v>191.4697268828981</v>
      </c>
      <c r="S28" s="282">
        <f t="shared" si="6"/>
        <v>154.95790546694627</v>
      </c>
      <c r="T28" s="282">
        <f t="shared" si="6"/>
        <v>181.70564897869659</v>
      </c>
      <c r="U28" s="282">
        <f t="shared" si="6"/>
        <v>94.31402446835358</v>
      </c>
      <c r="V28" s="282">
        <f t="shared" si="6"/>
        <v>58.118423629222832</v>
      </c>
      <c r="W28" s="282">
        <f t="shared" si="6"/>
        <v>176.2796027975217</v>
      </c>
      <c r="X28" s="282">
        <f t="shared" si="6"/>
        <v>138.98103998476338</v>
      </c>
      <c r="Y28" s="282">
        <f t="shared" si="6"/>
        <v>112.29550520933128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12.044153422733402</v>
      </c>
      <c r="C29" s="242">
        <f t="shared" si="7"/>
        <v>53.07343588427463</v>
      </c>
      <c r="D29" s="242">
        <f t="shared" si="7"/>
        <v>48.06020142581599</v>
      </c>
      <c r="E29" s="242">
        <f t="shared" si="7"/>
        <v>47.814920562105684</v>
      </c>
      <c r="F29" s="242">
        <f t="shared" si="7"/>
        <v>39.061160017370327</v>
      </c>
      <c r="G29" s="242">
        <f t="shared" si="7"/>
        <v>10.637025099460558</v>
      </c>
      <c r="H29" s="242">
        <f t="shared" si="7"/>
        <v>27.901753362018525</v>
      </c>
      <c r="I29" s="242">
        <f t="shared" si="7"/>
        <v>10.674927629572394</v>
      </c>
      <c r="J29" s="242">
        <f t="shared" si="7"/>
        <v>8.3440731415871028</v>
      </c>
      <c r="K29" s="242">
        <f t="shared" si="7"/>
        <v>8.9234688181515054</v>
      </c>
      <c r="L29" s="242">
        <f t="shared" si="7"/>
        <v>39.450304196813718</v>
      </c>
      <c r="M29" s="242">
        <f t="shared" si="7"/>
        <v>36.697075563633149</v>
      </c>
      <c r="N29" s="242">
        <f t="shared" si="7"/>
        <v>18.176387764870285</v>
      </c>
      <c r="O29" s="242">
        <f t="shared" si="7"/>
        <v>9.501426711180784</v>
      </c>
      <c r="P29" s="242">
        <f t="shared" si="7"/>
        <v>9.3058480210573009</v>
      </c>
      <c r="Q29" s="242">
        <f t="shared" si="7"/>
        <v>28.913393634442926</v>
      </c>
      <c r="R29" s="242">
        <f t="shared" si="7"/>
        <v>35.785425869925092</v>
      </c>
      <c r="S29" s="242">
        <f t="shared" si="7"/>
        <v>14.360822749770364</v>
      </c>
      <c r="T29" s="242">
        <f t="shared" si="7"/>
        <v>36.941665353618404</v>
      </c>
      <c r="U29" s="242">
        <f t="shared" si="7"/>
        <v>16.192073867312004</v>
      </c>
      <c r="V29" s="242">
        <f t="shared" si="7"/>
        <v>15.434425728289312</v>
      </c>
      <c r="W29" s="242">
        <f t="shared" si="7"/>
        <v>40.12088667443561</v>
      </c>
      <c r="X29" s="242">
        <f t="shared" si="7"/>
        <v>60.214488610230802</v>
      </c>
      <c r="Y29" s="242">
        <f t="shared" si="7"/>
        <v>82.904483217886906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414.30524505588988</v>
      </c>
      <c r="C32" s="210">
        <v>570.14883920894238</v>
      </c>
      <c r="D32" s="210">
        <v>549.689165950129</v>
      </c>
      <c r="E32" s="210">
        <v>575.14643164230438</v>
      </c>
      <c r="F32" s="210">
        <v>563.74531384350826</v>
      </c>
      <c r="G32" s="210">
        <v>483.33929492691311</v>
      </c>
      <c r="H32" s="210">
        <v>475.22785898538251</v>
      </c>
      <c r="I32" s="210">
        <v>570.29277730008607</v>
      </c>
      <c r="J32" s="210">
        <v>503.45984522785892</v>
      </c>
      <c r="K32" s="210">
        <v>528.58512467755793</v>
      </c>
      <c r="L32" s="210">
        <v>580.21367153912297</v>
      </c>
      <c r="M32" s="210">
        <v>576.37377472055027</v>
      </c>
      <c r="N32" s="210">
        <v>502.22158211521918</v>
      </c>
      <c r="O32" s="210">
        <v>494.76139294926912</v>
      </c>
      <c r="P32" s="210">
        <v>373.31358555460019</v>
      </c>
      <c r="Q32" s="210">
        <v>375.10696474634562</v>
      </c>
      <c r="R32" s="210">
        <v>384.07386070507312</v>
      </c>
      <c r="S32" s="210">
        <v>398.79707652622523</v>
      </c>
      <c r="T32" s="210">
        <v>456.85460017196891</v>
      </c>
      <c r="U32" s="210">
        <v>467.47858985382629</v>
      </c>
      <c r="V32" s="210">
        <v>385.8398108340499</v>
      </c>
      <c r="W32" s="210">
        <v>441.79724849527082</v>
      </c>
      <c r="X32" s="210">
        <v>417.57833190025792</v>
      </c>
      <c r="Y32" s="210">
        <v>376.51023215821152</v>
      </c>
      <c r="DA32" s="109" t="s">
        <v>953</v>
      </c>
    </row>
    <row r="33" spans="1:105" ht="12" customHeight="1" x14ac:dyDescent="0.25">
      <c r="A33" s="24" t="s">
        <v>28</v>
      </c>
      <c r="B33" s="213">
        <v>13.395872742906279</v>
      </c>
      <c r="C33" s="213">
        <v>15.405331040412721</v>
      </c>
      <c r="D33" s="213">
        <v>14.065692175408429</v>
      </c>
      <c r="E33" s="213">
        <v>14.016680997420471</v>
      </c>
      <c r="F33" s="213">
        <v>14.4566638005159</v>
      </c>
      <c r="G33" s="213">
        <v>15.53129836629407</v>
      </c>
      <c r="H33" s="213">
        <v>19.432502149613072</v>
      </c>
      <c r="I33" s="213">
        <v>13.90842648323302</v>
      </c>
      <c r="J33" s="213">
        <v>14.542304385210659</v>
      </c>
      <c r="K33" s="213">
        <v>12.86895958727429</v>
      </c>
      <c r="L33" s="213">
        <v>12.132932072227</v>
      </c>
      <c r="M33" s="213">
        <v>12.267411865864149</v>
      </c>
      <c r="N33" s="213">
        <v>12.60429922613929</v>
      </c>
      <c r="O33" s="213">
        <v>12.78460877042132</v>
      </c>
      <c r="P33" s="213">
        <v>0.64944110060189164</v>
      </c>
      <c r="Q33" s="213">
        <v>0</v>
      </c>
      <c r="R33" s="213">
        <v>0</v>
      </c>
      <c r="S33" s="213">
        <v>1.2037833190025791E-3</v>
      </c>
      <c r="T33" s="213">
        <v>1.805674978503869E-3</v>
      </c>
      <c r="U33" s="213">
        <v>1.2037833190025791E-3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69.305245055889941</v>
      </c>
      <c r="C34" s="204">
        <f t="shared" si="8"/>
        <v>213.15081685296644</v>
      </c>
      <c r="D34" s="204">
        <f t="shared" si="8"/>
        <v>165.05881341358554</v>
      </c>
      <c r="E34" s="204">
        <f t="shared" si="8"/>
        <v>146.72493551160792</v>
      </c>
      <c r="F34" s="204">
        <f t="shared" si="8"/>
        <v>132.83938091143597</v>
      </c>
      <c r="G34" s="204">
        <f t="shared" si="8"/>
        <v>36.452278589853826</v>
      </c>
      <c r="H34" s="204">
        <f t="shared" si="8"/>
        <v>15.110318142734304</v>
      </c>
      <c r="I34" s="204">
        <f t="shared" si="8"/>
        <v>97.210318142734309</v>
      </c>
      <c r="J34" s="204">
        <f t="shared" si="8"/>
        <v>42.012983662940663</v>
      </c>
      <c r="K34" s="204">
        <f t="shared" si="8"/>
        <v>42.180223559759241</v>
      </c>
      <c r="L34" s="204">
        <f t="shared" si="8"/>
        <v>50.922012037833184</v>
      </c>
      <c r="M34" s="204">
        <f t="shared" si="8"/>
        <v>38.024333619948401</v>
      </c>
      <c r="N34" s="204">
        <f t="shared" si="8"/>
        <v>15.047291487532242</v>
      </c>
      <c r="O34" s="204">
        <f t="shared" si="8"/>
        <v>11.894582975064488</v>
      </c>
      <c r="P34" s="204">
        <f t="shared" si="8"/>
        <v>10.055460017196904</v>
      </c>
      <c r="Q34" s="204">
        <f t="shared" si="8"/>
        <v>8.0730008598452283</v>
      </c>
      <c r="R34" s="204">
        <f t="shared" si="8"/>
        <v>14.760705073086843</v>
      </c>
      <c r="S34" s="204">
        <f t="shared" si="8"/>
        <v>7.0200343938091132</v>
      </c>
      <c r="T34" s="204">
        <f t="shared" si="8"/>
        <v>13.860533104041274</v>
      </c>
      <c r="U34" s="204">
        <f t="shared" si="8"/>
        <v>5.937231298366294</v>
      </c>
      <c r="V34" s="204">
        <f t="shared" si="8"/>
        <v>5.2400687876182293</v>
      </c>
      <c r="W34" s="204">
        <f t="shared" si="8"/>
        <v>4.8490111779879612</v>
      </c>
      <c r="X34" s="204">
        <f t="shared" si="8"/>
        <v>5.2469475494411011</v>
      </c>
      <c r="Y34" s="204">
        <f t="shared" si="8"/>
        <v>4.4430782459157347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1.129750644883921</v>
      </c>
      <c r="C36" s="204">
        <v>1.129750644883921</v>
      </c>
      <c r="D36" s="204">
        <v>1.129750644883921</v>
      </c>
      <c r="E36" s="204">
        <v>1.129750644883921</v>
      </c>
      <c r="F36" s="204">
        <v>2.2599312123817712</v>
      </c>
      <c r="G36" s="204">
        <v>1.130008598452279</v>
      </c>
      <c r="H36" s="204">
        <v>3.3899398108340488</v>
      </c>
      <c r="I36" s="204">
        <v>4.3947549441100593</v>
      </c>
      <c r="J36" s="204">
        <v>6.592175408426483</v>
      </c>
      <c r="K36" s="204">
        <v>0</v>
      </c>
      <c r="L36" s="204">
        <v>1.098710232158211</v>
      </c>
      <c r="M36" s="204">
        <v>12.085640584694749</v>
      </c>
      <c r="N36" s="204">
        <v>4.3947549441100593</v>
      </c>
      <c r="O36" s="204">
        <v>2.1974204643164228</v>
      </c>
      <c r="P36" s="204">
        <v>2.1974204643164228</v>
      </c>
      <c r="Q36" s="204">
        <v>2.1974204643164228</v>
      </c>
      <c r="R36" s="204">
        <v>2.1974204643164228</v>
      </c>
      <c r="S36" s="204">
        <v>2.444625967325881</v>
      </c>
      <c r="T36" s="204">
        <v>2.6720550300945831</v>
      </c>
      <c r="U36" s="204">
        <v>2.2918314703353388</v>
      </c>
      <c r="V36" s="204">
        <v>2.2358555460017202</v>
      </c>
      <c r="W36" s="204">
        <v>2.4962166809974198</v>
      </c>
      <c r="X36" s="204">
        <v>2.3391229578675841</v>
      </c>
      <c r="Y36" s="204">
        <v>2.9609630266552021</v>
      </c>
      <c r="DA36" s="71" t="s">
        <v>956</v>
      </c>
    </row>
    <row r="37" spans="1:105" ht="12" customHeight="1" x14ac:dyDescent="0.25">
      <c r="A37" s="18" t="s">
        <v>71</v>
      </c>
      <c r="B37" s="204">
        <v>9.3142734307824586</v>
      </c>
      <c r="C37" s="204">
        <v>10.34918314703353</v>
      </c>
      <c r="D37" s="204">
        <v>26.907910576096299</v>
      </c>
      <c r="E37" s="204">
        <v>26.907910576096299</v>
      </c>
      <c r="F37" s="204">
        <v>26.907910576096299</v>
      </c>
      <c r="G37" s="204">
        <v>23.80318142734308</v>
      </c>
      <c r="H37" s="204">
        <v>3.0810834049871021</v>
      </c>
      <c r="I37" s="204">
        <v>2.0540842648323299</v>
      </c>
      <c r="J37" s="204">
        <v>1.026999140154772</v>
      </c>
      <c r="K37" s="204">
        <v>2.0540842648323299</v>
      </c>
      <c r="L37" s="204">
        <v>2.0540842648323299</v>
      </c>
      <c r="M37" s="204">
        <v>2.0540842648323299</v>
      </c>
      <c r="N37" s="204">
        <v>2.0540842648323299</v>
      </c>
      <c r="O37" s="204">
        <v>2.0540842648323299</v>
      </c>
      <c r="P37" s="204">
        <v>3.0810834049871021</v>
      </c>
      <c r="Q37" s="204">
        <v>2.0540842648323299</v>
      </c>
      <c r="R37" s="204">
        <v>2.0540842648323299</v>
      </c>
      <c r="S37" s="204">
        <v>1.628890799656062</v>
      </c>
      <c r="T37" s="204">
        <v>1.448151332760103</v>
      </c>
      <c r="U37" s="204">
        <v>1.6925193465176269</v>
      </c>
      <c r="V37" s="204">
        <v>1.7582975064488391</v>
      </c>
      <c r="W37" s="204">
        <v>1.51487532244196</v>
      </c>
      <c r="X37" s="204">
        <v>1.8424763542562339</v>
      </c>
      <c r="Y37" s="204">
        <v>1.126655202063628</v>
      </c>
      <c r="DA37" s="71" t="s">
        <v>957</v>
      </c>
    </row>
    <row r="38" spans="1:105" ht="12" customHeight="1" x14ac:dyDescent="0.25">
      <c r="A38" s="18" t="s">
        <v>32</v>
      </c>
      <c r="B38" s="204">
        <v>58.861220980223557</v>
      </c>
      <c r="C38" s="204">
        <v>201.67188306104899</v>
      </c>
      <c r="D38" s="204">
        <v>137.02115219260531</v>
      </c>
      <c r="E38" s="204">
        <v>118.6872742906277</v>
      </c>
      <c r="F38" s="204">
        <v>103.6715391229579</v>
      </c>
      <c r="G38" s="204">
        <v>11.519088564058469</v>
      </c>
      <c r="H38" s="204">
        <v>8.6392949269131538</v>
      </c>
      <c r="I38" s="204">
        <v>90.761478933791921</v>
      </c>
      <c r="J38" s="204">
        <v>34.393809114359406</v>
      </c>
      <c r="K38" s="204">
        <v>40.126139294926908</v>
      </c>
      <c r="L38" s="204">
        <v>47.769217540842646</v>
      </c>
      <c r="M38" s="204">
        <v>23.88460877042132</v>
      </c>
      <c r="N38" s="204">
        <v>8.5984522785898534</v>
      </c>
      <c r="O38" s="204">
        <v>7.643078245915734</v>
      </c>
      <c r="P38" s="204">
        <v>4.7769561478933786</v>
      </c>
      <c r="Q38" s="204">
        <v>3.8214961306964752</v>
      </c>
      <c r="R38" s="204">
        <v>10.50920034393809</v>
      </c>
      <c r="S38" s="204">
        <v>2.94548581255374</v>
      </c>
      <c r="T38" s="204">
        <v>9.738263112639725</v>
      </c>
      <c r="U38" s="204">
        <v>1.9518486672398969</v>
      </c>
      <c r="V38" s="204">
        <v>1.244883920894239</v>
      </c>
      <c r="W38" s="204">
        <v>0.83688736027515043</v>
      </c>
      <c r="X38" s="204">
        <v>1.064316423043852</v>
      </c>
      <c r="Y38" s="204">
        <v>0.35442820292347382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1.031814273430782E-3</v>
      </c>
      <c r="T39" s="204">
        <v>2.0636285468615648E-3</v>
      </c>
      <c r="U39" s="204">
        <v>1.031814273430782E-3</v>
      </c>
      <c r="V39" s="204">
        <v>1.031814273430782E-3</v>
      </c>
      <c r="W39" s="204">
        <v>1.031814273430782E-3</v>
      </c>
      <c r="X39" s="204">
        <v>1.031814273430782E-3</v>
      </c>
      <c r="Y39" s="204">
        <v>1.031814273430782E-3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46.732588134135852</v>
      </c>
      <c r="C40" s="204">
        <f t="shared" si="9"/>
        <v>58.684436801375753</v>
      </c>
      <c r="D40" s="204">
        <f t="shared" si="9"/>
        <v>63.370593293207222</v>
      </c>
      <c r="E40" s="204">
        <f t="shared" si="9"/>
        <v>68.93809114359415</v>
      </c>
      <c r="F40" s="204">
        <f t="shared" si="9"/>
        <v>61.070507308684427</v>
      </c>
      <c r="G40" s="204">
        <f t="shared" si="9"/>
        <v>64.402407566638004</v>
      </c>
      <c r="H40" s="204">
        <f t="shared" si="9"/>
        <v>58.598452278589853</v>
      </c>
      <c r="I40" s="204">
        <f t="shared" si="9"/>
        <v>70.872742906276869</v>
      </c>
      <c r="J40" s="204">
        <f t="shared" si="9"/>
        <v>74.032674118658633</v>
      </c>
      <c r="K40" s="204">
        <f t="shared" si="9"/>
        <v>125.15047291487529</v>
      </c>
      <c r="L40" s="204">
        <f t="shared" si="9"/>
        <v>146.0017196904557</v>
      </c>
      <c r="M40" s="204">
        <f t="shared" si="9"/>
        <v>174.0326741186586</v>
      </c>
      <c r="N40" s="204">
        <f t="shared" si="9"/>
        <v>167.9062768701634</v>
      </c>
      <c r="O40" s="204">
        <f t="shared" si="9"/>
        <v>160.57609630266549</v>
      </c>
      <c r="P40" s="204">
        <f t="shared" si="9"/>
        <v>142.06792777300089</v>
      </c>
      <c r="Q40" s="204">
        <f t="shared" si="9"/>
        <v>152.49303525365431</v>
      </c>
      <c r="R40" s="204">
        <f t="shared" si="9"/>
        <v>147.4933791917455</v>
      </c>
      <c r="S40" s="204">
        <f t="shared" si="9"/>
        <v>168.41943250214959</v>
      </c>
      <c r="T40" s="204">
        <f t="shared" si="9"/>
        <v>181.29673258813409</v>
      </c>
      <c r="U40" s="204">
        <f t="shared" si="9"/>
        <v>175.78082545141871</v>
      </c>
      <c r="V40" s="204">
        <f t="shared" si="9"/>
        <v>108.5170249355116</v>
      </c>
      <c r="W40" s="204">
        <f t="shared" si="9"/>
        <v>149.25924333619949</v>
      </c>
      <c r="X40" s="204">
        <f t="shared" si="9"/>
        <v>126.28968185726571</v>
      </c>
      <c r="Y40" s="204">
        <f t="shared" si="9"/>
        <v>124.6040412725709</v>
      </c>
      <c r="DA40" s="71"/>
    </row>
    <row r="41" spans="1:105" ht="12" customHeight="1" x14ac:dyDescent="0.25">
      <c r="A41" s="18" t="s">
        <v>73</v>
      </c>
      <c r="B41" s="204">
        <v>46.732588134135852</v>
      </c>
      <c r="C41" s="204">
        <v>58.684436801375753</v>
      </c>
      <c r="D41" s="204">
        <v>63.370593293207222</v>
      </c>
      <c r="E41" s="204">
        <v>68.93809114359415</v>
      </c>
      <c r="F41" s="204">
        <v>61.070507308684427</v>
      </c>
      <c r="G41" s="204">
        <v>64.402407566638004</v>
      </c>
      <c r="H41" s="204">
        <v>58.598452278589853</v>
      </c>
      <c r="I41" s="204">
        <v>70.872742906276869</v>
      </c>
      <c r="J41" s="204">
        <v>74.032674118658633</v>
      </c>
      <c r="K41" s="204">
        <v>125.15047291487529</v>
      </c>
      <c r="L41" s="204">
        <v>146.0017196904557</v>
      </c>
      <c r="M41" s="204">
        <v>174.0326741186586</v>
      </c>
      <c r="N41" s="204">
        <v>167.9062768701634</v>
      </c>
      <c r="O41" s="204">
        <v>160.57609630266549</v>
      </c>
      <c r="P41" s="204">
        <v>142.06792777300089</v>
      </c>
      <c r="Q41" s="204">
        <v>152.49303525365431</v>
      </c>
      <c r="R41" s="204">
        <v>147.4933791917455</v>
      </c>
      <c r="S41" s="204">
        <v>168.41943250214959</v>
      </c>
      <c r="T41" s="204">
        <v>181.29673258813409</v>
      </c>
      <c r="U41" s="204">
        <v>175.78082545141871</v>
      </c>
      <c r="V41" s="204">
        <v>108.5170249355116</v>
      </c>
      <c r="W41" s="204">
        <v>149.25924333619949</v>
      </c>
      <c r="X41" s="204">
        <v>126.28968185726571</v>
      </c>
      <c r="Y41" s="204">
        <v>124.6040412725709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32.506964746345652</v>
      </c>
      <c r="C43" s="204">
        <f t="shared" si="10"/>
        <v>32.936887360275144</v>
      </c>
      <c r="D43" s="204">
        <f t="shared" si="10"/>
        <v>33.366809974204642</v>
      </c>
      <c r="E43" s="204">
        <f t="shared" si="10"/>
        <v>33.796732588134127</v>
      </c>
      <c r="F43" s="204">
        <f t="shared" si="10"/>
        <v>34.46543422184007</v>
      </c>
      <c r="G43" s="204">
        <f t="shared" si="10"/>
        <v>35.253654342218397</v>
      </c>
      <c r="H43" s="204">
        <f t="shared" si="10"/>
        <v>35.683576956147888</v>
      </c>
      <c r="I43" s="204">
        <f t="shared" si="10"/>
        <v>36.734479793637149</v>
      </c>
      <c r="J43" s="204">
        <f t="shared" si="10"/>
        <v>36.567325881341361</v>
      </c>
      <c r="K43" s="204">
        <f t="shared" si="10"/>
        <v>39.385726569217539</v>
      </c>
      <c r="L43" s="204">
        <f t="shared" si="10"/>
        <v>43.207222699914013</v>
      </c>
      <c r="M43" s="204">
        <f t="shared" si="10"/>
        <v>43.374462596732577</v>
      </c>
      <c r="N43" s="204">
        <f t="shared" si="10"/>
        <v>1.98237317282889</v>
      </c>
      <c r="O43" s="204">
        <f t="shared" si="10"/>
        <v>2.5795356835769558</v>
      </c>
      <c r="P43" s="204">
        <f t="shared" si="10"/>
        <v>1.743594153052451</v>
      </c>
      <c r="Q43" s="204">
        <f t="shared" si="10"/>
        <v>1.958555460017197</v>
      </c>
      <c r="R43" s="204">
        <f t="shared" si="10"/>
        <v>1.146431642304385</v>
      </c>
      <c r="S43" s="204">
        <f t="shared" si="10"/>
        <v>1.2520206362854689</v>
      </c>
      <c r="T43" s="204">
        <f t="shared" si="10"/>
        <v>4.694496990541702</v>
      </c>
      <c r="U43" s="204">
        <f t="shared" si="10"/>
        <v>5.9958727429062764</v>
      </c>
      <c r="V43" s="204">
        <f t="shared" si="10"/>
        <v>5.3484092863284607</v>
      </c>
      <c r="W43" s="204">
        <f t="shared" si="10"/>
        <v>5.8448839208942394</v>
      </c>
      <c r="X43" s="204">
        <f t="shared" si="10"/>
        <v>6.4150472914875305</v>
      </c>
      <c r="Y43" s="204">
        <f t="shared" si="10"/>
        <v>3.9580395528804813</v>
      </c>
      <c r="DA43" s="71"/>
    </row>
    <row r="44" spans="1:105" ht="12" customHeight="1" x14ac:dyDescent="0.25">
      <c r="A44" s="18" t="s">
        <v>38</v>
      </c>
      <c r="B44" s="204">
        <v>32.506964746345652</v>
      </c>
      <c r="C44" s="204">
        <v>32.936887360275144</v>
      </c>
      <c r="D44" s="204">
        <v>33.366809974204642</v>
      </c>
      <c r="E44" s="204">
        <v>33.796732588134127</v>
      </c>
      <c r="F44" s="204">
        <v>34.46543422184007</v>
      </c>
      <c r="G44" s="204">
        <v>35.253654342218397</v>
      </c>
      <c r="H44" s="204">
        <v>35.683576956147888</v>
      </c>
      <c r="I44" s="204">
        <v>36.734479793637149</v>
      </c>
      <c r="J44" s="204">
        <v>36.567325881341361</v>
      </c>
      <c r="K44" s="204">
        <v>39.385726569217539</v>
      </c>
      <c r="L44" s="204">
        <v>43.207222699914013</v>
      </c>
      <c r="M44" s="204">
        <v>43.374462596732577</v>
      </c>
      <c r="N44" s="204">
        <v>1.98237317282889</v>
      </c>
      <c r="O44" s="204">
        <v>2.5795356835769558</v>
      </c>
      <c r="P44" s="204">
        <v>1.743594153052451</v>
      </c>
      <c r="Q44" s="204">
        <v>1.958555460017197</v>
      </c>
      <c r="R44" s="204">
        <v>1.146431642304385</v>
      </c>
      <c r="S44" s="204">
        <v>1.1654342218400691</v>
      </c>
      <c r="T44" s="204">
        <v>4.6087704213241611</v>
      </c>
      <c r="U44" s="204">
        <v>5.8933791917454856</v>
      </c>
      <c r="V44" s="204">
        <v>5.2370593293207222</v>
      </c>
      <c r="W44" s="204">
        <v>5.7185726569217543</v>
      </c>
      <c r="X44" s="204">
        <v>6.2859845227858973</v>
      </c>
      <c r="Y44" s="204">
        <v>3.8797076526225278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8.6586414445399815E-2</v>
      </c>
      <c r="T46" s="204">
        <v>8.5726569217540835E-2</v>
      </c>
      <c r="U46" s="204">
        <v>0.10249355116079099</v>
      </c>
      <c r="V46" s="204">
        <v>0.1113499570077386</v>
      </c>
      <c r="W46" s="204">
        <v>0.12631126397248499</v>
      </c>
      <c r="X46" s="204">
        <v>0.12906276870163369</v>
      </c>
      <c r="Y46" s="204">
        <v>7.8331900257953571E-2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53.740326741186593</v>
      </c>
      <c r="C50" s="204">
        <v>51.949011177987963</v>
      </c>
      <c r="D50" s="204">
        <v>73.397334479793628</v>
      </c>
      <c r="E50" s="204">
        <v>98.428374892519344</v>
      </c>
      <c r="F50" s="204">
        <v>101.222871883061</v>
      </c>
      <c r="G50" s="204">
        <v>111.49329320722271</v>
      </c>
      <c r="H50" s="204">
        <v>119.661822871883</v>
      </c>
      <c r="I50" s="204">
        <v>121.2142734307825</v>
      </c>
      <c r="J50" s="204">
        <v>120.5693895098882</v>
      </c>
      <c r="K50" s="204">
        <v>122.24135855546</v>
      </c>
      <c r="L50" s="204">
        <v>113.7623387790198</v>
      </c>
      <c r="M50" s="204">
        <v>102.2260533104041</v>
      </c>
      <c r="N50" s="204">
        <v>107.43284608770421</v>
      </c>
      <c r="O50" s="204">
        <v>110.1079965606191</v>
      </c>
      <c r="P50" s="204">
        <v>36.853912295786763</v>
      </c>
      <c r="Q50" s="204">
        <v>30.381169389509889</v>
      </c>
      <c r="R50" s="204">
        <v>22.045485812553739</v>
      </c>
      <c r="S50" s="204">
        <v>17.881599312123811</v>
      </c>
      <c r="T50" s="204">
        <v>52.135081685296647</v>
      </c>
      <c r="U50" s="204">
        <v>63.283920894239031</v>
      </c>
      <c r="V50" s="204">
        <v>56.972570937231303</v>
      </c>
      <c r="W50" s="204">
        <v>62.508512467755807</v>
      </c>
      <c r="X50" s="204">
        <v>61.433190025795348</v>
      </c>
      <c r="Y50" s="204">
        <v>29.48039552880482</v>
      </c>
      <c r="DA50" s="71" t="s">
        <v>968</v>
      </c>
    </row>
    <row r="51" spans="1:105" ht="12" customHeight="1" x14ac:dyDescent="0.25">
      <c r="A51" s="21" t="s">
        <v>40</v>
      </c>
      <c r="B51" s="207">
        <v>198.6242476354256</v>
      </c>
      <c r="C51" s="207">
        <v>198.02235597592431</v>
      </c>
      <c r="D51" s="207">
        <v>200.42992261392951</v>
      </c>
      <c r="E51" s="207">
        <v>213.24161650902829</v>
      </c>
      <c r="F51" s="207">
        <v>219.69045571797079</v>
      </c>
      <c r="G51" s="207">
        <v>220.20636285468609</v>
      </c>
      <c r="H51" s="207">
        <v>226.74118658641439</v>
      </c>
      <c r="I51" s="207">
        <v>230.35253654342219</v>
      </c>
      <c r="J51" s="207">
        <v>215.73516766981939</v>
      </c>
      <c r="K51" s="207">
        <v>186.7583834909716</v>
      </c>
      <c r="L51" s="207">
        <v>214.18744625967321</v>
      </c>
      <c r="M51" s="207">
        <v>206.44883920894239</v>
      </c>
      <c r="N51" s="207">
        <v>197.24849527085121</v>
      </c>
      <c r="O51" s="207">
        <v>196.8185726569217</v>
      </c>
      <c r="P51" s="207">
        <v>181.9432502149613</v>
      </c>
      <c r="Q51" s="207">
        <v>182.20120378331899</v>
      </c>
      <c r="R51" s="207">
        <v>198.6278589853826</v>
      </c>
      <c r="S51" s="207">
        <v>204.22278589853821</v>
      </c>
      <c r="T51" s="207">
        <v>204.86595012897669</v>
      </c>
      <c r="U51" s="207">
        <v>216.47953568357701</v>
      </c>
      <c r="V51" s="207">
        <v>209.76173688736031</v>
      </c>
      <c r="W51" s="207">
        <v>219.33559759243329</v>
      </c>
      <c r="X51" s="207">
        <v>218.19346517626829</v>
      </c>
      <c r="Y51" s="207">
        <v>214.02467755803951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414.30524505589011</v>
      </c>
      <c r="C52" s="284">
        <f t="shared" si="11"/>
        <v>570.14883920894272</v>
      </c>
      <c r="D52" s="284">
        <f t="shared" si="11"/>
        <v>549.68916595012911</v>
      </c>
      <c r="E52" s="284">
        <f t="shared" si="11"/>
        <v>575.14643164230461</v>
      </c>
      <c r="F52" s="284">
        <f t="shared" si="11"/>
        <v>563.74531384350792</v>
      </c>
      <c r="G52" s="284">
        <f t="shared" si="11"/>
        <v>483.33929492691294</v>
      </c>
      <c r="H52" s="284">
        <f t="shared" si="11"/>
        <v>475.22785898538257</v>
      </c>
      <c r="I52" s="284">
        <f t="shared" si="11"/>
        <v>570.2927773000863</v>
      </c>
      <c r="J52" s="284">
        <f t="shared" si="11"/>
        <v>503.45984522785886</v>
      </c>
      <c r="K52" s="284">
        <f t="shared" si="11"/>
        <v>528.58512467755804</v>
      </c>
      <c r="L52" s="284">
        <f t="shared" si="11"/>
        <v>580.21367153912286</v>
      </c>
      <c r="M52" s="284">
        <f t="shared" si="11"/>
        <v>576.37377472055039</v>
      </c>
      <c r="N52" s="284">
        <f t="shared" si="11"/>
        <v>502.22158211521923</v>
      </c>
      <c r="O52" s="284">
        <f t="shared" si="11"/>
        <v>494.76139294926872</v>
      </c>
      <c r="P52" s="284">
        <f t="shared" si="11"/>
        <v>373.31358555459997</v>
      </c>
      <c r="Q52" s="284">
        <f t="shared" si="11"/>
        <v>375.10696474634528</v>
      </c>
      <c r="R52" s="284">
        <f t="shared" si="11"/>
        <v>384.073860705073</v>
      </c>
      <c r="S52" s="284">
        <f t="shared" si="11"/>
        <v>398.79707652622506</v>
      </c>
      <c r="T52" s="284">
        <f t="shared" si="11"/>
        <v>456.85460017196891</v>
      </c>
      <c r="U52" s="284">
        <f t="shared" si="11"/>
        <v>467.47858985382629</v>
      </c>
      <c r="V52" s="284">
        <f t="shared" si="11"/>
        <v>385.83981083405001</v>
      </c>
      <c r="W52" s="284">
        <f t="shared" si="11"/>
        <v>441.79724849527094</v>
      </c>
      <c r="X52" s="284">
        <f t="shared" si="11"/>
        <v>417.57833190025792</v>
      </c>
      <c r="Y52" s="284">
        <f t="shared" si="11"/>
        <v>376.51023215821158</v>
      </c>
      <c r="DA52" s="118"/>
    </row>
    <row r="53" spans="1:105" ht="12" customHeight="1" x14ac:dyDescent="0.25">
      <c r="A53" s="51" t="s">
        <v>48</v>
      </c>
      <c r="B53" s="237">
        <f>CHI_fec!B5-B58</f>
        <v>261.34582911251005</v>
      </c>
      <c r="C53" s="237">
        <f>CHI_fec!C5-C58</f>
        <v>426.89988711162687</v>
      </c>
      <c r="D53" s="237">
        <f>CHI_fec!D5-D58</f>
        <v>408.06368686856399</v>
      </c>
      <c r="E53" s="237">
        <f>CHI_fec!E5-E58</f>
        <v>447.25112295272493</v>
      </c>
      <c r="F53" s="237">
        <f>CHI_fec!F5-F58</f>
        <v>424.92730853907574</v>
      </c>
      <c r="G53" s="237">
        <f>CHI_fec!G5-G58</f>
        <v>314.68459050949537</v>
      </c>
      <c r="H53" s="237">
        <f>CHI_fec!H5-H58</f>
        <v>318.05335828017132</v>
      </c>
      <c r="I53" s="237">
        <f>CHI_fec!I5-I58</f>
        <v>403.25614802889595</v>
      </c>
      <c r="J53" s="237">
        <f>CHI_fec!J5-J58</f>
        <v>348.90783179251821</v>
      </c>
      <c r="K53" s="237">
        <f>CHI_fec!K5-K58</f>
        <v>310.685037333026</v>
      </c>
      <c r="L53" s="237">
        <f>CHI_fec!L5-L58</f>
        <v>425.25065966013062</v>
      </c>
      <c r="M53" s="237">
        <f>CHI_fec!M5-M58</f>
        <v>426.12970273047449</v>
      </c>
      <c r="N53" s="237">
        <f>CHI_fec!N5-N58</f>
        <v>315.20539328926361</v>
      </c>
      <c r="O53" s="237">
        <f>CHI_fec!O5-O58</f>
        <v>337.93731764243444</v>
      </c>
      <c r="P53" s="237">
        <f>CHI_fec!P5-P58</f>
        <v>245.95724466035699</v>
      </c>
      <c r="Q53" s="237">
        <f>CHI_fec!Q5-Q58</f>
        <v>268.24178160448719</v>
      </c>
      <c r="R53" s="237">
        <f>CHI_fec!R5-R58</f>
        <v>271.96336840501851</v>
      </c>
      <c r="S53" s="237">
        <f>CHI_fec!S5-S58</f>
        <v>284.50642744654238</v>
      </c>
      <c r="T53" s="237">
        <f>CHI_fec!T5-T58</f>
        <v>316.83946109032519</v>
      </c>
      <c r="U53" s="237">
        <f>CHI_fec!U5-U58</f>
        <v>319.41550961101416</v>
      </c>
      <c r="V53" s="237">
        <f>CHI_fec!V5-V58</f>
        <v>246.49488065760272</v>
      </c>
      <c r="W53" s="237">
        <f>CHI_fec!W5-W58</f>
        <v>320.97331118629097</v>
      </c>
      <c r="X53" s="237">
        <f>CHI_fec!X5-X58</f>
        <v>280.75227710836873</v>
      </c>
      <c r="Y53" s="237">
        <f>CHI_fec!Y5-Y58</f>
        <v>194.23930765018986</v>
      </c>
      <c r="DA53" s="83"/>
    </row>
    <row r="54" spans="1:105" ht="12" customHeight="1" x14ac:dyDescent="0.25">
      <c r="A54" s="99" t="s">
        <v>49</v>
      </c>
      <c r="B54" s="238">
        <f>CHI_fec!B61</f>
        <v>129.18037222137269</v>
      </c>
      <c r="C54" s="238">
        <f>CHI_fec!C61</f>
        <v>119.1308880367189</v>
      </c>
      <c r="D54" s="238">
        <f>CHI_fec!D61</f>
        <v>116.44786098194039</v>
      </c>
      <c r="E54" s="238">
        <f>CHI_fec!E61</f>
        <v>104.93309206372921</v>
      </c>
      <c r="F54" s="238">
        <f>CHI_fec!F61</f>
        <v>115.9106073514334</v>
      </c>
      <c r="G54" s="238">
        <f>CHI_fec!G61</f>
        <v>145.44505169309551</v>
      </c>
      <c r="H54" s="238">
        <f>CHI_fec!H61</f>
        <v>135.82021642786941</v>
      </c>
      <c r="I54" s="238">
        <f>CHI_fec!I61</f>
        <v>142.32361263462039</v>
      </c>
      <c r="J54" s="238">
        <f>CHI_fec!J61</f>
        <v>113.8956649114083</v>
      </c>
      <c r="K54" s="238">
        <f>CHI_fec!K61</f>
        <v>172.68225988680771</v>
      </c>
      <c r="L54" s="238">
        <f>CHI_fec!L61</f>
        <v>117.8821864275735</v>
      </c>
      <c r="M54" s="238">
        <f>CHI_fec!M61</f>
        <v>115.6544092404819</v>
      </c>
      <c r="N54" s="238">
        <f>CHI_fec!N61</f>
        <v>158.59352712728361</v>
      </c>
      <c r="O54" s="238">
        <f>CHI_fec!O61</f>
        <v>128.0956908604791</v>
      </c>
      <c r="P54" s="238">
        <f>CHI_fec!P61</f>
        <v>103.7273163408848</v>
      </c>
      <c r="Q54" s="238">
        <f>CHI_fec!Q61</f>
        <v>81.186860795436004</v>
      </c>
      <c r="R54" s="238">
        <f>CHI_fec!R61</f>
        <v>87.483091898793418</v>
      </c>
      <c r="S54" s="238">
        <f>CHI_fec!S61</f>
        <v>90.984066486771624</v>
      </c>
      <c r="T54" s="238">
        <f>CHI_fec!T61</f>
        <v>115.8582650967388</v>
      </c>
      <c r="U54" s="238">
        <f>CHI_fec!U61</f>
        <v>120.77015963518819</v>
      </c>
      <c r="V54" s="238">
        <f>CHI_fec!V61</f>
        <v>106.6015462077839</v>
      </c>
      <c r="W54" s="238">
        <f>CHI_fec!W61</f>
        <v>88.402995300763692</v>
      </c>
      <c r="X54" s="238">
        <f>CHI_fec!X61</f>
        <v>104.3382359326172</v>
      </c>
      <c r="Y54" s="238">
        <f>CHI_fec!Y61</f>
        <v>151.12118587377469</v>
      </c>
      <c r="DA54" s="94"/>
    </row>
    <row r="55" spans="1:105" ht="12" customHeight="1" x14ac:dyDescent="0.25">
      <c r="A55" s="52" t="s">
        <v>50</v>
      </c>
      <c r="B55" s="239">
        <f>CHI_fec!B110</f>
        <v>23.77904372200738</v>
      </c>
      <c r="C55" s="239">
        <f>CHI_fec!C110</f>
        <v>24.118064060596868</v>
      </c>
      <c r="D55" s="239">
        <f>CHI_fec!D110</f>
        <v>25.17761809962472</v>
      </c>
      <c r="E55" s="239">
        <f>CHI_fec!E110</f>
        <v>22.96221662585047</v>
      </c>
      <c r="F55" s="239">
        <f>CHI_fec!F110</f>
        <v>22.907397952998728</v>
      </c>
      <c r="G55" s="239">
        <f>CHI_fec!G110</f>
        <v>23.209652724322108</v>
      </c>
      <c r="H55" s="239">
        <f>CHI_fec!H110</f>
        <v>21.35428427734184</v>
      </c>
      <c r="I55" s="239">
        <f>CHI_fec!I110</f>
        <v>24.713016636569929</v>
      </c>
      <c r="J55" s="239">
        <f>CHI_fec!J110</f>
        <v>40.656348523932351</v>
      </c>
      <c r="K55" s="239">
        <f>CHI_fec!K110</f>
        <v>45.217827457724283</v>
      </c>
      <c r="L55" s="239">
        <f>CHI_fec!L110</f>
        <v>37.080825451418747</v>
      </c>
      <c r="M55" s="239">
        <f>CHI_fec!M110</f>
        <v>34.589662749593977</v>
      </c>
      <c r="N55" s="239">
        <f>CHI_fec!N110</f>
        <v>28.422661698672009</v>
      </c>
      <c r="O55" s="239">
        <f>CHI_fec!O110</f>
        <v>28.728384446355211</v>
      </c>
      <c r="P55" s="239">
        <f>CHI_fec!P110</f>
        <v>23.629024553358182</v>
      </c>
      <c r="Q55" s="239">
        <f>CHI_fec!Q110</f>
        <v>25.678322346422078</v>
      </c>
      <c r="R55" s="239">
        <f>CHI_fec!R110</f>
        <v>24.627400401261099</v>
      </c>
      <c r="S55" s="239">
        <f>CHI_fec!S110</f>
        <v>23.306582592911049</v>
      </c>
      <c r="T55" s="239">
        <f>CHI_fec!T110</f>
        <v>24.15687398490493</v>
      </c>
      <c r="U55" s="239">
        <f>CHI_fec!U110</f>
        <v>27.292920607623959</v>
      </c>
      <c r="V55" s="239">
        <f>CHI_fec!V110</f>
        <v>32.743383968663423</v>
      </c>
      <c r="W55" s="239">
        <f>CHI_fec!W110</f>
        <v>32.420942008216308</v>
      </c>
      <c r="X55" s="239">
        <f>CHI_fec!X110</f>
        <v>32.487818859271997</v>
      </c>
      <c r="Y55" s="239">
        <f>CHI_fec!Y110</f>
        <v>31.14973863424698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1790.830672417457</v>
      </c>
      <c r="C58" s="210">
        <v>1398.0653116472949</v>
      </c>
      <c r="D58" s="210">
        <v>1509.2385055275081</v>
      </c>
      <c r="E58" s="210">
        <v>1705.1804895208229</v>
      </c>
      <c r="F58" s="210">
        <v>1908.128990717694</v>
      </c>
      <c r="G58" s="210">
        <v>1840.9159635967051</v>
      </c>
      <c r="H58" s="210">
        <v>1499.6126194201549</v>
      </c>
      <c r="I58" s="210">
        <v>1835.887833666015</v>
      </c>
      <c r="J58" s="210">
        <v>1506.499148410684</v>
      </c>
      <c r="K58" s="210">
        <v>1038.523345436726</v>
      </c>
      <c r="L58" s="210">
        <v>1330.6140383235411</v>
      </c>
      <c r="M58" s="210">
        <v>1382.954712800936</v>
      </c>
      <c r="N58" s="210">
        <v>1019.305929448713</v>
      </c>
      <c r="O58" s="210">
        <v>1111.8610817995971</v>
      </c>
      <c r="P58" s="210">
        <v>1249.061323972079</v>
      </c>
      <c r="Q58" s="210">
        <v>1098.411728179386</v>
      </c>
      <c r="R58" s="210">
        <v>911.66772240250737</v>
      </c>
      <c r="S58" s="210">
        <v>915.12173537269427</v>
      </c>
      <c r="T58" s="210">
        <v>482.88700228014051</v>
      </c>
      <c r="U58" s="210">
        <v>917.21056445167414</v>
      </c>
      <c r="V58" s="210">
        <v>935.82879273332139</v>
      </c>
      <c r="W58" s="210">
        <v>958.03680204245677</v>
      </c>
      <c r="X58" s="210">
        <v>741.09867949350428</v>
      </c>
      <c r="Y58" s="210">
        <v>291.3572961428867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1790.8306724174572</v>
      </c>
      <c r="C60" s="204">
        <f t="shared" si="12"/>
        <v>1398.0653116472947</v>
      </c>
      <c r="D60" s="204">
        <f t="shared" si="12"/>
        <v>1509.2385055275076</v>
      </c>
      <c r="E60" s="204">
        <f t="shared" si="12"/>
        <v>1705.1804895208231</v>
      </c>
      <c r="F60" s="204">
        <f t="shared" si="12"/>
        <v>1908.1289907176938</v>
      </c>
      <c r="G60" s="204">
        <f t="shared" si="12"/>
        <v>1840.9159635967051</v>
      </c>
      <c r="H60" s="204">
        <f t="shared" si="12"/>
        <v>1499.6126194201549</v>
      </c>
      <c r="I60" s="204">
        <f t="shared" si="12"/>
        <v>1835.8878336660155</v>
      </c>
      <c r="J60" s="204">
        <f t="shared" si="12"/>
        <v>1506.4991484106838</v>
      </c>
      <c r="K60" s="204">
        <f t="shared" si="12"/>
        <v>1038.5233454367258</v>
      </c>
      <c r="L60" s="204">
        <f t="shared" si="12"/>
        <v>1330.6140383235413</v>
      </c>
      <c r="M60" s="204">
        <f t="shared" si="12"/>
        <v>1382.9547128009353</v>
      </c>
      <c r="N60" s="204">
        <f t="shared" si="12"/>
        <v>1019.3059294487133</v>
      </c>
      <c r="O60" s="204">
        <f t="shared" si="12"/>
        <v>1111.8610817995966</v>
      </c>
      <c r="P60" s="204">
        <f t="shared" si="12"/>
        <v>1249.0613239720792</v>
      </c>
      <c r="Q60" s="204">
        <f t="shared" si="12"/>
        <v>1098.4117281793858</v>
      </c>
      <c r="R60" s="204">
        <f t="shared" si="12"/>
        <v>911.66772240250737</v>
      </c>
      <c r="S60" s="204">
        <f t="shared" si="12"/>
        <v>915.12173537269427</v>
      </c>
      <c r="T60" s="204">
        <f t="shared" si="12"/>
        <v>482.88700228014051</v>
      </c>
      <c r="U60" s="204">
        <f t="shared" si="12"/>
        <v>917.21056445167414</v>
      </c>
      <c r="V60" s="204">
        <f t="shared" si="12"/>
        <v>879.70050382532486</v>
      </c>
      <c r="W60" s="204">
        <f t="shared" si="12"/>
        <v>901.90851313446024</v>
      </c>
      <c r="X60" s="204">
        <f t="shared" si="12"/>
        <v>691.71647828972095</v>
      </c>
      <c r="Y60" s="204">
        <f t="shared" si="12"/>
        <v>236.27432107839832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29.373258813413582</v>
      </c>
      <c r="C62" s="204">
        <v>29.373258813413582</v>
      </c>
      <c r="D62" s="204">
        <v>36.151676698194322</v>
      </c>
      <c r="E62" s="204">
        <v>18.075838349097161</v>
      </c>
      <c r="F62" s="204">
        <v>48.589165950128972</v>
      </c>
      <c r="G62" s="204">
        <v>27.119518486672391</v>
      </c>
      <c r="H62" s="204">
        <v>73.448667239896807</v>
      </c>
      <c r="I62" s="204">
        <v>106.57300085984519</v>
      </c>
      <c r="J62" s="204">
        <v>134.04032674118659</v>
      </c>
      <c r="K62" s="204">
        <v>40.651590713671538</v>
      </c>
      <c r="L62" s="204">
        <v>61.526741186586413</v>
      </c>
      <c r="M62" s="204">
        <v>93.388736027515051</v>
      </c>
      <c r="N62" s="204">
        <v>12.085640584694749</v>
      </c>
      <c r="O62" s="204">
        <v>291.15313843508159</v>
      </c>
      <c r="P62" s="204">
        <v>494.41100601891662</v>
      </c>
      <c r="Q62" s="204">
        <v>354.87721410146167</v>
      </c>
      <c r="R62" s="204">
        <v>309.83086844368012</v>
      </c>
      <c r="S62" s="204">
        <v>240.22330180567499</v>
      </c>
      <c r="T62" s="204">
        <v>108.7748065348237</v>
      </c>
      <c r="U62" s="204">
        <v>319.93009458297502</v>
      </c>
      <c r="V62" s="204">
        <v>341.87093723129829</v>
      </c>
      <c r="W62" s="204">
        <v>331.64866723989678</v>
      </c>
      <c r="X62" s="204">
        <v>327.89561478933791</v>
      </c>
      <c r="Y62" s="204">
        <v>76.952364574376602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215.18108340498711</v>
      </c>
      <c r="C64" s="204">
        <v>184.30300945829751</v>
      </c>
      <c r="D64" s="204">
        <v>176.58357695614791</v>
      </c>
      <c r="E64" s="204">
        <v>251.8486672398968</v>
      </c>
      <c r="F64" s="204">
        <v>249.57962166809969</v>
      </c>
      <c r="G64" s="204">
        <v>219.82209802235599</v>
      </c>
      <c r="H64" s="204">
        <v>161.26680997420459</v>
      </c>
      <c r="I64" s="204">
        <v>150.95064488392089</v>
      </c>
      <c r="J64" s="204">
        <v>179.61212381771281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91.215195203355506</v>
      </c>
      <c r="C65" s="204">
        <v>96.016042515738661</v>
      </c>
      <c r="D65" s="204">
        <v>91.215203721832495</v>
      </c>
      <c r="E65" s="204">
        <v>75.852630535440014</v>
      </c>
      <c r="F65" s="204">
        <v>125.3225418784853</v>
      </c>
      <c r="G65" s="204">
        <v>126.5373737428788</v>
      </c>
      <c r="H65" s="204">
        <v>111.37341047776459</v>
      </c>
      <c r="I65" s="204">
        <v>89.20778207530212</v>
      </c>
      <c r="J65" s="204">
        <v>72.563894756341512</v>
      </c>
      <c r="K65" s="204">
        <v>41.532803734232381</v>
      </c>
      <c r="L65" s="204">
        <v>37.40681562362699</v>
      </c>
      <c r="M65" s="204">
        <v>44.223500419164218</v>
      </c>
      <c r="N65" s="204">
        <v>34.066548537277427</v>
      </c>
      <c r="O65" s="204">
        <v>26.210952822812679</v>
      </c>
      <c r="P65" s="204">
        <v>25.310507119112749</v>
      </c>
      <c r="Q65" s="204">
        <v>48.875098772679102</v>
      </c>
      <c r="R65" s="204">
        <v>30.13530623741719</v>
      </c>
      <c r="S65" s="204">
        <v>24.544865209323699</v>
      </c>
      <c r="T65" s="204">
        <v>27.523373733279019</v>
      </c>
      <c r="U65" s="204">
        <v>26.33455413353154</v>
      </c>
      <c r="V65" s="204">
        <v>32.162670635299143</v>
      </c>
      <c r="W65" s="204">
        <v>25.13826377934426</v>
      </c>
      <c r="X65" s="204">
        <v>19.196271926866331</v>
      </c>
      <c r="Y65" s="204">
        <v>15.891088060341589</v>
      </c>
      <c r="DA65" s="71" t="s">
        <v>977</v>
      </c>
    </row>
    <row r="66" spans="1:105" ht="12" customHeight="1" x14ac:dyDescent="0.25">
      <c r="A66" s="18" t="s">
        <v>83</v>
      </c>
      <c r="B66" s="204">
        <v>1455.061134995701</v>
      </c>
      <c r="C66" s="204">
        <v>1088.373000859845</v>
      </c>
      <c r="D66" s="204">
        <v>1205.288048151333</v>
      </c>
      <c r="E66" s="204">
        <v>1359.4033533963891</v>
      </c>
      <c r="F66" s="204">
        <v>1484.6376612209799</v>
      </c>
      <c r="G66" s="204">
        <v>1467.4369733447979</v>
      </c>
      <c r="H66" s="204">
        <v>1153.523731728289</v>
      </c>
      <c r="I66" s="204">
        <v>1489.1564058469471</v>
      </c>
      <c r="J66" s="204">
        <v>1120.2828030954429</v>
      </c>
      <c r="K66" s="204">
        <v>956.33895098882192</v>
      </c>
      <c r="L66" s="204">
        <v>1231.680481513328</v>
      </c>
      <c r="M66" s="204">
        <v>1245.342476354256</v>
      </c>
      <c r="N66" s="204">
        <v>973.15374032674117</v>
      </c>
      <c r="O66" s="204">
        <v>794.49699054170242</v>
      </c>
      <c r="P66" s="204">
        <v>729.33981083404979</v>
      </c>
      <c r="Q66" s="204">
        <v>694.65941530524503</v>
      </c>
      <c r="R66" s="204">
        <v>571.70154772141007</v>
      </c>
      <c r="S66" s="204">
        <v>650.35356835769562</v>
      </c>
      <c r="T66" s="204">
        <v>346.58882201203778</v>
      </c>
      <c r="U66" s="204">
        <v>570.94591573516755</v>
      </c>
      <c r="V66" s="204">
        <v>505.66689595872742</v>
      </c>
      <c r="W66" s="204">
        <v>545.12158211521921</v>
      </c>
      <c r="X66" s="204">
        <v>344.62459157351668</v>
      </c>
      <c r="Y66" s="204">
        <v>143.43086844368011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0</v>
      </c>
      <c r="C67" s="204">
        <f t="shared" si="13"/>
        <v>0</v>
      </c>
      <c r="D67" s="204">
        <f t="shared" si="13"/>
        <v>0</v>
      </c>
      <c r="E67" s="204">
        <f t="shared" si="13"/>
        <v>0</v>
      </c>
      <c r="F67" s="204">
        <f t="shared" si="13"/>
        <v>0</v>
      </c>
      <c r="G67" s="204">
        <f t="shared" si="13"/>
        <v>0</v>
      </c>
      <c r="H67" s="204">
        <f t="shared" si="13"/>
        <v>0</v>
      </c>
      <c r="I67" s="204">
        <f t="shared" si="13"/>
        <v>0</v>
      </c>
      <c r="J67" s="204">
        <f t="shared" si="13"/>
        <v>0</v>
      </c>
      <c r="K67" s="204">
        <f t="shared" si="13"/>
        <v>0</v>
      </c>
      <c r="L67" s="204">
        <f t="shared" si="13"/>
        <v>0</v>
      </c>
      <c r="M67" s="204">
        <f t="shared" si="13"/>
        <v>0</v>
      </c>
      <c r="N67" s="204">
        <f t="shared" si="13"/>
        <v>0</v>
      </c>
      <c r="O67" s="204">
        <f t="shared" si="13"/>
        <v>0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56.128288907996563</v>
      </c>
      <c r="W67" s="204">
        <f t="shared" si="13"/>
        <v>56.128288907996563</v>
      </c>
      <c r="X67" s="204">
        <f t="shared" si="13"/>
        <v>49.382201203783318</v>
      </c>
      <c r="Y67" s="204">
        <f t="shared" si="13"/>
        <v>55.082975064488387</v>
      </c>
      <c r="DA67" s="71"/>
    </row>
    <row r="68" spans="1:105" ht="12" customHeight="1" x14ac:dyDescent="0.25">
      <c r="A68" s="18" t="s">
        <v>73</v>
      </c>
      <c r="B68" s="204">
        <v>0</v>
      </c>
      <c r="C68" s="204">
        <v>0</v>
      </c>
      <c r="D68" s="204">
        <v>0</v>
      </c>
      <c r="E68" s="204">
        <v>0</v>
      </c>
      <c r="F68" s="204">
        <v>0</v>
      </c>
      <c r="G68" s="204">
        <v>0</v>
      </c>
      <c r="H68" s="204">
        <v>0</v>
      </c>
      <c r="I68" s="204">
        <v>0</v>
      </c>
      <c r="J68" s="204">
        <v>0</v>
      </c>
      <c r="K68" s="204">
        <v>0</v>
      </c>
      <c r="L68" s="204">
        <v>0</v>
      </c>
      <c r="M68" s="204">
        <v>0</v>
      </c>
      <c r="N68" s="204">
        <v>0</v>
      </c>
      <c r="O68" s="204">
        <v>0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56.128288907996563</v>
      </c>
      <c r="W68" s="204">
        <v>56.128288907996563</v>
      </c>
      <c r="X68" s="204">
        <v>49.382201203783318</v>
      </c>
      <c r="Y68" s="204">
        <v>55.082975064488387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1790.830672417457</v>
      </c>
      <c r="C71" s="284">
        <f t="shared" si="14"/>
        <v>1398.0653116472949</v>
      </c>
      <c r="D71" s="284">
        <f t="shared" si="14"/>
        <v>1509.2385055275081</v>
      </c>
      <c r="E71" s="284">
        <f t="shared" si="14"/>
        <v>1705.1804895208229</v>
      </c>
      <c r="F71" s="284">
        <f t="shared" si="14"/>
        <v>1908.128990717694</v>
      </c>
      <c r="G71" s="284">
        <f t="shared" si="14"/>
        <v>1840.9159635967051</v>
      </c>
      <c r="H71" s="284">
        <f t="shared" si="14"/>
        <v>1499.6126194201549</v>
      </c>
      <c r="I71" s="284">
        <f t="shared" si="14"/>
        <v>1835.887833666015</v>
      </c>
      <c r="J71" s="284">
        <f t="shared" si="14"/>
        <v>1506.499148410684</v>
      </c>
      <c r="K71" s="284">
        <f t="shared" si="14"/>
        <v>1038.523345436726</v>
      </c>
      <c r="L71" s="284">
        <f t="shared" si="14"/>
        <v>1330.6140383235411</v>
      </c>
      <c r="M71" s="284">
        <f t="shared" si="14"/>
        <v>1382.954712800936</v>
      </c>
      <c r="N71" s="284">
        <f t="shared" si="14"/>
        <v>1019.305929448713</v>
      </c>
      <c r="O71" s="284">
        <f t="shared" si="14"/>
        <v>1111.8610817995971</v>
      </c>
      <c r="P71" s="284">
        <f t="shared" si="14"/>
        <v>1249.061323972079</v>
      </c>
      <c r="Q71" s="284">
        <f t="shared" si="14"/>
        <v>1098.411728179386</v>
      </c>
      <c r="R71" s="284">
        <f t="shared" si="14"/>
        <v>911.66772240250737</v>
      </c>
      <c r="S71" s="284">
        <f t="shared" si="14"/>
        <v>915.12173537269427</v>
      </c>
      <c r="T71" s="284">
        <f t="shared" si="14"/>
        <v>482.88700228014051</v>
      </c>
      <c r="U71" s="284">
        <f t="shared" si="14"/>
        <v>917.21056445167414</v>
      </c>
      <c r="V71" s="284">
        <f t="shared" si="14"/>
        <v>935.82879273332139</v>
      </c>
      <c r="W71" s="284">
        <f t="shared" si="14"/>
        <v>958.03680204245677</v>
      </c>
      <c r="X71" s="284">
        <f t="shared" si="14"/>
        <v>741.09867949350428</v>
      </c>
      <c r="Y71" s="284">
        <f t="shared" si="14"/>
        <v>291.3572961428867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1790.830672417457</v>
      </c>
      <c r="C72" s="241">
        <f>CHI_fec!C16</f>
        <v>1398.0653116472949</v>
      </c>
      <c r="D72" s="241">
        <f>CHI_fec!D16</f>
        <v>1509.2385055275081</v>
      </c>
      <c r="E72" s="241">
        <f>CHI_fec!E16</f>
        <v>1705.1804895208229</v>
      </c>
      <c r="F72" s="241">
        <f>CHI_fec!F16</f>
        <v>1908.128990717694</v>
      </c>
      <c r="G72" s="241">
        <f>CHI_fec!G16</f>
        <v>1840.9159635967051</v>
      </c>
      <c r="H72" s="241">
        <f>CHI_fec!H16</f>
        <v>1499.6126194201549</v>
      </c>
      <c r="I72" s="241">
        <f>CHI_fec!I16</f>
        <v>1835.887833666015</v>
      </c>
      <c r="J72" s="241">
        <f>CHI_fec!J16</f>
        <v>1506.499148410684</v>
      </c>
      <c r="K72" s="241">
        <f>CHI_fec!K16</f>
        <v>1038.523345436726</v>
      </c>
      <c r="L72" s="241">
        <f>CHI_fec!L16</f>
        <v>1330.6140383235411</v>
      </c>
      <c r="M72" s="241">
        <f>CHI_fec!M16</f>
        <v>1382.954712800936</v>
      </c>
      <c r="N72" s="241">
        <f>CHI_fec!N16</f>
        <v>1019.305929448713</v>
      </c>
      <c r="O72" s="241">
        <f>CHI_fec!O16</f>
        <v>1111.8610817995971</v>
      </c>
      <c r="P72" s="241">
        <f>CHI_fec!P16</f>
        <v>1249.061323972079</v>
      </c>
      <c r="Q72" s="241">
        <f>CHI_fec!Q16</f>
        <v>1098.411728179386</v>
      </c>
      <c r="R72" s="241">
        <f>CHI_fec!R16</f>
        <v>911.66772240250737</v>
      </c>
      <c r="S72" s="241">
        <f>CHI_fec!S16</f>
        <v>915.12173537269427</v>
      </c>
      <c r="T72" s="241">
        <f>CHI_fec!T16</f>
        <v>482.88700228014051</v>
      </c>
      <c r="U72" s="241">
        <f>CHI_fec!U16</f>
        <v>917.21056445167414</v>
      </c>
      <c r="V72" s="241">
        <f>CHI_fec!V16</f>
        <v>935.82879273332139</v>
      </c>
      <c r="W72" s="241">
        <f>CHI_fec!W16</f>
        <v>958.03680204245677</v>
      </c>
      <c r="X72" s="241">
        <f>CHI_fec!X16</f>
        <v>741.09867949350428</v>
      </c>
      <c r="Y72" s="241">
        <f>CHI_fec!Y16</f>
        <v>291.3572961428867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1974.5253748788284</v>
      </c>
      <c r="C76" s="203">
        <f t="shared" si="15"/>
        <v>2152.4232745580243</v>
      </c>
      <c r="D76" s="203">
        <f t="shared" si="15"/>
        <v>2005.0918535187859</v>
      </c>
      <c r="E76" s="203">
        <f t="shared" si="15"/>
        <v>2237.1974499188432</v>
      </c>
      <c r="F76" s="203">
        <f t="shared" si="15"/>
        <v>2286.7309999587587</v>
      </c>
      <c r="G76" s="203">
        <f t="shared" si="15"/>
        <v>1854.9793951595698</v>
      </c>
      <c r="H76" s="203">
        <f t="shared" si="15"/>
        <v>1442.9427879595955</v>
      </c>
      <c r="I76" s="203">
        <f t="shared" si="15"/>
        <v>2069.7411924792073</v>
      </c>
      <c r="J76" s="203">
        <f t="shared" si="15"/>
        <v>1629.871971159343</v>
      </c>
      <c r="K76" s="203">
        <f t="shared" si="15"/>
        <v>937.96904355921606</v>
      </c>
      <c r="L76" s="203">
        <f t="shared" si="15"/>
        <v>1220.5396369992634</v>
      </c>
      <c r="M76" s="203">
        <f t="shared" si="15"/>
        <v>1209.3542138390249</v>
      </c>
      <c r="N76" s="203">
        <f t="shared" si="15"/>
        <v>893.20295819868545</v>
      </c>
      <c r="O76" s="203">
        <f t="shared" si="15"/>
        <v>1013.3060361192313</v>
      </c>
      <c r="P76" s="203">
        <f t="shared" si="15"/>
        <v>965.47197151858654</v>
      </c>
      <c r="Q76" s="203">
        <f t="shared" si="15"/>
        <v>1015.1880822016994</v>
      </c>
      <c r="R76" s="203">
        <f t="shared" si="15"/>
        <v>1027.8092635618027</v>
      </c>
      <c r="S76" s="203">
        <f t="shared" si="15"/>
        <v>1060.9799332417997</v>
      </c>
      <c r="T76" s="203">
        <f t="shared" si="15"/>
        <v>858.51489619862014</v>
      </c>
      <c r="U76" s="203">
        <f t="shared" si="15"/>
        <v>1075.9802431588541</v>
      </c>
      <c r="V76" s="203">
        <f t="shared" si="15"/>
        <v>894.79825740098204</v>
      </c>
      <c r="W76" s="203">
        <f t="shared" si="15"/>
        <v>1007.0013242392189</v>
      </c>
      <c r="X76" s="203">
        <f t="shared" si="15"/>
        <v>793.6186835611129</v>
      </c>
      <c r="Y76" s="203">
        <f t="shared" si="15"/>
        <v>446.40839920100899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392.40322487882855</v>
      </c>
      <c r="C77" s="213">
        <f>(CHI_emi!C5-CHI_emi!C59)+(CHI_emi!C61-CHI_emi!C108)+CHI_emi!C110</f>
        <v>895.47834455802422</v>
      </c>
      <c r="D77" s="213">
        <f>(CHI_emi!D5-CHI_emi!D59)+(CHI_emi!D61-CHI_emi!D108)+CHI_emi!D110</f>
        <v>742.3497835187859</v>
      </c>
      <c r="E77" s="213">
        <f>(CHI_emi!E5-CHI_emi!E59)+(CHI_emi!E61-CHI_emi!E108)+CHI_emi!E110</f>
        <v>691.99504991884316</v>
      </c>
      <c r="F77" s="213">
        <f>(CHI_emi!F5-CHI_emi!F59)+(CHI_emi!F61-CHI_emi!F108)+CHI_emi!F110</f>
        <v>630.29838995875843</v>
      </c>
      <c r="G77" s="213">
        <f>(CHI_emi!G5-CHI_emi!G59)+(CHI_emi!G61-CHI_emi!G108)+CHI_emi!G110</f>
        <v>331.14219515956972</v>
      </c>
      <c r="H77" s="213">
        <f>(CHI_emi!H5-CHI_emi!H59)+(CHI_emi!H61-CHI_emi!H108)+CHI_emi!H110</f>
        <v>265.09946795959547</v>
      </c>
      <c r="I77" s="213">
        <f>(CHI_emi!I5-CHI_emi!I59)+(CHI_emi!I61-CHI_emi!I108)+CHI_emi!I110</f>
        <v>536.92978247920735</v>
      </c>
      <c r="J77" s="213">
        <f>(CHI_emi!J5-CHI_emi!J59)+(CHI_emi!J61-CHI_emi!J108)+CHI_emi!J110</f>
        <v>366.97078115934306</v>
      </c>
      <c r="K77" s="213">
        <f>(CHI_emi!K5-CHI_emi!K59)+(CHI_emi!K61-CHI_emi!K108)+CHI_emi!K110</f>
        <v>484.22731355921604</v>
      </c>
      <c r="L77" s="213">
        <f>(CHI_emi!L5-CHI_emi!L59)+(CHI_emi!L61-CHI_emi!L108)+CHI_emi!L110</f>
        <v>560.42246699926341</v>
      </c>
      <c r="M77" s="213">
        <f>(CHI_emi!M5-CHI_emi!M59)+(CHI_emi!M61-CHI_emi!M108)+CHI_emi!M110</f>
        <v>579.87516383902471</v>
      </c>
      <c r="N77" s="213">
        <f>(CHI_emi!N5-CHI_emi!N59)+(CHI_emi!N61-CHI_emi!N108)+CHI_emi!N110</f>
        <v>499.79195819868545</v>
      </c>
      <c r="O77" s="213">
        <f>(CHI_emi!O5-CHI_emi!O59)+(CHI_emi!O61-CHI_emi!O108)+CHI_emi!O110</f>
        <v>477.13302611923132</v>
      </c>
      <c r="P77" s="213">
        <f>(CHI_emi!P5-CHI_emi!P59)+(CHI_emi!P61-CHI_emi!P108)+CHI_emi!P110</f>
        <v>372.35350151858648</v>
      </c>
      <c r="Q77" s="213">
        <f>(CHI_emi!Q5-CHI_emi!Q59)+(CHI_emi!Q61-CHI_emi!Q108)+CHI_emi!Q110</f>
        <v>387.31271220169941</v>
      </c>
      <c r="R77" s="213">
        <f>(CHI_emi!R5-CHI_emi!R59)+(CHI_emi!R61-CHI_emi!R108)+CHI_emi!R110</f>
        <v>393.23749356180258</v>
      </c>
      <c r="S77" s="213">
        <f>(CHI_emi!S5-CHI_emi!S59)+(CHI_emi!S61-CHI_emi!S108)+CHI_emi!S110</f>
        <v>417.21948324179959</v>
      </c>
      <c r="T77" s="213">
        <f>(CHI_emi!T5-CHI_emi!T59)+(CHI_emi!T61-CHI_emi!T108)+CHI_emi!T110</f>
        <v>469.81000619862016</v>
      </c>
      <c r="U77" s="213">
        <f>(CHI_emi!U5-CHI_emi!U59)+(CHI_emi!U61-CHI_emi!U108)+CHI_emi!U110</f>
        <v>436.39073315885423</v>
      </c>
      <c r="V77" s="213">
        <f>(CHI_emi!V5-CHI_emi!V59)+(CHI_emi!V61-CHI_emi!V108)+CHI_emi!V110</f>
        <v>272.23747740098202</v>
      </c>
      <c r="W77" s="213">
        <f>(CHI_emi!W5-CHI_emi!W59)+(CHI_emi!W61-CHI_emi!W108)+CHI_emi!W110</f>
        <v>369.42596423921884</v>
      </c>
      <c r="X77" s="213">
        <f>(CHI_emi!X5-CHI_emi!X59)+(CHI_emi!X61-CHI_emi!X108)+CHI_emi!X110</f>
        <v>314.48713356111284</v>
      </c>
      <c r="Y77" s="213">
        <f>(CHI_emi!Y5-CHI_emi!Y59)+(CHI_emi!Y61-CHI_emi!Y108)+CHI_emi!Y110</f>
        <v>306.03508920100899</v>
      </c>
      <c r="DA77" s="85"/>
    </row>
    <row r="78" spans="1:105" ht="12" customHeight="1" x14ac:dyDescent="0.25">
      <c r="A78" s="14" t="s">
        <v>146</v>
      </c>
      <c r="B78" s="204">
        <f>CHI_emi!B59+CHI_emi!B108</f>
        <v>1582.1221499999999</v>
      </c>
      <c r="C78" s="204">
        <f>CHI_emi!C59+CHI_emi!C108</f>
        <v>1256.9449300000001</v>
      </c>
      <c r="D78" s="204">
        <f>CHI_emi!D59+CHI_emi!D108</f>
        <v>1262.74207</v>
      </c>
      <c r="E78" s="204">
        <f>CHI_emi!E59+CHI_emi!E108</f>
        <v>1545.2023999999999</v>
      </c>
      <c r="F78" s="204">
        <f>CHI_emi!F59+CHI_emi!F108</f>
        <v>1656.4326100000001</v>
      </c>
      <c r="G78" s="204">
        <f>CHI_emi!G59+CHI_emi!G108</f>
        <v>1523.8371999999999</v>
      </c>
      <c r="H78" s="204">
        <f>CHI_emi!H59+CHI_emi!H108</f>
        <v>1177.8433199999999</v>
      </c>
      <c r="I78" s="204">
        <f>CHI_emi!I59+CHI_emi!I108</f>
        <v>1532.81141</v>
      </c>
      <c r="J78" s="204">
        <f>CHI_emi!J59+CHI_emi!J108</f>
        <v>1262.90119</v>
      </c>
      <c r="K78" s="204">
        <f>CHI_emi!K59+CHI_emi!K108</f>
        <v>453.74173000000002</v>
      </c>
      <c r="L78" s="204">
        <f>CHI_emi!L59+CHI_emi!L108</f>
        <v>660.11716999999999</v>
      </c>
      <c r="M78" s="204">
        <f>CHI_emi!M59+CHI_emi!M108</f>
        <v>629.47905000000003</v>
      </c>
      <c r="N78" s="204">
        <f>CHI_emi!N59+CHI_emi!N108</f>
        <v>393.411</v>
      </c>
      <c r="O78" s="204">
        <f>CHI_emi!O59+CHI_emi!O108</f>
        <v>536.17300999999998</v>
      </c>
      <c r="P78" s="204">
        <f>CHI_emi!P59+CHI_emi!P108</f>
        <v>593.11847</v>
      </c>
      <c r="Q78" s="204">
        <f>CHI_emi!Q59+CHI_emi!Q108</f>
        <v>627.87536999999998</v>
      </c>
      <c r="R78" s="204">
        <f>CHI_emi!R59+CHI_emi!R108</f>
        <v>634.57177000000001</v>
      </c>
      <c r="S78" s="204">
        <f>CHI_emi!S59+CHI_emi!S108</f>
        <v>643.76044999999999</v>
      </c>
      <c r="T78" s="204">
        <f>CHI_emi!T59+CHI_emi!T108</f>
        <v>388.70488999999998</v>
      </c>
      <c r="U78" s="204">
        <f>CHI_emi!U59+CHI_emi!U108</f>
        <v>639.58951000000002</v>
      </c>
      <c r="V78" s="204">
        <f>CHI_emi!V59+CHI_emi!V108</f>
        <v>622.56078000000002</v>
      </c>
      <c r="W78" s="204">
        <f>CHI_emi!W59+CHI_emi!W108</f>
        <v>637.57536000000005</v>
      </c>
      <c r="X78" s="204">
        <f>CHI_emi!X59+CHI_emi!X108</f>
        <v>479.13155</v>
      </c>
      <c r="Y78" s="204">
        <f>CHI_emi!Y59+CHI_emi!Y108</f>
        <v>140.37331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1974.5253748788286</v>
      </c>
      <c r="C79" s="210">
        <f t="shared" si="16"/>
        <v>2152.4232745580243</v>
      </c>
      <c r="D79" s="210">
        <f t="shared" si="16"/>
        <v>2005.0918535187859</v>
      </c>
      <c r="E79" s="210">
        <f t="shared" si="16"/>
        <v>2237.1974499188432</v>
      </c>
      <c r="F79" s="210">
        <f t="shared" si="16"/>
        <v>2286.7309999587587</v>
      </c>
      <c r="G79" s="210">
        <f t="shared" si="16"/>
        <v>1854.9793951595698</v>
      </c>
      <c r="H79" s="210">
        <f t="shared" si="16"/>
        <v>1442.9427879595953</v>
      </c>
      <c r="I79" s="210">
        <f t="shared" si="16"/>
        <v>2069.7411924792077</v>
      </c>
      <c r="J79" s="210">
        <f t="shared" si="16"/>
        <v>1629.8719711593433</v>
      </c>
      <c r="K79" s="210">
        <f t="shared" si="16"/>
        <v>937.96904355921595</v>
      </c>
      <c r="L79" s="210">
        <f t="shared" si="16"/>
        <v>1220.5396369992634</v>
      </c>
      <c r="M79" s="210">
        <f t="shared" si="16"/>
        <v>1209.3542138390246</v>
      </c>
      <c r="N79" s="210">
        <f t="shared" si="16"/>
        <v>893.20295819868556</v>
      </c>
      <c r="O79" s="210">
        <f t="shared" si="16"/>
        <v>1013.3060361192313</v>
      </c>
      <c r="P79" s="210">
        <f t="shared" si="16"/>
        <v>965.47197151858654</v>
      </c>
      <c r="Q79" s="210">
        <f t="shared" si="16"/>
        <v>1015.1880822016994</v>
      </c>
      <c r="R79" s="210">
        <f t="shared" si="16"/>
        <v>1027.8092635618027</v>
      </c>
      <c r="S79" s="210">
        <f t="shared" si="16"/>
        <v>1060.9799332417997</v>
      </c>
      <c r="T79" s="210">
        <f t="shared" si="16"/>
        <v>858.51489619862014</v>
      </c>
      <c r="U79" s="210">
        <f t="shared" si="16"/>
        <v>1075.9802431588544</v>
      </c>
      <c r="V79" s="210">
        <f t="shared" si="16"/>
        <v>894.79825740098204</v>
      </c>
      <c r="W79" s="210">
        <f t="shared" si="16"/>
        <v>1007.0013242392189</v>
      </c>
      <c r="X79" s="210">
        <f t="shared" si="16"/>
        <v>793.6186835611129</v>
      </c>
      <c r="Y79" s="210">
        <f t="shared" si="16"/>
        <v>446.40839920100899</v>
      </c>
      <c r="DA79" s="109"/>
    </row>
    <row r="80" spans="1:105" ht="12" customHeight="1" x14ac:dyDescent="0.25">
      <c r="A80" s="51" t="s">
        <v>48</v>
      </c>
      <c r="B80" s="241">
        <f>CHI_emi!B$5</f>
        <v>1839.6656087044896</v>
      </c>
      <c r="C80" s="241">
        <f>CHI_emi!C$5</f>
        <v>1945.624279740272</v>
      </c>
      <c r="D80" s="241">
        <f>CHI_emi!D$5</f>
        <v>1829.8545234353669</v>
      </c>
      <c r="E80" s="241">
        <f>CHI_emi!E$5</f>
        <v>2098.0377421345825</v>
      </c>
      <c r="F80" s="241">
        <f>CHI_emi!F$5</f>
        <v>2145.6868787022295</v>
      </c>
      <c r="G80" s="241">
        <f>CHI_emi!G$5</f>
        <v>1747.5686669374579</v>
      </c>
      <c r="H80" s="241">
        <f>CHI_emi!H$5</f>
        <v>1362.1232459443404</v>
      </c>
      <c r="I80" s="241">
        <f>CHI_emi!I$5</f>
        <v>1924.9311850960848</v>
      </c>
      <c r="J80" s="241">
        <f>CHI_emi!J$5</f>
        <v>1530.6586308786264</v>
      </c>
      <c r="K80" s="241">
        <f>CHI_emi!K$5</f>
        <v>750.01078360658573</v>
      </c>
      <c r="L80" s="241">
        <f>CHI_emi!L$5</f>
        <v>1085.5464700647399</v>
      </c>
      <c r="M80" s="241">
        <f>CHI_emi!M$5</f>
        <v>1071.9919556653513</v>
      </c>
      <c r="N80" s="241">
        <f>CHI_emi!N$5</f>
        <v>714.54902401021093</v>
      </c>
      <c r="O80" s="241">
        <f>CHI_emi!O$5</f>
        <v>869.23464599964041</v>
      </c>
      <c r="P80" s="241">
        <f>CHI_emi!P$5</f>
        <v>847.33591162703306</v>
      </c>
      <c r="Q80" s="241">
        <f>CHI_emi!Q$5</f>
        <v>917.68334331627875</v>
      </c>
      <c r="R80" s="241">
        <f>CHI_emi!R$5</f>
        <v>925.69135155442632</v>
      </c>
      <c r="S80" s="241">
        <f>CHI_emi!S$5</f>
        <v>952.89675488174657</v>
      </c>
      <c r="T80" s="241">
        <f>CHI_emi!T$5</f>
        <v>723.00412460883615</v>
      </c>
      <c r="U80" s="241">
        <f>CHI_emi!U$5</f>
        <v>947.64179157002332</v>
      </c>
      <c r="V80" s="241">
        <f>CHI_emi!V$5</f>
        <v>804.29991707543809</v>
      </c>
      <c r="W80" s="241">
        <f>CHI_emi!W$5</f>
        <v>916.41704736703514</v>
      </c>
      <c r="X80" s="241">
        <f>CHI_emi!X$5</f>
        <v>700.13979457816595</v>
      </c>
      <c r="Y80" s="241">
        <f>CHI_emi!Y$5</f>
        <v>306.25616362178471</v>
      </c>
      <c r="DA80" s="83"/>
    </row>
    <row r="81" spans="1:105" ht="12" customHeight="1" x14ac:dyDescent="0.25">
      <c r="A81" s="99" t="s">
        <v>49</v>
      </c>
      <c r="B81" s="282">
        <f>CHI_emi!B$61</f>
        <v>124.93255538367038</v>
      </c>
      <c r="C81" s="282">
        <f>CHI_emi!C$61</f>
        <v>187.92024328490595</v>
      </c>
      <c r="D81" s="282">
        <f>CHI_emi!D$61</f>
        <v>158.39668321017183</v>
      </c>
      <c r="E81" s="282">
        <f>CHI_emi!E$61</f>
        <v>125.74275545867056</v>
      </c>
      <c r="F81" s="282">
        <f>CHI_emi!F$61</f>
        <v>128.93550664939889</v>
      </c>
      <c r="G81" s="282">
        <f>CHI_emi!G$61</f>
        <v>100.10450594065077</v>
      </c>
      <c r="H81" s="282">
        <f>CHI_emi!H$61</f>
        <v>75.489794246006397</v>
      </c>
      <c r="I81" s="282">
        <f>CHI_emi!I$61</f>
        <v>133.79813501292372</v>
      </c>
      <c r="J81" s="282">
        <f>CHI_emi!J$61</f>
        <v>84.718187384925074</v>
      </c>
      <c r="K81" s="282">
        <f>CHI_emi!K$61</f>
        <v>165.15289203884885</v>
      </c>
      <c r="L81" s="282">
        <f>CHI_emi!L$61</f>
        <v>117.52293062429368</v>
      </c>
      <c r="M81" s="282">
        <f>CHI_emi!M$61</f>
        <v>120.06490763114527</v>
      </c>
      <c r="N81" s="282">
        <f>CHI_emi!N$61</f>
        <v>164.71689005954804</v>
      </c>
      <c r="O81" s="282">
        <f>CHI_emi!O$61</f>
        <v>127.84614297021474</v>
      </c>
      <c r="P81" s="282">
        <f>CHI_emi!P$61</f>
        <v>109.92779895394574</v>
      </c>
      <c r="Q81" s="282">
        <f>CHI_emi!Q$61</f>
        <v>88.802065031126261</v>
      </c>
      <c r="R81" s="282">
        <f>CHI_emi!R$61</f>
        <v>93.818698626309924</v>
      </c>
      <c r="S81" s="282">
        <f>CHI_emi!S$61</f>
        <v>99.318323189417256</v>
      </c>
      <c r="T81" s="282">
        <f>CHI_emi!T$61</f>
        <v>125.46236549172315</v>
      </c>
      <c r="U81" s="282">
        <f>CHI_emi!U$61</f>
        <v>118.77686816091177</v>
      </c>
      <c r="V81" s="282">
        <f>CHI_emi!V$61</f>
        <v>81.705548165875172</v>
      </c>
      <c r="W81" s="282">
        <f>CHI_emi!W$61</f>
        <v>77.962832442847329</v>
      </c>
      <c r="X81" s="282">
        <f>CHI_emi!X$61</f>
        <v>82.348150194665507</v>
      </c>
      <c r="Y81" s="282">
        <f>CHI_emi!Y$61</f>
        <v>129.33499929660076</v>
      </c>
      <c r="DA81" s="94"/>
    </row>
    <row r="82" spans="1:105" ht="12" customHeight="1" x14ac:dyDescent="0.25">
      <c r="A82" s="52" t="s">
        <v>50</v>
      </c>
      <c r="B82" s="242">
        <f>CHI_emi!B$110</f>
        <v>9.9272107906685001</v>
      </c>
      <c r="C82" s="242">
        <f>CHI_emi!C$110</f>
        <v>18.878751532846412</v>
      </c>
      <c r="D82" s="242">
        <f>CHI_emi!D$110</f>
        <v>16.840646873247099</v>
      </c>
      <c r="E82" s="242">
        <f>CHI_emi!E$110</f>
        <v>13.41695232559004</v>
      </c>
      <c r="F82" s="242">
        <f>CHI_emi!F$110</f>
        <v>12.108614607130059</v>
      </c>
      <c r="G82" s="242">
        <f>CHI_emi!G$110</f>
        <v>7.3062222814609772</v>
      </c>
      <c r="H82" s="242">
        <f>CHI_emi!H$110</f>
        <v>5.3297477692486002</v>
      </c>
      <c r="I82" s="242">
        <f>CHI_emi!I$110</f>
        <v>11.01187237019883</v>
      </c>
      <c r="J82" s="242">
        <f>CHI_emi!J$110</f>
        <v>14.49515289579173</v>
      </c>
      <c r="K82" s="242">
        <f>CHI_emi!K$110</f>
        <v>22.80536791378146</v>
      </c>
      <c r="L82" s="242">
        <f>CHI_emi!L$110</f>
        <v>17.470236310229929</v>
      </c>
      <c r="M82" s="242">
        <f>CHI_emi!M$110</f>
        <v>17.297350542528161</v>
      </c>
      <c r="N82" s="242">
        <f>CHI_emi!N$110</f>
        <v>13.93704412892653</v>
      </c>
      <c r="O82" s="242">
        <f>CHI_emi!O$110</f>
        <v>16.22524714937618</v>
      </c>
      <c r="P82" s="242">
        <f>CHI_emi!P$110</f>
        <v>8.2082609376077116</v>
      </c>
      <c r="Q82" s="242">
        <f>CHI_emi!Q$110</f>
        <v>8.702673854294348</v>
      </c>
      <c r="R82" s="242">
        <f>CHI_emi!R$110</f>
        <v>8.2992133810663695</v>
      </c>
      <c r="S82" s="242">
        <f>CHI_emi!S$110</f>
        <v>8.7648551706357836</v>
      </c>
      <c r="T82" s="242">
        <f>CHI_emi!T$110</f>
        <v>10.048406098060781</v>
      </c>
      <c r="U82" s="242">
        <f>CHI_emi!U$110</f>
        <v>9.5615834279191603</v>
      </c>
      <c r="V82" s="242">
        <f>CHI_emi!V$110</f>
        <v>8.7927921596687781</v>
      </c>
      <c r="W82" s="242">
        <f>CHI_emi!W$110</f>
        <v>12.62144442933641</v>
      </c>
      <c r="X82" s="242">
        <f>CHI_emi!X$110</f>
        <v>11.130738788281381</v>
      </c>
      <c r="Y82" s="242">
        <f>CHI_emi!Y$110</f>
        <v>10.817236282623499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480.87126612256469</v>
      </c>
      <c r="C85" s="287">
        <f t="shared" si="17"/>
        <v>492.13803459038581</v>
      </c>
      <c r="D85" s="287">
        <f t="shared" si="17"/>
        <v>502.87726079639282</v>
      </c>
      <c r="E85" s="287">
        <f t="shared" si="17"/>
        <v>477.09279182723685</v>
      </c>
      <c r="F85" s="287">
        <f t="shared" si="17"/>
        <v>446.95587247177622</v>
      </c>
      <c r="G85" s="287">
        <f t="shared" si="17"/>
        <v>441.93700601986308</v>
      </c>
      <c r="H85" s="287">
        <f t="shared" si="17"/>
        <v>479.84534983671892</v>
      </c>
      <c r="I85" s="287">
        <f t="shared" si="17"/>
        <v>457.89470755709499</v>
      </c>
      <c r="J85" s="287">
        <f t="shared" si="17"/>
        <v>449.06675108281206</v>
      </c>
      <c r="K85" s="287">
        <f t="shared" si="17"/>
        <v>311.59156121040957</v>
      </c>
      <c r="L85" s="287">
        <f t="shared" si="17"/>
        <v>419.36049958630042</v>
      </c>
      <c r="M85" s="287">
        <f t="shared" si="17"/>
        <v>423.95789879120235</v>
      </c>
      <c r="N85" s="287">
        <f t="shared" si="17"/>
        <v>423.46782231694266</v>
      </c>
      <c r="O85" s="287">
        <f t="shared" si="17"/>
        <v>443.72877464405013</v>
      </c>
      <c r="P85" s="287">
        <f t="shared" si="17"/>
        <v>477.56264764719367</v>
      </c>
      <c r="Q85" s="287">
        <f t="shared" si="17"/>
        <v>799.24543749787688</v>
      </c>
      <c r="R85" s="287">
        <f t="shared" si="17"/>
        <v>894.9848376655475</v>
      </c>
      <c r="S85" s="287">
        <f t="shared" si="17"/>
        <v>887.55612285419511</v>
      </c>
      <c r="T85" s="287">
        <f t="shared" si="17"/>
        <v>844.41778390044385</v>
      </c>
      <c r="U85" s="287">
        <f t="shared" si="17"/>
        <v>595.07917898904623</v>
      </c>
      <c r="V85" s="287">
        <f t="shared" si="17"/>
        <v>643.32310117298084</v>
      </c>
      <c r="W85" s="287">
        <f t="shared" si="17"/>
        <v>844.79520476878179</v>
      </c>
      <c r="X85" s="287">
        <f t="shared" si="17"/>
        <v>1138.9349461154256</v>
      </c>
      <c r="Y85" s="287">
        <f t="shared" si="17"/>
        <v>1526.7200015146459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1569.8720854389528</v>
      </c>
      <c r="C86" s="288">
        <f t="shared" si="18"/>
        <v>2318.1998398779356</v>
      </c>
      <c r="D86" s="288">
        <f t="shared" si="18"/>
        <v>2276.8704212009688</v>
      </c>
      <c r="E86" s="288">
        <f t="shared" si="18"/>
        <v>2378.9625263817979</v>
      </c>
      <c r="F86" s="288">
        <f t="shared" si="18"/>
        <v>2109.1923346858362</v>
      </c>
      <c r="G86" s="288">
        <f t="shared" si="18"/>
        <v>1787.7899588287789</v>
      </c>
      <c r="H86" s="288">
        <f t="shared" si="18"/>
        <v>2024.9818051607406</v>
      </c>
      <c r="I86" s="288">
        <f t="shared" si="18"/>
        <v>2105.5594790721161</v>
      </c>
      <c r="J86" s="288">
        <f t="shared" si="18"/>
        <v>2027.1141468716949</v>
      </c>
      <c r="K86" s="288">
        <f t="shared" si="18"/>
        <v>1291.2702787018568</v>
      </c>
      <c r="L86" s="288">
        <f t="shared" si="18"/>
        <v>1981.8868781214678</v>
      </c>
      <c r="M86" s="288">
        <f t="shared" si="18"/>
        <v>1864.5653461245829</v>
      </c>
      <c r="N86" s="288">
        <f t="shared" si="18"/>
        <v>1761.8203135734566</v>
      </c>
      <c r="O86" s="288">
        <f t="shared" si="18"/>
        <v>1905.7981737794682</v>
      </c>
      <c r="P86" s="288">
        <f t="shared" si="18"/>
        <v>1545.8309077815352</v>
      </c>
      <c r="Q86" s="288">
        <f t="shared" si="18"/>
        <v>2087.7817954615257</v>
      </c>
      <c r="R86" s="288">
        <f t="shared" si="18"/>
        <v>2566.2346737813818</v>
      </c>
      <c r="S86" s="288">
        <f t="shared" si="18"/>
        <v>2611.0902867856689</v>
      </c>
      <c r="T86" s="288">
        <f t="shared" si="18"/>
        <v>2907.4691212430544</v>
      </c>
      <c r="U86" s="288">
        <f t="shared" si="18"/>
        <v>2086.2452875022082</v>
      </c>
      <c r="V86" s="288">
        <f t="shared" si="18"/>
        <v>1818.2861571088558</v>
      </c>
      <c r="W86" s="288">
        <f t="shared" si="18"/>
        <v>2576.1422675481763</v>
      </c>
      <c r="X86" s="288">
        <f t="shared" si="18"/>
        <v>3115.3431633632922</v>
      </c>
      <c r="Y86" s="288">
        <f t="shared" si="18"/>
        <v>3378.8545296761026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5254.8627643374784</v>
      </c>
      <c r="C87" s="289">
        <f t="shared" si="19"/>
        <v>8575.7860501677042</v>
      </c>
      <c r="D87" s="289">
        <f t="shared" si="19"/>
        <v>8332.4717054718403</v>
      </c>
      <c r="E87" s="289">
        <f t="shared" si="19"/>
        <v>8938.2542676690973</v>
      </c>
      <c r="F87" s="289">
        <f t="shared" si="19"/>
        <v>7806.4583918850067</v>
      </c>
      <c r="G87" s="289">
        <f t="shared" si="19"/>
        <v>6344.6863180760383</v>
      </c>
      <c r="H87" s="289">
        <f t="shared" si="19"/>
        <v>7269.810186793633</v>
      </c>
      <c r="I87" s="289">
        <f t="shared" si="19"/>
        <v>7738.1526670073981</v>
      </c>
      <c r="J87" s="289">
        <f t="shared" si="19"/>
        <v>7412.3639152072956</v>
      </c>
      <c r="K87" s="289">
        <f t="shared" si="19"/>
        <v>5448.650247830039</v>
      </c>
      <c r="L87" s="289">
        <f t="shared" si="19"/>
        <v>7936.6101343029432</v>
      </c>
      <c r="M87" s="289">
        <f t="shared" si="19"/>
        <v>7758.2572570182183</v>
      </c>
      <c r="N87" s="289">
        <f t="shared" si="19"/>
        <v>7471.2774856001406</v>
      </c>
      <c r="O87" s="289">
        <f t="shared" si="19"/>
        <v>7141.3332064782253</v>
      </c>
      <c r="P87" s="289">
        <f t="shared" si="19"/>
        <v>5286.6872663604881</v>
      </c>
      <c r="Q87" s="289">
        <f t="shared" si="19"/>
        <v>7009.2473401544476</v>
      </c>
      <c r="R87" s="289">
        <f t="shared" si="19"/>
        <v>7593.7309973122892</v>
      </c>
      <c r="S87" s="289">
        <f t="shared" si="19"/>
        <v>7641.2656054877516</v>
      </c>
      <c r="T87" s="289">
        <f t="shared" si="19"/>
        <v>10039.502538770006</v>
      </c>
      <c r="U87" s="289">
        <f t="shared" si="19"/>
        <v>7027.9675289633933</v>
      </c>
      <c r="V87" s="289">
        <f t="shared" si="19"/>
        <v>4980.249560389364</v>
      </c>
      <c r="W87" s="289">
        <f t="shared" si="19"/>
        <v>6493.5644912372254</v>
      </c>
      <c r="X87" s="289">
        <f t="shared" si="19"/>
        <v>7806.8164095983402</v>
      </c>
      <c r="Y87" s="289">
        <f t="shared" si="19"/>
        <v>9507.5008217337709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2.390442956951583</v>
      </c>
      <c r="C89" s="252">
        <f t="shared" si="20"/>
        <v>1.9857592265694388</v>
      </c>
      <c r="D89" s="252">
        <f t="shared" si="20"/>
        <v>2.1570780538162788</v>
      </c>
      <c r="E89" s="252">
        <f t="shared" si="20"/>
        <v>2.0846234116761462</v>
      </c>
      <c r="F89" s="252">
        <f t="shared" si="20"/>
        <v>2.0685441843483243</v>
      </c>
      <c r="G89" s="252">
        <f t="shared" si="20"/>
        <v>2.3944618768775121</v>
      </c>
      <c r="H89" s="252">
        <f t="shared" si="20"/>
        <v>2.2383465904852105</v>
      </c>
      <c r="I89" s="252">
        <f t="shared" si="20"/>
        <v>2.2712462690439716</v>
      </c>
      <c r="J89" s="252">
        <f t="shared" si="20"/>
        <v>2.1996743353150161</v>
      </c>
      <c r="K89" s="252">
        <f t="shared" si="20"/>
        <v>1.9072963817284976</v>
      </c>
      <c r="L89" s="252">
        <f t="shared" si="20"/>
        <v>1.8932572096489872</v>
      </c>
      <c r="M89" s="252">
        <f t="shared" si="20"/>
        <v>1.8045592073863324</v>
      </c>
      <c r="N89" s="252">
        <f t="shared" si="20"/>
        <v>2.1445021681819614</v>
      </c>
      <c r="O89" s="252">
        <f t="shared" si="20"/>
        <v>1.9913333426601618</v>
      </c>
      <c r="P89" s="252">
        <f t="shared" si="20"/>
        <v>2.0305893894510882</v>
      </c>
      <c r="Q89" s="252">
        <f t="shared" si="20"/>
        <v>1.923516176924652</v>
      </c>
      <c r="R89" s="252">
        <f t="shared" si="20"/>
        <v>1.8641097722877171</v>
      </c>
      <c r="S89" s="252">
        <f t="shared" si="20"/>
        <v>1.8813116144405604</v>
      </c>
      <c r="T89" s="252">
        <f t="shared" si="20"/>
        <v>1.6124706919670255</v>
      </c>
      <c r="U89" s="252">
        <f t="shared" si="20"/>
        <v>1.6839260587092357</v>
      </c>
      <c r="V89" s="252">
        <f t="shared" si="20"/>
        <v>1.7455764106784801</v>
      </c>
      <c r="W89" s="252">
        <f t="shared" si="20"/>
        <v>1.5309922710203829</v>
      </c>
      <c r="X89" s="252">
        <f t="shared" si="20"/>
        <v>1.709238186238988</v>
      </c>
      <c r="Y89" s="252">
        <f t="shared" si="20"/>
        <v>1.4997590861218968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2.0860187049123882</v>
      </c>
      <c r="C90" s="291">
        <f t="shared" si="21"/>
        <v>1.5212460455894059</v>
      </c>
      <c r="D90" s="291">
        <f t="shared" si="21"/>
        <v>1.6979823374526988</v>
      </c>
      <c r="E90" s="291">
        <f t="shared" si="21"/>
        <v>1.6514620715422075</v>
      </c>
      <c r="F90" s="291">
        <f t="shared" si="21"/>
        <v>1.6917933476328519</v>
      </c>
      <c r="G90" s="291">
        <f t="shared" si="21"/>
        <v>2.0449071999776312</v>
      </c>
      <c r="H90" s="291">
        <f t="shared" si="21"/>
        <v>1.846682963156117</v>
      </c>
      <c r="I90" s="291">
        <f t="shared" si="21"/>
        <v>1.8622086952357919</v>
      </c>
      <c r="J90" s="291">
        <f t="shared" si="21"/>
        <v>1.7860272965934323</v>
      </c>
      <c r="K90" s="291">
        <f t="shared" si="21"/>
        <v>1.4680992531530017</v>
      </c>
      <c r="L90" s="291">
        <f t="shared" si="21"/>
        <v>1.4347316306370803</v>
      </c>
      <c r="M90" s="291">
        <f t="shared" si="21"/>
        <v>1.3794954171058798</v>
      </c>
      <c r="N90" s="291">
        <f t="shared" si="21"/>
        <v>1.6379806888852328</v>
      </c>
      <c r="O90" s="291">
        <f t="shared" si="21"/>
        <v>1.5271682224548233</v>
      </c>
      <c r="P90" s="291">
        <f t="shared" si="21"/>
        <v>1.6965211833800387</v>
      </c>
      <c r="Q90" s="291">
        <f t="shared" si="21"/>
        <v>1.5459754158249952</v>
      </c>
      <c r="R90" s="291">
        <f t="shared" si="21"/>
        <v>1.4357925569954064</v>
      </c>
      <c r="S90" s="291">
        <f t="shared" si="21"/>
        <v>1.4351356551497287</v>
      </c>
      <c r="T90" s="291">
        <f t="shared" si="21"/>
        <v>0.9736343292016868</v>
      </c>
      <c r="U90" s="291">
        <f t="shared" si="21"/>
        <v>1.2489747735379588</v>
      </c>
      <c r="V90" s="291">
        <f t="shared" si="21"/>
        <v>1.3816526741310415</v>
      </c>
      <c r="W90" s="291">
        <f t="shared" si="21"/>
        <v>1.1467829097749769</v>
      </c>
      <c r="X90" s="291">
        <f t="shared" si="21"/>
        <v>1.2396271242667294</v>
      </c>
      <c r="Y90" s="291">
        <f t="shared" si="21"/>
        <v>0.89985339432975797</v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0.30442425203919476</v>
      </c>
      <c r="C91" s="291">
        <f t="shared" si="22"/>
        <v>0.46451318098003297</v>
      </c>
      <c r="D91" s="291">
        <f t="shared" si="22"/>
        <v>0.45909571636358015</v>
      </c>
      <c r="E91" s="291">
        <f t="shared" si="22"/>
        <v>0.43316134013393892</v>
      </c>
      <c r="F91" s="291">
        <f t="shared" si="22"/>
        <v>0.37675083671547216</v>
      </c>
      <c r="G91" s="291">
        <f t="shared" si="22"/>
        <v>0.34955467689988112</v>
      </c>
      <c r="H91" s="291">
        <f t="shared" si="22"/>
        <v>0.39166362732909327</v>
      </c>
      <c r="I91" s="291">
        <f t="shared" si="22"/>
        <v>0.40903757380817968</v>
      </c>
      <c r="J91" s="291">
        <f t="shared" si="22"/>
        <v>0.41364703872158387</v>
      </c>
      <c r="K91" s="291">
        <f t="shared" si="22"/>
        <v>0.43919712857549592</v>
      </c>
      <c r="L91" s="291">
        <f t="shared" si="22"/>
        <v>0.45852557901190688</v>
      </c>
      <c r="M91" s="291">
        <f t="shared" si="22"/>
        <v>0.42506379028045249</v>
      </c>
      <c r="N91" s="291">
        <f t="shared" si="22"/>
        <v>0.50652147929672842</v>
      </c>
      <c r="O91" s="291">
        <f t="shared" si="22"/>
        <v>0.46416512020533846</v>
      </c>
      <c r="P91" s="291">
        <f t="shared" si="22"/>
        <v>0.33406820607104964</v>
      </c>
      <c r="Q91" s="291">
        <f t="shared" si="22"/>
        <v>0.37754076109965673</v>
      </c>
      <c r="R91" s="291">
        <f t="shared" si="22"/>
        <v>0.42831721529231065</v>
      </c>
      <c r="S91" s="291">
        <f t="shared" si="22"/>
        <v>0.44617595929083154</v>
      </c>
      <c r="T91" s="291">
        <f t="shared" si="22"/>
        <v>0.63883636276533862</v>
      </c>
      <c r="U91" s="291">
        <f t="shared" si="22"/>
        <v>0.43495128517127701</v>
      </c>
      <c r="V91" s="291">
        <f t="shared" si="22"/>
        <v>0.36392373654743854</v>
      </c>
      <c r="W91" s="291">
        <f t="shared" si="22"/>
        <v>0.38420936124540611</v>
      </c>
      <c r="X91" s="291">
        <f t="shared" si="22"/>
        <v>0.4696110619722586</v>
      </c>
      <c r="Y91" s="291">
        <f t="shared" si="22"/>
        <v>0.59990569179213871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0.27103169314604064</v>
      </c>
      <c r="C92" s="291">
        <f t="shared" si="23"/>
        <v>0.40818792250586233</v>
      </c>
      <c r="D92" s="291">
        <f t="shared" si="23"/>
        <v>0.40445803070547626</v>
      </c>
      <c r="E92" s="291">
        <f t="shared" si="23"/>
        <v>0.42162067880635945</v>
      </c>
      <c r="F92" s="291">
        <f t="shared" si="23"/>
        <v>0.38695090722146386</v>
      </c>
      <c r="G92" s="291">
        <f t="shared" si="23"/>
        <v>0.36745141725823055</v>
      </c>
      <c r="H92" s="291">
        <f t="shared" si="23"/>
        <v>0.41001288116918932</v>
      </c>
      <c r="I92" s="291">
        <f t="shared" si="23"/>
        <v>0.42723830320578665</v>
      </c>
      <c r="J92" s="291">
        <f t="shared" si="23"/>
        <v>0.38266426470043291</v>
      </c>
      <c r="K92" s="291">
        <f t="shared" si="23"/>
        <v>0.33541328845145485</v>
      </c>
      <c r="L92" s="291">
        <f t="shared" si="23"/>
        <v>0.35637401061714935</v>
      </c>
      <c r="M92" s="291">
        <f t="shared" si="23"/>
        <v>0.33392663757216773</v>
      </c>
      <c r="N92" s="291">
        <f t="shared" si="23"/>
        <v>0.44278901058305964</v>
      </c>
      <c r="O92" s="291">
        <f t="shared" si="23"/>
        <v>0.40740710748402326</v>
      </c>
      <c r="P92" s="291">
        <f t="shared" si="23"/>
        <v>0.28643924929263276</v>
      </c>
      <c r="Q92" s="291">
        <f t="shared" si="23"/>
        <v>0.3093177539741524</v>
      </c>
      <c r="R92" s="291">
        <f t="shared" si="23"/>
        <v>0.36046117929876637</v>
      </c>
      <c r="S92" s="291">
        <f t="shared" si="23"/>
        <v>0.39750852896600425</v>
      </c>
      <c r="T92" s="291">
        <f t="shared" si="23"/>
        <v>0.57316397704203526</v>
      </c>
      <c r="U92" s="291">
        <f t="shared" si="23"/>
        <v>0.41712528385846842</v>
      </c>
      <c r="V92" s="291">
        <f t="shared" si="23"/>
        <v>0.28347782068831895</v>
      </c>
      <c r="W92" s="291">
        <f t="shared" si="23"/>
        <v>0.34279633990086211</v>
      </c>
      <c r="X92" s="291">
        <f t="shared" si="23"/>
        <v>0.42610916721195141</v>
      </c>
      <c r="Y92" s="291">
        <f t="shared" si="23"/>
        <v>0.55651694016644626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0.21936917244220241</v>
      </c>
      <c r="C93" s="253">
        <f t="shared" si="24"/>
        <v>0.35800422831857859</v>
      </c>
      <c r="D93" s="253">
        <f t="shared" si="24"/>
        <v>0.34784684289616857</v>
      </c>
      <c r="E93" s="253">
        <f t="shared" si="24"/>
        <v>0.37313580386599543</v>
      </c>
      <c r="F93" s="253">
        <f t="shared" si="24"/>
        <v>0.32588792399190408</v>
      </c>
      <c r="G93" s="253">
        <f t="shared" si="24"/>
        <v>0.26486487838416128</v>
      </c>
      <c r="H93" s="253">
        <f t="shared" si="24"/>
        <v>0.30348504157175193</v>
      </c>
      <c r="I93" s="253">
        <f t="shared" si="24"/>
        <v>0.32303643747142691</v>
      </c>
      <c r="J93" s="253">
        <f t="shared" si="24"/>
        <v>0.51572680101014801</v>
      </c>
      <c r="K93" s="253">
        <f t="shared" si="24"/>
        <v>0.40547535766345216</v>
      </c>
      <c r="L93" s="253">
        <f t="shared" si="24"/>
        <v>0.53046028358230235</v>
      </c>
      <c r="M93" s="253">
        <f t="shared" si="24"/>
        <v>0.47607217343068764</v>
      </c>
      <c r="N93" s="253">
        <f t="shared" si="24"/>
        <v>0.35488884087432515</v>
      </c>
      <c r="O93" s="253">
        <f t="shared" si="24"/>
        <v>0.32364950913613216</v>
      </c>
      <c r="P93" s="253">
        <f t="shared" si="24"/>
        <v>0.21261419585335492</v>
      </c>
      <c r="Q93" s="253">
        <f t="shared" si="24"/>
        <v>0.28055111990788834</v>
      </c>
      <c r="R93" s="253">
        <f t="shared" si="24"/>
        <v>0.29091108579297148</v>
      </c>
      <c r="S93" s="253">
        <f t="shared" si="24"/>
        <v>0.24535157279339675</v>
      </c>
      <c r="T93" s="253">
        <f t="shared" si="24"/>
        <v>0.33360432771571735</v>
      </c>
      <c r="U93" s="253">
        <f t="shared" si="24"/>
        <v>0.26180395095925613</v>
      </c>
      <c r="V93" s="253">
        <f t="shared" si="24"/>
        <v>0.19088366737800294</v>
      </c>
      <c r="W93" s="253">
        <f t="shared" si="24"/>
        <v>0.23880854682340261</v>
      </c>
      <c r="X93" s="253">
        <f t="shared" si="24"/>
        <v>0.28087218051935303</v>
      </c>
      <c r="Y93" s="253">
        <f t="shared" si="24"/>
        <v>0.33502400025256535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2.2457166710498955</v>
      </c>
      <c r="C95" s="252">
        <f t="shared" si="25"/>
        <v>1.7577506187545402</v>
      </c>
      <c r="D95" s="252">
        <f t="shared" si="25"/>
        <v>1.9363445344827155</v>
      </c>
      <c r="E95" s="252">
        <f t="shared" si="25"/>
        <v>1.8808008170654977</v>
      </c>
      <c r="F95" s="252">
        <f t="shared" si="25"/>
        <v>1.8928010242908746</v>
      </c>
      <c r="G95" s="252">
        <f t="shared" si="25"/>
        <v>2.2370684543968378</v>
      </c>
      <c r="H95" s="252">
        <f t="shared" si="25"/>
        <v>2.0633316373501711</v>
      </c>
      <c r="I95" s="252">
        <f t="shared" si="25"/>
        <v>2.0832724684160189</v>
      </c>
      <c r="J95" s="252">
        <f t="shared" si="25"/>
        <v>2.0136812349942792</v>
      </c>
      <c r="K95" s="252">
        <f t="shared" si="25"/>
        <v>1.7109301008419431</v>
      </c>
      <c r="L95" s="252">
        <f t="shared" si="25"/>
        <v>1.6894403549545185</v>
      </c>
      <c r="M95" s="252">
        <f t="shared" si="25"/>
        <v>1.615993248664777</v>
      </c>
      <c r="N95" s="252">
        <f t="shared" si="25"/>
        <v>1.9247114862828123</v>
      </c>
      <c r="O95" s="252">
        <f t="shared" si="25"/>
        <v>1.7898888206024275</v>
      </c>
      <c r="P95" s="252">
        <f t="shared" si="25"/>
        <v>1.8823165879591648</v>
      </c>
      <c r="Q95" s="252">
        <f t="shared" si="25"/>
        <v>1.7549889898392617</v>
      </c>
      <c r="R95" s="252">
        <f t="shared" si="25"/>
        <v>1.6706546425885651</v>
      </c>
      <c r="S95" s="252">
        <f t="shared" si="25"/>
        <v>1.6801020944916758</v>
      </c>
      <c r="T95" s="252">
        <f t="shared" si="25"/>
        <v>1.3298672243888392</v>
      </c>
      <c r="U95" s="252">
        <f t="shared" si="25"/>
        <v>1.4996411466920876</v>
      </c>
      <c r="V95" s="252">
        <f t="shared" si="25"/>
        <v>1.5938320288285044</v>
      </c>
      <c r="W95" s="252">
        <f t="shared" si="25"/>
        <v>1.3766353477622661</v>
      </c>
      <c r="X95" s="252">
        <f t="shared" si="25"/>
        <v>1.524222872179029</v>
      </c>
      <c r="Y95" s="252">
        <f t="shared" si="25"/>
        <v>1.2616711563189409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2.0860187049123882</v>
      </c>
      <c r="C96" s="291">
        <f>IF(CHI_ued!C$16=0,"",CHI_ued!C$16/C$10)</f>
        <v>1.5212460455894059</v>
      </c>
      <c r="D96" s="291">
        <f>IF(CHI_ued!D$16=0,"",CHI_ued!D$16/D$10)</f>
        <v>1.6979823374526988</v>
      </c>
      <c r="E96" s="291">
        <f>IF(CHI_ued!E$16=0,"",CHI_ued!E$16/E$10)</f>
        <v>1.6514620715422075</v>
      </c>
      <c r="F96" s="291">
        <f>IF(CHI_ued!F$16=0,"",CHI_ued!F$16/F$10)</f>
        <v>1.6917933476328519</v>
      </c>
      <c r="G96" s="291">
        <f>IF(CHI_ued!G$16=0,"",CHI_ued!G$16/G$10)</f>
        <v>2.0449071999776312</v>
      </c>
      <c r="H96" s="291">
        <f>IF(CHI_ued!H$16=0,"",CHI_ued!H$16/H$10)</f>
        <v>1.846682963156117</v>
      </c>
      <c r="I96" s="291">
        <f>IF(CHI_ued!I$16=0,"",CHI_ued!I$16/I$10)</f>
        <v>1.8622086952357919</v>
      </c>
      <c r="J96" s="291">
        <f>IF(CHI_ued!J$16=0,"",CHI_ued!J$16/J$10)</f>
        <v>1.7860272965934323</v>
      </c>
      <c r="K96" s="291">
        <f>IF(CHI_ued!K$16=0,"",CHI_ued!K$16/K$10)</f>
        <v>1.4680992531530017</v>
      </c>
      <c r="L96" s="291">
        <f>IF(CHI_ued!L$16=0,"",CHI_ued!L$16/L$10)</f>
        <v>1.4347316306370803</v>
      </c>
      <c r="M96" s="291">
        <f>IF(CHI_ued!M$16=0,"",CHI_ued!M$16/M$10)</f>
        <v>1.3794954171058798</v>
      </c>
      <c r="N96" s="291">
        <f>IF(CHI_ued!N$16=0,"",CHI_ued!N$16/N$10)</f>
        <v>1.6379806888852328</v>
      </c>
      <c r="O96" s="291">
        <f>IF(CHI_ued!O$16=0,"",CHI_ued!O$16/O$10)</f>
        <v>1.5271682224548233</v>
      </c>
      <c r="P96" s="291">
        <f>IF(CHI_ued!P$16=0,"",CHI_ued!P$16/P$10)</f>
        <v>1.6965211833800387</v>
      </c>
      <c r="Q96" s="291">
        <f>IF(CHI_ued!Q$16=0,"",CHI_ued!Q$16/Q$10)</f>
        <v>1.5459754158249952</v>
      </c>
      <c r="R96" s="291">
        <f>IF(CHI_ued!R$16=0,"",CHI_ued!R$16/R$10)</f>
        <v>1.4357925569954064</v>
      </c>
      <c r="S96" s="291">
        <f>IF(CHI_ued!S$16=0,"",CHI_ued!S$16/S$10)</f>
        <v>1.4351356551497287</v>
      </c>
      <c r="T96" s="291">
        <f>IF(CHI_ued!T$16=0,"",CHI_ued!T$16/T$10)</f>
        <v>0.9736343292016868</v>
      </c>
      <c r="U96" s="291">
        <f>IF(CHI_ued!U$16=0,"",CHI_ued!U$16/U$10)</f>
        <v>1.2489747735379588</v>
      </c>
      <c r="V96" s="291">
        <f>IF(CHI_ued!V$16=0,"",CHI_ued!V$16/V$10)</f>
        <v>1.3816526741310415</v>
      </c>
      <c r="W96" s="291">
        <f>IF(CHI_ued!W$16=0,"",CHI_ued!W$16/W$10)</f>
        <v>1.1467829097749769</v>
      </c>
      <c r="X96" s="291">
        <f>IF(CHI_ued!X$16=0,"",CHI_ued!X$16/X$10)</f>
        <v>1.2396271242667294</v>
      </c>
      <c r="Y96" s="291">
        <f>IF(CHI_ued!Y$16=0,"",CHI_ued!Y$16/Y$10)</f>
        <v>0.89985339432975797</v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0.15969796613750736</v>
      </c>
      <c r="C97" s="291">
        <f>IF((CHI_ued!C$5-CHI_ued!C$16)=0,"",(CHI_ued!C$5-CHI_ued!C$16)/C$10)</f>
        <v>0.23650457316513432</v>
      </c>
      <c r="D97" s="291">
        <f>IF((CHI_ued!D$5-CHI_ued!D$16)=0,"",(CHI_ued!D$5-CHI_ued!D$16)/D$10)</f>
        <v>0.23836219703001676</v>
      </c>
      <c r="E97" s="291">
        <f>IF((CHI_ued!E$5-CHI_ued!E$16)=0,"",(CHI_ued!E$5-CHI_ued!E$16)/E$10)</f>
        <v>0.22933874552329034</v>
      </c>
      <c r="F97" s="291">
        <f>IF((CHI_ued!F$5-CHI_ued!F$16)=0,"",(CHI_ued!F$5-CHI_ued!F$16)/F$10)</f>
        <v>0.20100767665802274</v>
      </c>
      <c r="G97" s="291">
        <f>IF((CHI_ued!G$5-CHI_ued!G$16)=0,"",(CHI_ued!G$5-CHI_ued!G$16)/G$10)</f>
        <v>0.19216125441920665</v>
      </c>
      <c r="H97" s="291">
        <f>IF((CHI_ued!H$5-CHI_ued!H$16)=0,"",(CHI_ued!H$5-CHI_ued!H$16)/H$10)</f>
        <v>0.21664867419405415</v>
      </c>
      <c r="I97" s="291">
        <f>IF((CHI_ued!I$5-CHI_ued!I$16)=0,"",(CHI_ued!I$5-CHI_ued!I$16)/I$10)</f>
        <v>0.22106377318022691</v>
      </c>
      <c r="J97" s="291">
        <f>IF((CHI_ued!J$5-CHI_ued!J$16)=0,"",(CHI_ued!J$5-CHI_ued!J$16)/J$10)</f>
        <v>0.22765393840084702</v>
      </c>
      <c r="K97" s="291">
        <f>IF((CHI_ued!K$5-CHI_ued!K$16)=0,"",(CHI_ued!K$5-CHI_ued!K$16)/K$10)</f>
        <v>0.24283084768894131</v>
      </c>
      <c r="L97" s="291">
        <f>IF((CHI_ued!L$5-CHI_ued!L$16)=0,"",(CHI_ued!L$5-CHI_ued!L$16)/L$10)</f>
        <v>0.25470872431743813</v>
      </c>
      <c r="M97" s="291">
        <f>IF((CHI_ued!M$5-CHI_ued!M$16)=0,"",(CHI_ued!M$5-CHI_ued!M$16)/M$10)</f>
        <v>0.23649783155889734</v>
      </c>
      <c r="N97" s="291">
        <f>IF((CHI_ued!N$5-CHI_ued!N$16)=0,"",(CHI_ued!N$5-CHI_ued!N$16)/N$10)</f>
        <v>0.2867307973975794</v>
      </c>
      <c r="O97" s="291">
        <f>IF((CHI_ued!O$5-CHI_ued!O$16)=0,"",(CHI_ued!O$5-CHI_ued!O$16)/O$10)</f>
        <v>0.26272059814760412</v>
      </c>
      <c r="P97" s="291">
        <f>IF((CHI_ued!P$5-CHI_ued!P$16)=0,"",(CHI_ued!P$5-CHI_ued!P$16)/P$10)</f>
        <v>0.18579540457912624</v>
      </c>
      <c r="Q97" s="291">
        <f>IF((CHI_ued!Q$5-CHI_ued!Q$16)=0,"",(CHI_ued!Q$5-CHI_ued!Q$16)/Q$10)</f>
        <v>0.20901357401426643</v>
      </c>
      <c r="R97" s="291">
        <f>IF((CHI_ued!R$5-CHI_ued!R$16)=0,"",(CHI_ued!R$5-CHI_ued!R$16)/R$10)</f>
        <v>0.23486208559315866</v>
      </c>
      <c r="S97" s="291">
        <f>IF((CHI_ued!S$5-CHI_ued!S$16)=0,"",(CHI_ued!S$5-CHI_ued!S$16)/S$10)</f>
        <v>0.24496643934194715</v>
      </c>
      <c r="T97" s="291">
        <f>IF((CHI_ued!T$5-CHI_ued!T$16)=0,"",(CHI_ued!T$5-CHI_ued!T$16)/T$10)</f>
        <v>0.35623289518715251</v>
      </c>
      <c r="U97" s="291">
        <f>IF((CHI_ued!U$5-CHI_ued!U$16)=0,"",(CHI_ued!U$5-CHI_ued!U$16)/U$10)</f>
        <v>0.25066637315412876</v>
      </c>
      <c r="V97" s="291">
        <f>IF((CHI_ued!V$5-CHI_ued!V$16)=0,"",(CHI_ued!V$5-CHI_ued!V$16)/V$10)</f>
        <v>0.21217935469746294</v>
      </c>
      <c r="W97" s="291">
        <f>IF((CHI_ued!W$5-CHI_ued!W$16)=0,"",(CHI_ued!W$5-CHI_ued!W$16)/W$10)</f>
        <v>0.22985243798728935</v>
      </c>
      <c r="X97" s="291">
        <f>IF((CHI_ued!X$5-CHI_ued!X$16)=0,"",(CHI_ued!X$5-CHI_ued!X$16)/X$10)</f>
        <v>0.28459574791229958</v>
      </c>
      <c r="Y97" s="291">
        <f>IF((CHI_ued!Y$5-CHI_ued!Y$16)=0,"",(CHI_ued!Y$5-CHI_ued!Y$16)/Y$10)</f>
        <v>0.36181776198918292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0.16615661620676372</v>
      </c>
      <c r="C98" s="291">
        <f>IF(CHI_ued!C$61=0,"",CHI_ued!C$61/C$11)</f>
        <v>0.24462429595711654</v>
      </c>
      <c r="D98" s="291">
        <f>IF(CHI_ued!D$61=0,"",CHI_ued!D$61/D$11)</f>
        <v>0.24699490506430002</v>
      </c>
      <c r="E98" s="291">
        <f>IF(CHI_ued!E$61=0,"",CHI_ued!E$61/E$11)</f>
        <v>0.26080124870253463</v>
      </c>
      <c r="F98" s="291">
        <f>IF(CHI_ued!F$61=0,"",CHI_ued!F$61/F$11)</f>
        <v>0.24005883415941681</v>
      </c>
      <c r="G98" s="291">
        <f>IF(CHI_ued!G$61=0,"",CHI_ued!G$61/G$11)</f>
        <v>0.23409877895387665</v>
      </c>
      <c r="H98" s="291">
        <f>IF(CHI_ued!H$61=0,"",CHI_ued!H$61/H$11)</f>
        <v>0.26298964881867087</v>
      </c>
      <c r="I98" s="291">
        <f>IF(CHI_ued!I$61=0,"",CHI_ued!I$61/I$11)</f>
        <v>0.26830998436201237</v>
      </c>
      <c r="J98" s="291">
        <f>IF(CHI_ued!J$61=0,"",CHI_ued!J$61/J$11)</f>
        <v>0.24447930496749187</v>
      </c>
      <c r="K98" s="291">
        <f>IF(CHI_ued!K$61=0,"",CHI_ued!K$61/K$11)</f>
        <v>0.21966911109195769</v>
      </c>
      <c r="L98" s="291">
        <f>IF(CHI_ued!L$61=0,"",CHI_ued!L$61/L$11)</f>
        <v>0.23346198655871758</v>
      </c>
      <c r="M98" s="291">
        <f>IF(CHI_ued!M$61=0,"",CHI_ued!M$61/M$11)</f>
        <v>0.21984898138704048</v>
      </c>
      <c r="N98" s="291">
        <f>IF(CHI_ued!N$61=0,"",CHI_ued!N$61/N$11)</f>
        <v>0.29564480184973657</v>
      </c>
      <c r="O98" s="291">
        <f>IF(CHI_ued!O$61=0,"",CHI_ued!O$61/O$11)</f>
        <v>0.27249640379054046</v>
      </c>
      <c r="P98" s="291">
        <f>IF(CHI_ued!P$61=0,"",CHI_ued!P$61/P$11)</f>
        <v>0.18752479374179445</v>
      </c>
      <c r="Q98" s="291">
        <f>IF(CHI_ued!Q$61=0,"",CHI_ued!Q$61/Q$11)</f>
        <v>0.20223144374726229</v>
      </c>
      <c r="R98" s="291">
        <f>IF(CHI_ued!R$61=0,"",CHI_ued!R$61/R$11)</f>
        <v>0.23361151075490247</v>
      </c>
      <c r="S98" s="291">
        <f>IF(CHI_ued!S$61=0,"",CHI_ued!S$61/S$11)</f>
        <v>0.25801380343652874</v>
      </c>
      <c r="T98" s="291">
        <f>IF(CHI_ued!T$61=0,"",CHI_ued!T$61/T$11)</f>
        <v>0.37793830652624472</v>
      </c>
      <c r="U98" s="291">
        <f>IF(CHI_ued!U$61=0,"",CHI_ued!U$61/U$11)</f>
        <v>0.2764504395828099</v>
      </c>
      <c r="V98" s="291">
        <f>IF(CHI_ued!V$61=0,"",CHI_ued!V$61/V$11)</f>
        <v>0.19148494438677321</v>
      </c>
      <c r="W98" s="291">
        <f>IF(CHI_ued!W$61=0,"",CHI_ued!W$61/W$11)</f>
        <v>0.23407343536441885</v>
      </c>
      <c r="X98" s="291">
        <f>IF(CHI_ued!X$61=0,"",CHI_ued!X$61/X$11)</f>
        <v>0.29226679803394073</v>
      </c>
      <c r="Y98" s="291">
        <f>IF(CHI_ued!Y$61=0,"",CHI_ued!Y$61/Y$11)</f>
        <v>0.37969943475258527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0.15043677363929775</v>
      </c>
      <c r="C99" s="253">
        <f>IF(CHI_ued!C$110=0,"",CHI_ued!C$110/C$12)</f>
        <v>0.24320121025376285</v>
      </c>
      <c r="D99" s="253">
        <f>IF(CHI_ued!D$110=0,"",CHI_ued!D$110/D$12)</f>
        <v>0.23770596267498312</v>
      </c>
      <c r="E99" s="253">
        <f>IF(CHI_ued!E$110=0,"",CHI_ued!E$110/E$12)</f>
        <v>0.25597326045491092</v>
      </c>
      <c r="F99" s="253">
        <f>IF(CHI_ued!F$110=0,"",CHI_ued!F$110/F$12)</f>
        <v>0.22390769023428511</v>
      </c>
      <c r="G99" s="253">
        <f>IF(CHI_ued!G$110=0,"",CHI_ued!G$110/G$12)</f>
        <v>0.18358505357045607</v>
      </c>
      <c r="H99" s="253">
        <f>IF(CHI_ued!H$110=0,"",CHI_ued!H$110/H$12)</f>
        <v>0.21090903374400272</v>
      </c>
      <c r="I99" s="253">
        <f>IF(CHI_ued!I$110=0,"",CHI_ued!I$110/I$12)</f>
        <v>0.22275912410592449</v>
      </c>
      <c r="J99" s="253">
        <f>IF(CHI_ued!J$110=0,"",CHI_ued!J$110/J$12)</f>
        <v>0.35768083994594613</v>
      </c>
      <c r="K99" s="253">
        <f>IF(CHI_ued!K$110=0,"",CHI_ued!K$110/K$12)</f>
        <v>0.28241332521467849</v>
      </c>
      <c r="L99" s="253">
        <f>IF(CHI_ued!L$110=0,"",CHI_ued!L$110/L$12)</f>
        <v>0.36676372137798613</v>
      </c>
      <c r="M99" s="253">
        <f>IF(CHI_ued!M$110=0,"",CHI_ued!M$110/M$12)</f>
        <v>0.33006053424517595</v>
      </c>
      <c r="N99" s="253">
        <f>IF(CHI_ued!N$110=0,"",CHI_ued!N$110/N$12)</f>
        <v>0.24748846041226355</v>
      </c>
      <c r="O99" s="253">
        <f>IF(CHI_ued!O$110=0,"",CHI_ued!O$110/O$12)</f>
        <v>0.23034210220368367</v>
      </c>
      <c r="P99" s="253">
        <f>IF(CHI_ued!P$110=0,"",CHI_ued!P$110/P$12)</f>
        <v>0.14594595726886175</v>
      </c>
      <c r="Q99" s="253">
        <f>IF(CHI_ued!Q$110=0,"",CHI_ued!Q$110/Q$12)</f>
        <v>0.19215190634079762</v>
      </c>
      <c r="R99" s="253">
        <f>IF(CHI_ued!R$110=0,"",CHI_ued!R$110/R$12)</f>
        <v>0.200112050694849</v>
      </c>
      <c r="S99" s="253">
        <f>IF(CHI_ued!S$110=0,"",CHI_ued!S$110/S$12)</f>
        <v>0.17017741338425357</v>
      </c>
      <c r="T99" s="253">
        <f>IF(CHI_ued!T$110=0,"",CHI_ued!T$110/T$12)</f>
        <v>0.2324003002445677</v>
      </c>
      <c r="U99" s="253">
        <f>IF(CHI_ued!U$110=0,"",CHI_ued!U$110/U$12)</f>
        <v>0.18239800714655111</v>
      </c>
      <c r="V99" s="253">
        <f>IF(CHI_ued!V$110=0,"",CHI_ued!V$110/V$12)</f>
        <v>0.13465654296175086</v>
      </c>
      <c r="W99" s="253">
        <f>IF(CHI_ued!W$110=0,"",CHI_ued!W$110/W$12)</f>
        <v>0.17232788665317025</v>
      </c>
      <c r="X99" s="253">
        <f>IF(CHI_ued!X$110=0,"",CHI_ued!X$110/X$12)</f>
        <v>0.20320378203734094</v>
      </c>
      <c r="Y99" s="253">
        <f>IF(CHI_ued!Y$110=0,"",CHI_ued!Y$110/Y$12)</f>
        <v>0.24203624323109463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4.7658710538710745</v>
      </c>
      <c r="C100" s="313">
        <f t="shared" si="26"/>
        <v>3.7751953990547804</v>
      </c>
      <c r="D100" s="313">
        <f t="shared" si="26"/>
        <v>3.6476830502071405</v>
      </c>
      <c r="E100" s="313">
        <f t="shared" si="26"/>
        <v>3.8897875859728925</v>
      </c>
      <c r="F100" s="313">
        <f t="shared" si="26"/>
        <v>4.0563193055535365</v>
      </c>
      <c r="G100" s="313">
        <f t="shared" si="26"/>
        <v>3.8378410665742919</v>
      </c>
      <c r="H100" s="313">
        <f t="shared" si="26"/>
        <v>3.0363177593171753</v>
      </c>
      <c r="I100" s="313">
        <f t="shared" si="26"/>
        <v>3.6292607496765057</v>
      </c>
      <c r="J100" s="313">
        <f t="shared" si="26"/>
        <v>3.2373425340836985</v>
      </c>
      <c r="K100" s="313">
        <f t="shared" si="26"/>
        <v>1.7744900485638637</v>
      </c>
      <c r="L100" s="313">
        <f t="shared" si="26"/>
        <v>2.103603718543134</v>
      </c>
      <c r="M100" s="313">
        <f t="shared" si="26"/>
        <v>2.0982117280151567</v>
      </c>
      <c r="N100" s="313">
        <f t="shared" si="26"/>
        <v>1.7785037322306227</v>
      </c>
      <c r="O100" s="313">
        <f t="shared" si="26"/>
        <v>2.0480701416068907</v>
      </c>
      <c r="P100" s="313">
        <f t="shared" si="26"/>
        <v>2.5862224383938979</v>
      </c>
      <c r="Q100" s="313">
        <f t="shared" si="26"/>
        <v>2.7063962485692303</v>
      </c>
      <c r="R100" s="313">
        <f t="shared" si="26"/>
        <v>2.6760718932420358</v>
      </c>
      <c r="S100" s="313">
        <f t="shared" si="26"/>
        <v>2.6604506293867711</v>
      </c>
      <c r="T100" s="313">
        <f t="shared" si="26"/>
        <v>1.8791862791256968</v>
      </c>
      <c r="U100" s="313">
        <f t="shared" si="26"/>
        <v>2.3016674271548943</v>
      </c>
      <c r="V100" s="313">
        <f t="shared" si="26"/>
        <v>2.3190926189465593</v>
      </c>
      <c r="W100" s="313">
        <f t="shared" si="26"/>
        <v>2.2793290987415418</v>
      </c>
      <c r="X100" s="313">
        <f t="shared" si="26"/>
        <v>1.9005264951120007</v>
      </c>
      <c r="Y100" s="313">
        <f t="shared" si="26"/>
        <v>1.185647456756038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7.0392001852553339</v>
      </c>
      <c r="C101" s="255">
        <f t="shared" si="27"/>
        <v>4.5575656927534514</v>
      </c>
      <c r="D101" s="255">
        <f t="shared" si="27"/>
        <v>4.4842375891799389</v>
      </c>
      <c r="E101" s="255">
        <f t="shared" si="27"/>
        <v>4.6909613737433764</v>
      </c>
      <c r="F101" s="255">
        <f t="shared" si="27"/>
        <v>5.0495386754012657</v>
      </c>
      <c r="G101" s="255">
        <f t="shared" si="27"/>
        <v>5.5533976548010422</v>
      </c>
      <c r="H101" s="255">
        <f t="shared" si="27"/>
        <v>4.282687827318755</v>
      </c>
      <c r="I101" s="255">
        <f t="shared" si="27"/>
        <v>4.7734701491969584</v>
      </c>
      <c r="J101" s="255">
        <f t="shared" si="27"/>
        <v>4.3869999220563471</v>
      </c>
      <c r="K101" s="255">
        <f t="shared" si="27"/>
        <v>2.4140550508798486</v>
      </c>
      <c r="L101" s="255">
        <f t="shared" si="27"/>
        <v>2.5527214253643526</v>
      </c>
      <c r="M101" s="255">
        <f t="shared" si="27"/>
        <v>2.5156471111880747</v>
      </c>
      <c r="N101" s="255">
        <f t="shared" si="27"/>
        <v>2.2669314650795651</v>
      </c>
      <c r="O101" s="255">
        <f t="shared" si="27"/>
        <v>2.5721771483058355</v>
      </c>
      <c r="P101" s="255">
        <f t="shared" si="27"/>
        <v>3.4450536832005962</v>
      </c>
      <c r="Q101" s="255">
        <f t="shared" si="27"/>
        <v>3.4211051605277869</v>
      </c>
      <c r="R101" s="255">
        <f t="shared" si="27"/>
        <v>3.4037354257792924</v>
      </c>
      <c r="S101" s="255">
        <f t="shared" si="27"/>
        <v>3.3492978117719048</v>
      </c>
      <c r="T101" s="255">
        <f t="shared" si="27"/>
        <v>2.2819257491500426</v>
      </c>
      <c r="U101" s="255">
        <f t="shared" si="27"/>
        <v>2.9667995543612342</v>
      </c>
      <c r="V101" s="255">
        <f t="shared" si="27"/>
        <v>3.2629477534369671</v>
      </c>
      <c r="W101" s="255">
        <f t="shared" si="27"/>
        <v>2.8551191498758355</v>
      </c>
      <c r="X101" s="255">
        <f t="shared" si="27"/>
        <v>2.4937991662590009</v>
      </c>
      <c r="Y101" s="255">
        <f t="shared" si="27"/>
        <v>1.5766950949667131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0.96711716521126789</v>
      </c>
      <c r="C102" s="293">
        <f t="shared" si="28"/>
        <v>1.5774266974907849</v>
      </c>
      <c r="D102" s="293">
        <f t="shared" si="28"/>
        <v>1.3602369496056022</v>
      </c>
      <c r="E102" s="293">
        <f t="shared" si="28"/>
        <v>1.1983136395361627</v>
      </c>
      <c r="F102" s="293">
        <f t="shared" si="28"/>
        <v>1.1123702100746902</v>
      </c>
      <c r="G102" s="293">
        <f t="shared" si="28"/>
        <v>0.68826340102571448</v>
      </c>
      <c r="H102" s="293">
        <f t="shared" si="28"/>
        <v>0.55580675860649265</v>
      </c>
      <c r="I102" s="293">
        <f t="shared" si="28"/>
        <v>0.94009793973131039</v>
      </c>
      <c r="J102" s="293">
        <f t="shared" si="28"/>
        <v>0.743822756123524</v>
      </c>
      <c r="K102" s="293">
        <f t="shared" si="28"/>
        <v>0.95639756016110555</v>
      </c>
      <c r="L102" s="293">
        <f t="shared" si="28"/>
        <v>0.99695241652562538</v>
      </c>
      <c r="M102" s="293">
        <f t="shared" si="28"/>
        <v>1.0381351512633865</v>
      </c>
      <c r="N102" s="293">
        <f t="shared" si="28"/>
        <v>1.0386104215170771</v>
      </c>
      <c r="O102" s="293">
        <f t="shared" si="28"/>
        <v>0.99805186350463448</v>
      </c>
      <c r="P102" s="293">
        <f t="shared" si="28"/>
        <v>1.0597767572881569</v>
      </c>
      <c r="Q102" s="293">
        <f t="shared" si="28"/>
        <v>1.0937984811960897</v>
      </c>
      <c r="R102" s="293">
        <f t="shared" si="28"/>
        <v>1.0724209283188799</v>
      </c>
      <c r="S102" s="293">
        <f t="shared" si="28"/>
        <v>1.091601277283615</v>
      </c>
      <c r="T102" s="293">
        <f t="shared" si="28"/>
        <v>1.082895254705956</v>
      </c>
      <c r="U102" s="293">
        <f t="shared" si="28"/>
        <v>0.98349516569078343</v>
      </c>
      <c r="V102" s="293">
        <f t="shared" si="28"/>
        <v>0.76645743961928714</v>
      </c>
      <c r="W102" s="293">
        <f t="shared" si="28"/>
        <v>0.88190261175657048</v>
      </c>
      <c r="X102" s="293">
        <f t="shared" si="28"/>
        <v>0.78924230852289723</v>
      </c>
      <c r="Y102" s="293">
        <f t="shared" si="28"/>
        <v>0.85583631804364579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0.41747729247332677</v>
      </c>
      <c r="C103" s="256">
        <f t="shared" si="29"/>
        <v>0.78276396834395023</v>
      </c>
      <c r="D103" s="256">
        <f t="shared" si="29"/>
        <v>0.66887371182654143</v>
      </c>
      <c r="E103" s="256">
        <f t="shared" si="29"/>
        <v>0.58430562450514756</v>
      </c>
      <c r="F103" s="256">
        <f t="shared" si="29"/>
        <v>0.52858969979804982</v>
      </c>
      <c r="G103" s="256">
        <f t="shared" si="29"/>
        <v>0.31479239987957952</v>
      </c>
      <c r="H103" s="256">
        <f t="shared" si="29"/>
        <v>0.2495868135886801</v>
      </c>
      <c r="I103" s="256">
        <f t="shared" si="29"/>
        <v>0.44558997115324384</v>
      </c>
      <c r="J103" s="256">
        <f t="shared" si="29"/>
        <v>0.35652864612913188</v>
      </c>
      <c r="K103" s="256">
        <f t="shared" si="29"/>
        <v>0.50434461795191265</v>
      </c>
      <c r="L103" s="256">
        <f t="shared" si="29"/>
        <v>0.47113935834892534</v>
      </c>
      <c r="M103" s="256">
        <f t="shared" si="29"/>
        <v>0.50007283007496806</v>
      </c>
      <c r="N103" s="256">
        <f t="shared" si="29"/>
        <v>0.49034971730243371</v>
      </c>
      <c r="O103" s="256">
        <f t="shared" si="29"/>
        <v>0.56478105059035744</v>
      </c>
      <c r="P103" s="256">
        <f t="shared" si="29"/>
        <v>0.34738043963990656</v>
      </c>
      <c r="Q103" s="256">
        <f t="shared" si="29"/>
        <v>0.33891130958198856</v>
      </c>
      <c r="R103" s="256">
        <f t="shared" si="29"/>
        <v>0.3369910443589243</v>
      </c>
      <c r="S103" s="256">
        <f t="shared" si="29"/>
        <v>0.37606779697087422</v>
      </c>
      <c r="T103" s="256">
        <f t="shared" si="29"/>
        <v>0.4159646692837739</v>
      </c>
      <c r="U103" s="256">
        <f t="shared" si="29"/>
        <v>0.35033199873993126</v>
      </c>
      <c r="V103" s="256">
        <f t="shared" si="29"/>
        <v>0.26853645206872301</v>
      </c>
      <c r="W103" s="256">
        <f t="shared" si="29"/>
        <v>0.38929912727822064</v>
      </c>
      <c r="X103" s="256">
        <f t="shared" si="29"/>
        <v>0.34261268312583804</v>
      </c>
      <c r="Y103" s="256">
        <f t="shared" si="29"/>
        <v>0.34726571576208015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PT: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2052.176501529967</v>
      </c>
      <c r="C5" s="223">
        <f t="shared" si="0"/>
        <v>1824.9651987589218</v>
      </c>
      <c r="D5" s="223">
        <f t="shared" si="0"/>
        <v>1917.3021923960721</v>
      </c>
      <c r="E5" s="223">
        <f t="shared" si="0"/>
        <v>2152.4316124735478</v>
      </c>
      <c r="F5" s="223">
        <f t="shared" si="0"/>
        <v>2333.0562992567698</v>
      </c>
      <c r="G5" s="223">
        <f t="shared" si="0"/>
        <v>2155.6005541062004</v>
      </c>
      <c r="H5" s="223">
        <f t="shared" si="0"/>
        <v>1817.6659777003263</v>
      </c>
      <c r="I5" s="223">
        <f t="shared" si="0"/>
        <v>2239.143981694911</v>
      </c>
      <c r="J5" s="223">
        <f t="shared" si="0"/>
        <v>1855.4069802032022</v>
      </c>
      <c r="K5" s="223">
        <f t="shared" si="0"/>
        <v>1349.208382769752</v>
      </c>
      <c r="L5" s="223">
        <f t="shared" si="0"/>
        <v>1755.8646979836717</v>
      </c>
      <c r="M5" s="223">
        <f t="shared" si="0"/>
        <v>1809.0844155314105</v>
      </c>
      <c r="N5" s="223">
        <f t="shared" si="0"/>
        <v>1334.5113227379766</v>
      </c>
      <c r="O5" s="223">
        <f t="shared" si="0"/>
        <v>1449.7983994420315</v>
      </c>
      <c r="P5" s="223">
        <f t="shared" si="0"/>
        <v>1495.018568632436</v>
      </c>
      <c r="Q5" s="223">
        <f t="shared" si="0"/>
        <v>1366.6535097838732</v>
      </c>
      <c r="R5" s="223">
        <f t="shared" si="0"/>
        <v>1183.6310908075259</v>
      </c>
      <c r="S5" s="223">
        <f t="shared" si="0"/>
        <v>1199.6281628192366</v>
      </c>
      <c r="T5" s="223">
        <f t="shared" si="0"/>
        <v>799.72646337046569</v>
      </c>
      <c r="U5" s="223">
        <f t="shared" si="0"/>
        <v>1236.6260740626883</v>
      </c>
      <c r="V5" s="223">
        <f t="shared" si="0"/>
        <v>1182.3236733909241</v>
      </c>
      <c r="W5" s="223">
        <f t="shared" si="0"/>
        <v>1279.0101132287477</v>
      </c>
      <c r="X5" s="223">
        <f t="shared" si="0"/>
        <v>1021.850956601873</v>
      </c>
      <c r="Y5" s="223">
        <f t="shared" si="0"/>
        <v>485.59660379307655</v>
      </c>
      <c r="DA5" s="89"/>
    </row>
    <row r="6" spans="1:105" ht="12" customHeight="1" x14ac:dyDescent="0.25">
      <c r="A6" s="55" t="s">
        <v>91</v>
      </c>
      <c r="B6" s="259">
        <v>2.537797864298323</v>
      </c>
      <c r="C6" s="259">
        <v>3.269078413582764</v>
      </c>
      <c r="D6" s="259">
        <v>3.234526296219693</v>
      </c>
      <c r="E6" s="259">
        <v>3.664747167402667</v>
      </c>
      <c r="F6" s="259">
        <v>3.6254821995206639</v>
      </c>
      <c r="G6" s="259">
        <v>2.9326786954305768</v>
      </c>
      <c r="H6" s="259">
        <v>3.0472678083841518</v>
      </c>
      <c r="I6" s="259">
        <v>3.4782235464899869</v>
      </c>
      <c r="J6" s="259">
        <v>3.0209203488404039</v>
      </c>
      <c r="K6" s="259">
        <v>2.177306249515818</v>
      </c>
      <c r="L6" s="259">
        <v>3.2248550982913691</v>
      </c>
      <c r="M6" s="259">
        <v>3.1810774445142558</v>
      </c>
      <c r="N6" s="259">
        <v>2.5034661686367818</v>
      </c>
      <c r="O6" s="259">
        <v>2.7552809358911801</v>
      </c>
      <c r="P6" s="259">
        <v>2.3767315516161478</v>
      </c>
      <c r="Q6" s="259">
        <v>2.64077904629844</v>
      </c>
      <c r="R6" s="259">
        <v>2.8930604777565589</v>
      </c>
      <c r="S6" s="259">
        <v>3.022553199241909</v>
      </c>
      <c r="T6" s="259">
        <v>2.8598905363680069</v>
      </c>
      <c r="U6" s="259">
        <v>2.9635107499984201</v>
      </c>
      <c r="V6" s="259">
        <v>2.4562773482624678</v>
      </c>
      <c r="W6" s="259">
        <v>3.1484357780755259</v>
      </c>
      <c r="X6" s="259">
        <v>2.904570261181969</v>
      </c>
      <c r="Y6" s="259">
        <v>2.1936624270843068</v>
      </c>
      <c r="DA6" s="67" t="s">
        <v>987</v>
      </c>
    </row>
    <row r="7" spans="1:105" ht="12" customHeight="1" x14ac:dyDescent="0.25">
      <c r="A7" s="173" t="s">
        <v>92</v>
      </c>
      <c r="B7" s="224">
        <v>20.079816525088809</v>
      </c>
      <c r="C7" s="224">
        <v>25.865927178175731</v>
      </c>
      <c r="D7" s="224">
        <v>25.592540480612389</v>
      </c>
      <c r="E7" s="224">
        <v>28.996576822571619</v>
      </c>
      <c r="F7" s="224">
        <v>28.68590064066375</v>
      </c>
      <c r="G7" s="224">
        <v>23.204231889274102</v>
      </c>
      <c r="H7" s="224">
        <v>24.11089525921772</v>
      </c>
      <c r="I7" s="224">
        <v>27.520746088291538</v>
      </c>
      <c r="J7" s="224">
        <v>23.90242627081507</v>
      </c>
      <c r="K7" s="224">
        <v>17.227498936876529</v>
      </c>
      <c r="L7" s="224">
        <v>25.51601906702366</v>
      </c>
      <c r="M7" s="224">
        <v>25.16963716320473</v>
      </c>
      <c r="N7" s="224">
        <v>19.808173870022781</v>
      </c>
      <c r="O7" s="224">
        <v>21.800607702484161</v>
      </c>
      <c r="P7" s="224">
        <v>18.805411635507571</v>
      </c>
      <c r="Q7" s="224">
        <v>20.894634469886348</v>
      </c>
      <c r="R7" s="224">
        <v>22.89076068924798</v>
      </c>
      <c r="S7" s="224">
        <v>23.9153458720711</v>
      </c>
      <c r="T7" s="224">
        <v>22.628310181821831</v>
      </c>
      <c r="U7" s="224">
        <v>23.448184336205859</v>
      </c>
      <c r="V7" s="224">
        <v>19.434801794775328</v>
      </c>
      <c r="W7" s="224">
        <v>24.91136652534837</v>
      </c>
      <c r="X7" s="224">
        <v>22.981829541766551</v>
      </c>
      <c r="Y7" s="224">
        <v>17.356913910877172</v>
      </c>
      <c r="DA7" s="177" t="s">
        <v>988</v>
      </c>
    </row>
    <row r="8" spans="1:105" ht="12" customHeight="1" x14ac:dyDescent="0.25">
      <c r="A8" s="173" t="s">
        <v>93</v>
      </c>
      <c r="B8" s="224">
        <v>22.160719608623761</v>
      </c>
      <c r="C8" s="224">
        <v>28.54645404236819</v>
      </c>
      <c r="D8" s="224">
        <v>28.244735849781161</v>
      </c>
      <c r="E8" s="224">
        <v>32.001537851306942</v>
      </c>
      <c r="F8" s="224">
        <v>31.65866580624937</v>
      </c>
      <c r="G8" s="224">
        <v>25.60892306905254</v>
      </c>
      <c r="H8" s="224">
        <v>26.609545395238939</v>
      </c>
      <c r="I8" s="224">
        <v>30.372764448357451</v>
      </c>
      <c r="J8" s="224">
        <v>26.379472436488921</v>
      </c>
      <c r="K8" s="224">
        <v>19.012811846212621</v>
      </c>
      <c r="L8" s="224">
        <v>28.160284401309209</v>
      </c>
      <c r="M8" s="224">
        <v>27.77800639401557</v>
      </c>
      <c r="N8" s="224">
        <v>21.8609261964111</v>
      </c>
      <c r="O8" s="224">
        <v>24.05983909209143</v>
      </c>
      <c r="P8" s="224">
        <v>20.75424612862048</v>
      </c>
      <c r="Q8" s="224">
        <v>23.059978423273389</v>
      </c>
      <c r="R8" s="224">
        <v>25.262966353737021</v>
      </c>
      <c r="S8" s="224">
        <v>26.39373091641739</v>
      </c>
      <c r="T8" s="224">
        <v>24.973317685934472</v>
      </c>
      <c r="U8" s="224">
        <v>25.878156693151531</v>
      </c>
      <c r="V8" s="224">
        <v>21.44886098361842</v>
      </c>
      <c r="W8" s="224">
        <v>27.492970762264449</v>
      </c>
      <c r="X8" s="224">
        <v>25.36347281519906</v>
      </c>
      <c r="Y8" s="224">
        <v>19.155638298257259</v>
      </c>
      <c r="DA8" s="177" t="s">
        <v>989</v>
      </c>
    </row>
    <row r="9" spans="1:105" ht="12" customHeight="1" x14ac:dyDescent="0.25">
      <c r="A9" s="173" t="s">
        <v>94</v>
      </c>
      <c r="B9" s="224">
        <v>36.056181068000008</v>
      </c>
      <c r="C9" s="224">
        <v>46.445969895329092</v>
      </c>
      <c r="D9" s="224">
        <v>45.955064998035319</v>
      </c>
      <c r="E9" s="224">
        <v>52.067498871839938</v>
      </c>
      <c r="F9" s="224">
        <v>51.509635374711422</v>
      </c>
      <c r="G9" s="224">
        <v>41.666515503175212</v>
      </c>
      <c r="H9" s="224">
        <v>43.294559195385467</v>
      </c>
      <c r="I9" s="224">
        <v>49.417433812010593</v>
      </c>
      <c r="J9" s="224">
        <v>42.920223325158922</v>
      </c>
      <c r="K9" s="224">
        <v>30.934437087146161</v>
      </c>
      <c r="L9" s="224">
        <v>45.817659860867529</v>
      </c>
      <c r="M9" s="224">
        <v>45.195681635759279</v>
      </c>
      <c r="N9" s="224">
        <v>35.568407848328633</v>
      </c>
      <c r="O9" s="224">
        <v>39.146107621604777</v>
      </c>
      <c r="P9" s="224">
        <v>33.767804907028953</v>
      </c>
      <c r="Q9" s="224">
        <v>37.519303169657043</v>
      </c>
      <c r="R9" s="224">
        <v>41.103633151455362</v>
      </c>
      <c r="S9" s="224">
        <v>42.943422316127382</v>
      </c>
      <c r="T9" s="224">
        <v>40.632365746928919</v>
      </c>
      <c r="U9" s="224">
        <v>42.104566995705682</v>
      </c>
      <c r="V9" s="224">
        <v>34.897964912057958</v>
      </c>
      <c r="W9" s="224">
        <v>44.731919784575922</v>
      </c>
      <c r="X9" s="224">
        <v>41.26716029484146</v>
      </c>
      <c r="Y9" s="224">
        <v>31.166820173398339</v>
      </c>
      <c r="DA9" s="177" t="s">
        <v>990</v>
      </c>
    </row>
    <row r="10" spans="1:105" ht="12" customHeight="1" x14ac:dyDescent="0.25">
      <c r="A10" s="56" t="s">
        <v>95</v>
      </c>
      <c r="B10" s="260">
        <v>6.8977158350118426</v>
      </c>
      <c r="C10" s="260">
        <v>9.9795350679103443</v>
      </c>
      <c r="D10" s="260">
        <v>9.7678496010446167</v>
      </c>
      <c r="E10" s="260">
        <v>10.81035484780103</v>
      </c>
      <c r="F10" s="260">
        <v>10.40836934097314</v>
      </c>
      <c r="G10" s="260">
        <v>7.8967318939575977</v>
      </c>
      <c r="H10" s="260">
        <v>8.1682084861673161</v>
      </c>
      <c r="I10" s="260">
        <v>9.7852793551687522</v>
      </c>
      <c r="J10" s="260">
        <v>8.3760885198145019</v>
      </c>
      <c r="K10" s="260">
        <v>6.962704202585785</v>
      </c>
      <c r="L10" s="260">
        <v>9.9296674437673111</v>
      </c>
      <c r="M10" s="260">
        <v>10.14941210691978</v>
      </c>
      <c r="N10" s="260">
        <v>7.571972291431063</v>
      </c>
      <c r="O10" s="260">
        <v>8.1490509363052848</v>
      </c>
      <c r="P10" s="260">
        <v>6.3533073838401153</v>
      </c>
      <c r="Q10" s="260">
        <v>7.0497036504599144</v>
      </c>
      <c r="R10" s="260">
        <v>7.4375963539184298</v>
      </c>
      <c r="S10" s="260">
        <v>7.7483713030625196</v>
      </c>
      <c r="T10" s="260">
        <v>7.9983390172778464</v>
      </c>
      <c r="U10" s="260">
        <v>8.0994512046837635</v>
      </c>
      <c r="V10" s="260">
        <v>6.3856704792620267</v>
      </c>
      <c r="W10" s="260">
        <v>8.309445308642271</v>
      </c>
      <c r="X10" s="260">
        <v>7.5136890856111123</v>
      </c>
      <c r="Y10" s="260">
        <v>5.5067803162361262</v>
      </c>
      <c r="DA10" s="68" t="s">
        <v>991</v>
      </c>
    </row>
    <row r="11" spans="1:105" ht="12" customHeight="1" x14ac:dyDescent="0.25">
      <c r="A11" s="37" t="s">
        <v>159</v>
      </c>
      <c r="B11" s="226">
        <v>0.20389482992296359</v>
      </c>
      <c r="C11" s="226">
        <v>0.60368335809525009</v>
      </c>
      <c r="D11" s="226">
        <v>1.2462639692034041</v>
      </c>
      <c r="E11" s="226">
        <v>1.202340023833913</v>
      </c>
      <c r="F11" s="226">
        <v>1.0633632513789459</v>
      </c>
      <c r="G11" s="226">
        <v>0.49881929356179439</v>
      </c>
      <c r="H11" s="226">
        <v>5.9734327717341447E-2</v>
      </c>
      <c r="I11" s="226">
        <v>7.1743341168324343E-2</v>
      </c>
      <c r="J11" s="226">
        <v>2.9134421610803159E-2</v>
      </c>
      <c r="K11" s="226">
        <v>6.4892991586015747E-2</v>
      </c>
      <c r="L11" s="226">
        <v>7.4086802602461546E-2</v>
      </c>
      <c r="M11" s="226">
        <v>7.2701264204224972E-2</v>
      </c>
      <c r="N11" s="226">
        <v>5.1549049521487832E-2</v>
      </c>
      <c r="O11" s="226">
        <v>5.4660673075281108E-2</v>
      </c>
      <c r="P11" s="226">
        <v>5.4025789370120987E-2</v>
      </c>
      <c r="Q11" s="226">
        <v>3.8963056565819748E-2</v>
      </c>
      <c r="R11" s="226">
        <v>3.3816716642836177E-2</v>
      </c>
      <c r="S11" s="226">
        <v>2.7926987191771641E-2</v>
      </c>
      <c r="T11" s="226">
        <v>3.2586557846697117E-2</v>
      </c>
      <c r="U11" s="226">
        <v>3.5729840641268627E-2</v>
      </c>
      <c r="V11" s="226">
        <v>2.6576147814576651E-2</v>
      </c>
      <c r="W11" s="226">
        <v>3.094950552258818E-2</v>
      </c>
      <c r="X11" s="226">
        <v>3.104123930242815E-2</v>
      </c>
      <c r="Y11" s="226">
        <v>1.165620658388229E-2</v>
      </c>
      <c r="DA11" s="69" t="s">
        <v>992</v>
      </c>
    </row>
    <row r="12" spans="1:105" ht="12" customHeight="1" x14ac:dyDescent="0.25">
      <c r="A12" s="37" t="s">
        <v>35</v>
      </c>
      <c r="B12" s="226">
        <v>0.98459277771800569</v>
      </c>
      <c r="C12" s="226">
        <v>3.150436069379956</v>
      </c>
      <c r="D12" s="226">
        <v>2.732054287551577</v>
      </c>
      <c r="E12" s="226">
        <v>2.8882433059161721</v>
      </c>
      <c r="F12" s="226">
        <v>2.2754433922721469</v>
      </c>
      <c r="G12" s="226">
        <v>1.301191873085799</v>
      </c>
      <c r="H12" s="226">
        <v>1.1017591876792749</v>
      </c>
      <c r="I12" s="226">
        <v>2.3513301985726511</v>
      </c>
      <c r="J12" s="226">
        <v>2.009897255076103</v>
      </c>
      <c r="K12" s="226">
        <v>3.7225542734001298</v>
      </c>
      <c r="L12" s="226">
        <v>5.0005108122674091</v>
      </c>
      <c r="M12" s="226">
        <v>5.8581506508160368</v>
      </c>
      <c r="N12" s="226">
        <v>4.0347148497807668</v>
      </c>
      <c r="O12" s="226">
        <v>4.0952199376580412</v>
      </c>
      <c r="P12" s="226">
        <v>2.421867922327777</v>
      </c>
      <c r="Q12" s="226">
        <v>2.8145507094973512</v>
      </c>
      <c r="R12" s="226">
        <v>2.370620554173942</v>
      </c>
      <c r="S12" s="226">
        <v>2.6776532267382378</v>
      </c>
      <c r="T12" s="226">
        <v>3.7293919622233749</v>
      </c>
      <c r="U12" s="226">
        <v>3.3935472065034542</v>
      </c>
      <c r="V12" s="226">
        <v>1.5057703054420311</v>
      </c>
      <c r="W12" s="226">
        <v>2.73780198235155</v>
      </c>
      <c r="X12" s="226">
        <v>1.938664525977178</v>
      </c>
      <c r="Y12" s="226">
        <v>1.1803774156330229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5.7092282273708737</v>
      </c>
      <c r="C15" s="226">
        <v>6.2254156404351404</v>
      </c>
      <c r="D15" s="226">
        <v>5.7895313442896361</v>
      </c>
      <c r="E15" s="226">
        <v>6.7197715180509494</v>
      </c>
      <c r="F15" s="226">
        <v>7.0695626973220467</v>
      </c>
      <c r="G15" s="226">
        <v>6.0967207273100046</v>
      </c>
      <c r="H15" s="226">
        <v>7.0067149707706999</v>
      </c>
      <c r="I15" s="226">
        <v>7.3622058154277763</v>
      </c>
      <c r="J15" s="226">
        <v>6.3370568431275967</v>
      </c>
      <c r="K15" s="226">
        <v>3.1752569375996389</v>
      </c>
      <c r="L15" s="226">
        <v>4.8550698288974408</v>
      </c>
      <c r="M15" s="226">
        <v>4.2185601918995186</v>
      </c>
      <c r="N15" s="226">
        <v>3.4857083921288088</v>
      </c>
      <c r="O15" s="226">
        <v>3.9991703255719622</v>
      </c>
      <c r="P15" s="226">
        <v>3.8774136721422172</v>
      </c>
      <c r="Q15" s="226">
        <v>4.1961898843967429</v>
      </c>
      <c r="R15" s="226">
        <v>5.0331590831016513</v>
      </c>
      <c r="S15" s="226">
        <v>5.0427910891325114</v>
      </c>
      <c r="T15" s="226">
        <v>4.236360497207774</v>
      </c>
      <c r="U15" s="226">
        <v>4.6701741575390416</v>
      </c>
      <c r="V15" s="226">
        <v>4.8533240260054189</v>
      </c>
      <c r="W15" s="226">
        <v>5.5406938207681318</v>
      </c>
      <c r="X15" s="226">
        <v>5.5439833203315061</v>
      </c>
      <c r="Y15" s="226">
        <v>4.3147466940192212</v>
      </c>
      <c r="DA15" s="69" t="s">
        <v>996</v>
      </c>
    </row>
    <row r="16" spans="1:105" ht="12" customHeight="1" x14ac:dyDescent="0.25">
      <c r="A16" s="134" t="s">
        <v>997</v>
      </c>
      <c r="B16" s="314">
        <v>1790.830672417457</v>
      </c>
      <c r="C16" s="314">
        <v>1398.0653116472949</v>
      </c>
      <c r="D16" s="314">
        <v>1509.2385055275081</v>
      </c>
      <c r="E16" s="314">
        <v>1705.1804895208229</v>
      </c>
      <c r="F16" s="314">
        <v>1908.128990717694</v>
      </c>
      <c r="G16" s="314">
        <v>1840.9159635967051</v>
      </c>
      <c r="H16" s="314">
        <v>1499.6126194201549</v>
      </c>
      <c r="I16" s="314">
        <v>1835.887833666015</v>
      </c>
      <c r="J16" s="314">
        <v>1506.499148410684</v>
      </c>
      <c r="K16" s="314">
        <v>1038.523345436726</v>
      </c>
      <c r="L16" s="314">
        <v>1330.6140383235411</v>
      </c>
      <c r="M16" s="314">
        <v>1382.954712800936</v>
      </c>
      <c r="N16" s="314">
        <v>1019.305929448713</v>
      </c>
      <c r="O16" s="314">
        <v>1111.8610817995971</v>
      </c>
      <c r="P16" s="314">
        <v>1249.061323972079</v>
      </c>
      <c r="Q16" s="314">
        <v>1098.411728179386</v>
      </c>
      <c r="R16" s="314">
        <v>911.66772240250737</v>
      </c>
      <c r="S16" s="314">
        <v>915.12173537269427</v>
      </c>
      <c r="T16" s="314">
        <v>482.88700228014051</v>
      </c>
      <c r="U16" s="314">
        <v>917.21056445167414</v>
      </c>
      <c r="V16" s="314">
        <v>935.82879273332139</v>
      </c>
      <c r="W16" s="314">
        <v>958.03680204245677</v>
      </c>
      <c r="X16" s="314">
        <v>741.09867949350428</v>
      </c>
      <c r="Y16" s="314">
        <v>291.3572961428867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29.373258813413582</v>
      </c>
      <c r="C19" s="315">
        <v>29.373258813413582</v>
      </c>
      <c r="D19" s="315">
        <v>36.151676698194322</v>
      </c>
      <c r="E19" s="315">
        <v>18.075838349097161</v>
      </c>
      <c r="F19" s="315">
        <v>48.589165950128972</v>
      </c>
      <c r="G19" s="315">
        <v>27.119518486672391</v>
      </c>
      <c r="H19" s="315">
        <v>73.448667239896807</v>
      </c>
      <c r="I19" s="315">
        <v>106.57300085984519</v>
      </c>
      <c r="J19" s="315">
        <v>134.04032674118659</v>
      </c>
      <c r="K19" s="315">
        <v>40.651590713671538</v>
      </c>
      <c r="L19" s="315">
        <v>61.526741186586413</v>
      </c>
      <c r="M19" s="315">
        <v>93.388736027515051</v>
      </c>
      <c r="N19" s="315">
        <v>12.085640584694749</v>
      </c>
      <c r="O19" s="315">
        <v>291.15313843508159</v>
      </c>
      <c r="P19" s="315">
        <v>494.41100601891662</v>
      </c>
      <c r="Q19" s="315">
        <v>354.87721410146167</v>
      </c>
      <c r="R19" s="315">
        <v>309.83086844368012</v>
      </c>
      <c r="S19" s="315">
        <v>240.22330180567499</v>
      </c>
      <c r="T19" s="315">
        <v>108.7748065348237</v>
      </c>
      <c r="U19" s="315">
        <v>319.93009458297502</v>
      </c>
      <c r="V19" s="315">
        <v>341.87093723129829</v>
      </c>
      <c r="W19" s="315">
        <v>331.64866723989678</v>
      </c>
      <c r="X19" s="315">
        <v>327.89561478933791</v>
      </c>
      <c r="Y19" s="315">
        <v>76.952364574376602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215.18108340498711</v>
      </c>
      <c r="C21" s="315">
        <v>184.30300945829751</v>
      </c>
      <c r="D21" s="315">
        <v>176.58357695614791</v>
      </c>
      <c r="E21" s="315">
        <v>251.8486672398968</v>
      </c>
      <c r="F21" s="315">
        <v>249.57962166809969</v>
      </c>
      <c r="G21" s="315">
        <v>219.82209802235599</v>
      </c>
      <c r="H21" s="315">
        <v>161.26680997420459</v>
      </c>
      <c r="I21" s="315">
        <v>150.95064488392089</v>
      </c>
      <c r="J21" s="315">
        <v>179.61212381771281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91.215195203355506</v>
      </c>
      <c r="C22" s="315">
        <v>96.016042515738661</v>
      </c>
      <c r="D22" s="315">
        <v>91.215203721832495</v>
      </c>
      <c r="E22" s="315">
        <v>75.852630535440014</v>
      </c>
      <c r="F22" s="315">
        <v>125.3225418784853</v>
      </c>
      <c r="G22" s="315">
        <v>126.5373737428788</v>
      </c>
      <c r="H22" s="315">
        <v>111.37341047776459</v>
      </c>
      <c r="I22" s="315">
        <v>89.20778207530212</v>
      </c>
      <c r="J22" s="315">
        <v>72.563894756341512</v>
      </c>
      <c r="K22" s="315">
        <v>41.532803734232381</v>
      </c>
      <c r="L22" s="315">
        <v>37.40681562362699</v>
      </c>
      <c r="M22" s="315">
        <v>44.223500419164218</v>
      </c>
      <c r="N22" s="315">
        <v>34.066548537277427</v>
      </c>
      <c r="O22" s="315">
        <v>26.210952822812679</v>
      </c>
      <c r="P22" s="315">
        <v>25.310507119112749</v>
      </c>
      <c r="Q22" s="315">
        <v>48.875098772679102</v>
      </c>
      <c r="R22" s="315">
        <v>30.13530623741719</v>
      </c>
      <c r="S22" s="315">
        <v>24.544865209323699</v>
      </c>
      <c r="T22" s="315">
        <v>27.523373733279019</v>
      </c>
      <c r="U22" s="315">
        <v>26.33455413353154</v>
      </c>
      <c r="V22" s="315">
        <v>32.162670635299143</v>
      </c>
      <c r="W22" s="315">
        <v>25.13826377934426</v>
      </c>
      <c r="X22" s="315">
        <v>19.196271926866331</v>
      </c>
      <c r="Y22" s="315">
        <v>15.891088060341589</v>
      </c>
      <c r="DA22" s="137" t="s">
        <v>977</v>
      </c>
    </row>
    <row r="23" spans="1:105" ht="12" customHeight="1" x14ac:dyDescent="0.25">
      <c r="A23" s="135" t="s">
        <v>83</v>
      </c>
      <c r="B23" s="315">
        <v>1455.061134995701</v>
      </c>
      <c r="C23" s="315">
        <v>1088.373000859845</v>
      </c>
      <c r="D23" s="315">
        <v>1205.288048151333</v>
      </c>
      <c r="E23" s="315">
        <v>1359.4033533963891</v>
      </c>
      <c r="F23" s="315">
        <v>1484.6376612209799</v>
      </c>
      <c r="G23" s="315">
        <v>1467.4369733447979</v>
      </c>
      <c r="H23" s="315">
        <v>1153.523731728289</v>
      </c>
      <c r="I23" s="315">
        <v>1489.1564058469471</v>
      </c>
      <c r="J23" s="315">
        <v>1120.2828030954429</v>
      </c>
      <c r="K23" s="315">
        <v>956.33895098882192</v>
      </c>
      <c r="L23" s="315">
        <v>1231.680481513328</v>
      </c>
      <c r="M23" s="315">
        <v>1245.342476354256</v>
      </c>
      <c r="N23" s="315">
        <v>973.15374032674117</v>
      </c>
      <c r="O23" s="315">
        <v>794.49699054170242</v>
      </c>
      <c r="P23" s="315">
        <v>729.33981083404979</v>
      </c>
      <c r="Q23" s="315">
        <v>694.65941530524503</v>
      </c>
      <c r="R23" s="315">
        <v>571.70154772141007</v>
      </c>
      <c r="S23" s="315">
        <v>650.35356835769562</v>
      </c>
      <c r="T23" s="315">
        <v>346.58882201203778</v>
      </c>
      <c r="U23" s="315">
        <v>570.94591573516755</v>
      </c>
      <c r="V23" s="315">
        <v>505.66689595872742</v>
      </c>
      <c r="W23" s="315">
        <v>545.12158211521921</v>
      </c>
      <c r="X23" s="315">
        <v>344.62459157351668</v>
      </c>
      <c r="Y23" s="315">
        <v>143.43086844368011</v>
      </c>
      <c r="DA23" s="137" t="s">
        <v>978</v>
      </c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56.128288907996563</v>
      </c>
      <c r="W24" s="315">
        <v>56.128288907996563</v>
      </c>
      <c r="X24" s="315">
        <v>49.382201203783318</v>
      </c>
      <c r="Y24" s="315">
        <v>55.082975064488387</v>
      </c>
      <c r="DA24" s="137" t="s">
        <v>979</v>
      </c>
    </row>
    <row r="25" spans="1:105" ht="12" customHeight="1" x14ac:dyDescent="0.25">
      <c r="A25" s="57" t="s">
        <v>998</v>
      </c>
      <c r="B25" s="294">
        <v>95.73502449699653</v>
      </c>
      <c r="C25" s="294">
        <v>181.14067105747699</v>
      </c>
      <c r="D25" s="294">
        <v>171.52138318107899</v>
      </c>
      <c r="E25" s="294">
        <v>188.93705610205731</v>
      </c>
      <c r="F25" s="294">
        <v>176.69498722828089</v>
      </c>
      <c r="G25" s="294">
        <v>125.6212032136003</v>
      </c>
      <c r="H25" s="294">
        <v>126.6625613436986</v>
      </c>
      <c r="I25" s="294">
        <v>168.09423003928421</v>
      </c>
      <c r="J25" s="294">
        <v>146.88594012160991</v>
      </c>
      <c r="K25" s="294">
        <v>139.05904479603001</v>
      </c>
      <c r="L25" s="294">
        <v>183.0046735987037</v>
      </c>
      <c r="M25" s="294">
        <v>183.09418528908981</v>
      </c>
      <c r="N25" s="294">
        <v>126.30438316856311</v>
      </c>
      <c r="O25" s="294">
        <v>135.23499656586071</v>
      </c>
      <c r="P25" s="294">
        <v>83.301336672029137</v>
      </c>
      <c r="Q25" s="294">
        <v>91.351574726668886</v>
      </c>
      <c r="R25" s="294">
        <v>87.505229338985487</v>
      </c>
      <c r="S25" s="294">
        <v>91.180245312078171</v>
      </c>
      <c r="T25" s="294">
        <v>113.39990417597311</v>
      </c>
      <c r="U25" s="294">
        <v>113.91409670411019</v>
      </c>
      <c r="V25" s="294">
        <v>79.438768085246522</v>
      </c>
      <c r="W25" s="294">
        <v>110.287394336693</v>
      </c>
      <c r="X25" s="294">
        <v>93.890166103296053</v>
      </c>
      <c r="Y25" s="294">
        <v>58.411624974656171</v>
      </c>
      <c r="DA25" s="70" t="s">
        <v>999</v>
      </c>
    </row>
    <row r="26" spans="1:105" ht="12" customHeight="1" x14ac:dyDescent="0.25">
      <c r="A26" s="46" t="s">
        <v>28</v>
      </c>
      <c r="B26" s="229">
        <v>4.3857438558530184</v>
      </c>
      <c r="C26" s="229">
        <v>6.5442147593618758</v>
      </c>
      <c r="D26" s="229">
        <v>5.5915188265372926</v>
      </c>
      <c r="E26" s="229">
        <v>5.510134696696146</v>
      </c>
      <c r="F26" s="229">
        <v>5.3891023361620638</v>
      </c>
      <c r="G26" s="229">
        <v>4.2040764638395673</v>
      </c>
      <c r="H26" s="229">
        <v>4.9263948311085084</v>
      </c>
      <c r="I26" s="229">
        <v>4.5044562290820362</v>
      </c>
      <c r="J26" s="229">
        <v>4.2059296792651146</v>
      </c>
      <c r="K26" s="229">
        <v>3.3586253007336069</v>
      </c>
      <c r="L26" s="229">
        <v>4.1940397987282818</v>
      </c>
      <c r="M26" s="229">
        <v>4.4357552261351767</v>
      </c>
      <c r="N26" s="229">
        <v>4.0390586571874332</v>
      </c>
      <c r="O26" s="229">
        <v>4.3700357027940262</v>
      </c>
      <c r="P26" s="229">
        <v>0.25866357559564002</v>
      </c>
      <c r="Q26" s="229">
        <v>0</v>
      </c>
      <c r="R26" s="229">
        <v>0</v>
      </c>
      <c r="S26" s="229">
        <v>5.5591955764575291E-4</v>
      </c>
      <c r="T26" s="229">
        <v>7.2854194449992215E-4</v>
      </c>
      <c r="U26" s="229">
        <v>4.6728322567597582E-4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0.36987488941841651</v>
      </c>
      <c r="C28" s="229">
        <v>0.47992028378053458</v>
      </c>
      <c r="D28" s="229">
        <v>0.44910850610006781</v>
      </c>
      <c r="E28" s="229">
        <v>0.44411927674856561</v>
      </c>
      <c r="F28" s="229">
        <v>0.84244890413634288</v>
      </c>
      <c r="G28" s="229">
        <v>0.30587542912699273</v>
      </c>
      <c r="H28" s="229">
        <v>0.85939431954182643</v>
      </c>
      <c r="I28" s="229">
        <v>1.423308474696992</v>
      </c>
      <c r="J28" s="229">
        <v>1.9065909684451261</v>
      </c>
      <c r="K28" s="229">
        <v>0</v>
      </c>
      <c r="L28" s="229">
        <v>0.37979561852897747</v>
      </c>
      <c r="M28" s="229">
        <v>4.37002881870509</v>
      </c>
      <c r="N28" s="229">
        <v>1.408303046821751</v>
      </c>
      <c r="O28" s="229">
        <v>0.75112238908164308</v>
      </c>
      <c r="P28" s="229">
        <v>0.87520274565367073</v>
      </c>
      <c r="Q28" s="229">
        <v>0.97782416211200662</v>
      </c>
      <c r="R28" s="229">
        <v>1.001960375845607</v>
      </c>
      <c r="S28" s="229">
        <v>1.1289534959590291</v>
      </c>
      <c r="T28" s="229">
        <v>1.078103307965695</v>
      </c>
      <c r="U28" s="229">
        <v>0.88964050694053287</v>
      </c>
      <c r="V28" s="229">
        <v>0.80575290149653689</v>
      </c>
      <c r="W28" s="229">
        <v>1.0277395582154101</v>
      </c>
      <c r="X28" s="229">
        <v>0.8893700362919047</v>
      </c>
      <c r="Y28" s="229">
        <v>0.97626687739787676</v>
      </c>
      <c r="DA28" s="73" t="s">
        <v>1002</v>
      </c>
    </row>
    <row r="29" spans="1:105" ht="12" customHeight="1" x14ac:dyDescent="0.25">
      <c r="A29" s="46" t="s">
        <v>159</v>
      </c>
      <c r="B29" s="229">
        <v>2.940149481237476</v>
      </c>
      <c r="C29" s="229">
        <v>4.0455373654302456</v>
      </c>
      <c r="D29" s="229">
        <v>10.012935059439849</v>
      </c>
      <c r="E29" s="229">
        <v>9.9586005166712006</v>
      </c>
      <c r="F29" s="229">
        <v>9.4941684994292839</v>
      </c>
      <c r="G29" s="229">
        <v>6.229377315893065</v>
      </c>
      <c r="H29" s="229">
        <v>0.75785626136364448</v>
      </c>
      <c r="I29" s="229">
        <v>0.63154348339944932</v>
      </c>
      <c r="J29" s="229">
        <v>0.28460201587768602</v>
      </c>
      <c r="K29" s="229">
        <v>0.50583608499701904</v>
      </c>
      <c r="L29" s="229">
        <v>0.67431439118692804</v>
      </c>
      <c r="M29" s="229">
        <v>0.70636228239854182</v>
      </c>
      <c r="N29" s="229">
        <v>0.63070146839540042</v>
      </c>
      <c r="O29" s="229">
        <v>0.67353152073513689</v>
      </c>
      <c r="P29" s="229">
        <v>1.1937286708958521</v>
      </c>
      <c r="Q29" s="229">
        <v>0.88967019377562584</v>
      </c>
      <c r="R29" s="229">
        <v>0.91468488643745682</v>
      </c>
      <c r="S29" s="229">
        <v>0.77391990696371071</v>
      </c>
      <c r="T29" s="229">
        <v>0.5993734916857304</v>
      </c>
      <c r="U29" s="229">
        <v>0.67601343380184375</v>
      </c>
      <c r="V29" s="229">
        <v>0.65837458549044914</v>
      </c>
      <c r="W29" s="229">
        <v>0.65778558019456412</v>
      </c>
      <c r="X29" s="229">
        <v>0.73162302884673469</v>
      </c>
      <c r="Y29" s="229">
        <v>0.38955461012201448</v>
      </c>
      <c r="DA29" s="73" t="s">
        <v>1003</v>
      </c>
    </row>
    <row r="30" spans="1:105" ht="12" customHeight="1" x14ac:dyDescent="0.25">
      <c r="A30" s="46" t="s">
        <v>32</v>
      </c>
      <c r="B30" s="229">
        <v>19.270878666619499</v>
      </c>
      <c r="C30" s="229">
        <v>85.670610401959991</v>
      </c>
      <c r="D30" s="229">
        <v>54.469864871512229</v>
      </c>
      <c r="E30" s="229">
        <v>46.657469642452078</v>
      </c>
      <c r="F30" s="229">
        <v>38.646297748247513</v>
      </c>
      <c r="G30" s="229">
        <v>3.118034820716467</v>
      </c>
      <c r="H30" s="229">
        <v>2.1901748701576431</v>
      </c>
      <c r="I30" s="229">
        <v>29.3944904290125</v>
      </c>
      <c r="J30" s="229">
        <v>9.9473878902011315</v>
      </c>
      <c r="K30" s="229">
        <v>10.47238245972666</v>
      </c>
      <c r="L30" s="229">
        <v>16.51257901451595</v>
      </c>
      <c r="M30" s="229">
        <v>8.6364001906874321</v>
      </c>
      <c r="N30" s="229">
        <v>2.7553815163502011</v>
      </c>
      <c r="O30" s="229">
        <v>2.6125574441649002</v>
      </c>
      <c r="P30" s="229">
        <v>1.902596796741874</v>
      </c>
      <c r="Q30" s="229">
        <v>1.70051718034536</v>
      </c>
      <c r="R30" s="229">
        <v>4.7918923562608313</v>
      </c>
      <c r="S30" s="229">
        <v>1.360255740479493</v>
      </c>
      <c r="T30" s="229">
        <v>3.929130784108724</v>
      </c>
      <c r="U30" s="229">
        <v>0.75766637306033247</v>
      </c>
      <c r="V30" s="229">
        <v>0.44862863930572872</v>
      </c>
      <c r="W30" s="229">
        <v>0.34456233406050718</v>
      </c>
      <c r="X30" s="229">
        <v>0.40466925118442848</v>
      </c>
      <c r="Y30" s="229">
        <v>0.1168594514064946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7.4280514366076116E-4</v>
      </c>
      <c r="T31" s="229">
        <v>1.425436800556794E-3</v>
      </c>
      <c r="U31" s="229">
        <v>7.067447213482842E-4</v>
      </c>
      <c r="V31" s="229">
        <v>6.6713697264082718E-4</v>
      </c>
      <c r="W31" s="229">
        <v>7.572000110149346E-4</v>
      </c>
      <c r="X31" s="229">
        <v>7.0348685309533463E-4</v>
      </c>
      <c r="Y31" s="229">
        <v>5.4064198242694417E-4</v>
      </c>
      <c r="DA31" s="73" t="s">
        <v>1005</v>
      </c>
    </row>
    <row r="32" spans="1:105" ht="12" customHeight="1" x14ac:dyDescent="0.25">
      <c r="A32" s="46" t="s">
        <v>35</v>
      </c>
      <c r="B32" s="229">
        <v>14.197760412716219</v>
      </c>
      <c r="C32" s="229">
        <v>21.11240382091971</v>
      </c>
      <c r="D32" s="229">
        <v>21.950311359481649</v>
      </c>
      <c r="E32" s="229">
        <v>23.922401906619172</v>
      </c>
      <c r="F32" s="229">
        <v>20.316145916392969</v>
      </c>
      <c r="G32" s="229">
        <v>16.249602295747909</v>
      </c>
      <c r="H32" s="229">
        <v>13.978145076792419</v>
      </c>
      <c r="I32" s="229">
        <v>20.69832879325843</v>
      </c>
      <c r="J32" s="229">
        <v>19.633848172554039</v>
      </c>
      <c r="K32" s="229">
        <v>29.0170361055049</v>
      </c>
      <c r="L32" s="229">
        <v>45.513050712836623</v>
      </c>
      <c r="M32" s="229">
        <v>56.917533823358802</v>
      </c>
      <c r="N32" s="229">
        <v>49.364645981546502</v>
      </c>
      <c r="O32" s="229">
        <v>50.461502889963953</v>
      </c>
      <c r="P32" s="229">
        <v>53.512465245061946</v>
      </c>
      <c r="Q32" s="229">
        <v>64.266566738156783</v>
      </c>
      <c r="R32" s="229">
        <v>64.121269231507313</v>
      </c>
      <c r="S32" s="229">
        <v>74.20382019328288</v>
      </c>
      <c r="T32" s="229">
        <v>68.595728728957639</v>
      </c>
      <c r="U32" s="229">
        <v>64.206373682712311</v>
      </c>
      <c r="V32" s="229">
        <v>37.302656036006717</v>
      </c>
      <c r="W32" s="229">
        <v>58.18789783586633</v>
      </c>
      <c r="X32" s="229">
        <v>45.693137396811103</v>
      </c>
      <c r="Y32" s="229">
        <v>39.448637138910613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20.56789376945866</v>
      </c>
      <c r="C34" s="229">
        <v>24.556601864315638</v>
      </c>
      <c r="D34" s="229">
        <v>24.70462109132507</v>
      </c>
      <c r="E34" s="229">
        <v>26.184766980143731</v>
      </c>
      <c r="F34" s="229">
        <v>25.910187676481758</v>
      </c>
      <c r="G34" s="229">
        <v>22.945798520855728</v>
      </c>
      <c r="H34" s="229">
        <v>23.877946148163911</v>
      </c>
      <c r="I34" s="229">
        <v>25.918328468218562</v>
      </c>
      <c r="J34" s="229">
        <v>25.809332093360489</v>
      </c>
      <c r="K34" s="229">
        <v>23.32169420083298</v>
      </c>
      <c r="L34" s="229">
        <v>31.855924587693139</v>
      </c>
      <c r="M34" s="229">
        <v>32.181623590145463</v>
      </c>
      <c r="N34" s="229">
        <v>1.2339424813280211</v>
      </c>
      <c r="O34" s="229">
        <v>1.748103399300474</v>
      </c>
      <c r="P34" s="229">
        <v>1.154581434833531</v>
      </c>
      <c r="Q34" s="229">
        <v>1.424234189348393</v>
      </c>
      <c r="R34" s="229">
        <v>0.82430579650514468</v>
      </c>
      <c r="S34" s="229">
        <v>0.83899840976483042</v>
      </c>
      <c r="T34" s="229">
        <v>3.1834755212435089</v>
      </c>
      <c r="U34" s="229">
        <v>4.0366902667676197</v>
      </c>
      <c r="V34" s="229">
        <v>3.3861092993862392</v>
      </c>
      <c r="W34" s="229">
        <v>4.1965917610475234</v>
      </c>
      <c r="X34" s="229">
        <v>4.2857591568656286</v>
      </c>
      <c r="Y34" s="229">
        <v>2.0328589074238468</v>
      </c>
      <c r="DA34" s="73" t="s">
        <v>1008</v>
      </c>
    </row>
    <row r="35" spans="1:105" ht="12" customHeight="1" x14ac:dyDescent="0.25">
      <c r="A35" s="46" t="s">
        <v>39</v>
      </c>
      <c r="B35" s="229">
        <v>34.002723421693247</v>
      </c>
      <c r="C35" s="229">
        <v>38.731382561708983</v>
      </c>
      <c r="D35" s="229">
        <v>54.343023466682851</v>
      </c>
      <c r="E35" s="229">
        <v>76.259563082726373</v>
      </c>
      <c r="F35" s="229">
        <v>76.096636147430956</v>
      </c>
      <c r="G35" s="229">
        <v>72.568438367420583</v>
      </c>
      <c r="H35" s="229">
        <v>80.072649836570662</v>
      </c>
      <c r="I35" s="229">
        <v>85.523774161616231</v>
      </c>
      <c r="J35" s="229">
        <v>85.09824930190635</v>
      </c>
      <c r="K35" s="229">
        <v>72.383470644234805</v>
      </c>
      <c r="L35" s="229">
        <v>83.874969475213817</v>
      </c>
      <c r="M35" s="229">
        <v>75.8464813576593</v>
      </c>
      <c r="N35" s="229">
        <v>66.872350016933765</v>
      </c>
      <c r="O35" s="229">
        <v>74.618143219820581</v>
      </c>
      <c r="P35" s="229">
        <v>24.404098203246619</v>
      </c>
      <c r="Q35" s="229">
        <v>22.092762262930719</v>
      </c>
      <c r="R35" s="229">
        <v>15.85111669242912</v>
      </c>
      <c r="S35" s="229">
        <v>12.872998840926909</v>
      </c>
      <c r="T35" s="229">
        <v>36.011938363266758</v>
      </c>
      <c r="U35" s="229">
        <v>43.346538412880562</v>
      </c>
      <c r="V35" s="229">
        <v>36.836579486588207</v>
      </c>
      <c r="W35" s="229">
        <v>45.87206006729761</v>
      </c>
      <c r="X35" s="229">
        <v>41.884903746443158</v>
      </c>
      <c r="Y35" s="229">
        <v>15.44690734741291</v>
      </c>
      <c r="DA35" s="73" t="s">
        <v>1009</v>
      </c>
    </row>
    <row r="36" spans="1:105" ht="12" customHeight="1" x14ac:dyDescent="0.25">
      <c r="A36" s="57" t="s">
        <v>1010</v>
      </c>
      <c r="B36" s="261">
        <v>48.643133952331823</v>
      </c>
      <c r="C36" s="261">
        <v>96.323296636536909</v>
      </c>
      <c r="D36" s="261">
        <v>87.610640795531367</v>
      </c>
      <c r="E36" s="261">
        <v>93.196870231114971</v>
      </c>
      <c r="F36" s="261">
        <v>86.048290965325052</v>
      </c>
      <c r="G36" s="261">
        <v>55.857867973366581</v>
      </c>
      <c r="H36" s="261">
        <v>54.538098176625233</v>
      </c>
      <c r="I36" s="261">
        <v>78.064627214960154</v>
      </c>
      <c r="J36" s="261">
        <v>63.690636576312137</v>
      </c>
      <c r="K36" s="261">
        <v>61.59364207545611</v>
      </c>
      <c r="L36" s="261">
        <v>84.950556518110687</v>
      </c>
      <c r="M36" s="261">
        <v>87.067922839132478</v>
      </c>
      <c r="N36" s="261">
        <v>62.215717147065881</v>
      </c>
      <c r="O36" s="261">
        <v>65.910270491216323</v>
      </c>
      <c r="P36" s="261">
        <v>46.275416501142537</v>
      </c>
      <c r="Q36" s="261">
        <v>51.408265340967652</v>
      </c>
      <c r="R36" s="261">
        <v>51.049087844640752</v>
      </c>
      <c r="S36" s="261">
        <v>53.548750952084767</v>
      </c>
      <c r="T36" s="261">
        <v>61.332416284965163</v>
      </c>
      <c r="U36" s="261">
        <v>60.564498950925341</v>
      </c>
      <c r="V36" s="261">
        <v>42.904840229751677</v>
      </c>
      <c r="W36" s="261">
        <v>58.929101603322373</v>
      </c>
      <c r="X36" s="261">
        <v>50.673264358940642</v>
      </c>
      <c r="Y36" s="261">
        <v>34.767058956558053</v>
      </c>
      <c r="DA36" s="70" t="s">
        <v>1011</v>
      </c>
    </row>
    <row r="37" spans="1:105" ht="12" customHeight="1" x14ac:dyDescent="0.25">
      <c r="A37" s="60" t="s">
        <v>1012</v>
      </c>
      <c r="B37" s="262">
        <v>40.536120131872913</v>
      </c>
      <c r="C37" s="262">
        <v>93.030087529780488</v>
      </c>
      <c r="D37" s="262">
        <v>83.414795720350426</v>
      </c>
      <c r="E37" s="262">
        <v>87.56227205328895</v>
      </c>
      <c r="F37" s="262">
        <v>79.342899673619328</v>
      </c>
      <c r="G37" s="262">
        <v>44.583237817021264</v>
      </c>
      <c r="H37" s="262">
        <v>39.196518227293858</v>
      </c>
      <c r="I37" s="262">
        <v>70.051023270668097</v>
      </c>
      <c r="J37" s="262">
        <v>54.340803047791283</v>
      </c>
      <c r="K37" s="262">
        <v>58.267148567988151</v>
      </c>
      <c r="L37" s="262">
        <v>79.714452144593182</v>
      </c>
      <c r="M37" s="262">
        <v>82.560007286304668</v>
      </c>
      <c r="N37" s="262">
        <v>57.967833937166233</v>
      </c>
      <c r="O37" s="262">
        <v>60.819203999188282</v>
      </c>
      <c r="P37" s="262">
        <v>40.296563353666031</v>
      </c>
      <c r="Q37" s="262">
        <v>45.045685754011551</v>
      </c>
      <c r="R37" s="262">
        <v>42.819052225881897</v>
      </c>
      <c r="S37" s="262">
        <v>45.365130117733599</v>
      </c>
      <c r="T37" s="262">
        <v>55.503953491516633</v>
      </c>
      <c r="U37" s="262">
        <v>53.463836507964437</v>
      </c>
      <c r="V37" s="262">
        <v>32.837165200506391</v>
      </c>
      <c r="W37" s="262">
        <v>49.290170338612498</v>
      </c>
      <c r="X37" s="262">
        <v>39.78024702697217</v>
      </c>
      <c r="Y37" s="262">
        <v>25.7096056747679</v>
      </c>
      <c r="DA37" s="72" t="s">
        <v>1013</v>
      </c>
    </row>
    <row r="38" spans="1:105" ht="12" customHeight="1" x14ac:dyDescent="0.25">
      <c r="A38" s="59" t="s">
        <v>28</v>
      </c>
      <c r="B38" s="230">
        <v>4.3188047987087037</v>
      </c>
      <c r="C38" s="230">
        <v>5.1658463568249164</v>
      </c>
      <c r="D38" s="230">
        <v>5.0437606138456363</v>
      </c>
      <c r="E38" s="230">
        <v>5.5782715548100326</v>
      </c>
      <c r="F38" s="230">
        <v>5.724963454704076</v>
      </c>
      <c r="G38" s="230">
        <v>6.2255140143643866</v>
      </c>
      <c r="H38" s="230">
        <v>8.5020174053840059</v>
      </c>
      <c r="I38" s="230">
        <v>5.5698132189207099</v>
      </c>
      <c r="J38" s="230">
        <v>6.3525298102734276</v>
      </c>
      <c r="K38" s="230">
        <v>4.5139562964930331</v>
      </c>
      <c r="L38" s="230">
        <v>4.9696269056854181</v>
      </c>
      <c r="M38" s="230">
        <v>4.8785814062090003</v>
      </c>
      <c r="N38" s="230">
        <v>4.0230784000925137</v>
      </c>
      <c r="O38" s="230">
        <v>4.5148248116772853</v>
      </c>
      <c r="P38" s="230">
        <v>0.1805121845215277</v>
      </c>
      <c r="Q38" s="230">
        <v>0</v>
      </c>
      <c r="R38" s="230">
        <v>0</v>
      </c>
      <c r="S38" s="230">
        <v>3.2554763425223589E-4</v>
      </c>
      <c r="T38" s="230">
        <v>5.4494997320318967E-4</v>
      </c>
      <c r="U38" s="230">
        <v>3.7551019717822618E-4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0.36422953547783399</v>
      </c>
      <c r="C39" s="295">
        <v>0.37883757497221882</v>
      </c>
      <c r="D39" s="295">
        <v>0.40511279040320441</v>
      </c>
      <c r="E39" s="295">
        <v>0.44961113744002967</v>
      </c>
      <c r="F39" s="295">
        <v>0.89495223652977263</v>
      </c>
      <c r="G39" s="295">
        <v>0.45294889069184219</v>
      </c>
      <c r="H39" s="295">
        <v>1.4831506026870089</v>
      </c>
      <c r="I39" s="295">
        <v>1.759937704752597</v>
      </c>
      <c r="J39" s="295">
        <v>2.8796667768258941</v>
      </c>
      <c r="K39" s="295">
        <v>0</v>
      </c>
      <c r="L39" s="295">
        <v>0.45002971242079159</v>
      </c>
      <c r="M39" s="295">
        <v>4.8062934613521522</v>
      </c>
      <c r="N39" s="295">
        <v>1.4027311929157129</v>
      </c>
      <c r="O39" s="295">
        <v>0.77600876273480635</v>
      </c>
      <c r="P39" s="295">
        <v>0.61077312162480624</v>
      </c>
      <c r="Q39" s="295">
        <v>0.64932606717194696</v>
      </c>
      <c r="R39" s="295">
        <v>0.60571947841710494</v>
      </c>
      <c r="S39" s="295">
        <v>0.6611174849589514</v>
      </c>
      <c r="T39" s="295">
        <v>0.80642216034582492</v>
      </c>
      <c r="U39" s="295">
        <v>0.71491777111346</v>
      </c>
      <c r="V39" s="295">
        <v>0.67470006505926072</v>
      </c>
      <c r="W39" s="295">
        <v>0.84123468476708896</v>
      </c>
      <c r="X39" s="295">
        <v>0.74141344616304994</v>
      </c>
      <c r="Y39" s="295">
        <v>0.61320860480246642</v>
      </c>
      <c r="DA39" s="122" t="s">
        <v>1015</v>
      </c>
    </row>
    <row r="40" spans="1:105" ht="12" customHeight="1" x14ac:dyDescent="0.25">
      <c r="A40" s="59" t="s">
        <v>159</v>
      </c>
      <c r="B40" s="295">
        <v>2.895274349308663</v>
      </c>
      <c r="C40" s="295">
        <v>3.1934502807552612</v>
      </c>
      <c r="D40" s="295">
        <v>9.0320446105109777</v>
      </c>
      <c r="E40" s="295">
        <v>10.081745918329741</v>
      </c>
      <c r="F40" s="295">
        <v>10.0858666808588</v>
      </c>
      <c r="G40" s="295">
        <v>9.2246361631199427</v>
      </c>
      <c r="H40" s="295">
        <v>1.307915290143953</v>
      </c>
      <c r="I40" s="295">
        <v>0.78091096089490286</v>
      </c>
      <c r="J40" s="295">
        <v>0.42985568656554579</v>
      </c>
      <c r="K40" s="295">
        <v>0.67983826012593485</v>
      </c>
      <c r="L40" s="295">
        <v>0.79901267087392924</v>
      </c>
      <c r="M40" s="295">
        <v>0.77687918320041705</v>
      </c>
      <c r="N40" s="295">
        <v>0.62820614152086562</v>
      </c>
      <c r="O40" s="295">
        <v>0.69584713445647939</v>
      </c>
      <c r="P40" s="295">
        <v>0.83306112819783606</v>
      </c>
      <c r="Q40" s="295">
        <v>0.59078725029322665</v>
      </c>
      <c r="R40" s="295">
        <v>0.5529584459478446</v>
      </c>
      <c r="S40" s="295">
        <v>0.45320908636442431</v>
      </c>
      <c r="T40" s="295">
        <v>0.44833186434727768</v>
      </c>
      <c r="U40" s="295">
        <v>0.54324641646367389</v>
      </c>
      <c r="V40" s="295">
        <v>0.55129230665969742</v>
      </c>
      <c r="W40" s="295">
        <v>0.53841660640188238</v>
      </c>
      <c r="X40" s="295">
        <v>0.60990940663023507</v>
      </c>
      <c r="Y40" s="295">
        <v>0.24468538726212941</v>
      </c>
      <c r="DA40" s="122" t="s">
        <v>1016</v>
      </c>
    </row>
    <row r="41" spans="1:105" ht="12" customHeight="1" x14ac:dyDescent="0.25">
      <c r="A41" s="59" t="s">
        <v>32</v>
      </c>
      <c r="B41" s="295">
        <v>18.9767496680542</v>
      </c>
      <c r="C41" s="295">
        <v>67.626327512987316</v>
      </c>
      <c r="D41" s="295">
        <v>49.1338699919148</v>
      </c>
      <c r="E41" s="295">
        <v>47.234423485501857</v>
      </c>
      <c r="F41" s="295">
        <v>41.05482294958518</v>
      </c>
      <c r="G41" s="295">
        <v>4.6172731729808216</v>
      </c>
      <c r="H41" s="295">
        <v>3.7798238885219382</v>
      </c>
      <c r="I41" s="295">
        <v>36.346633872900803</v>
      </c>
      <c r="J41" s="295">
        <v>15.024283077860851</v>
      </c>
      <c r="K41" s="295">
        <v>14.074769440056629</v>
      </c>
      <c r="L41" s="295">
        <v>19.56618460742256</v>
      </c>
      <c r="M41" s="295">
        <v>9.498581242405006</v>
      </c>
      <c r="N41" s="295">
        <v>2.744480039356914</v>
      </c>
      <c r="O41" s="295">
        <v>2.699117346640092</v>
      </c>
      <c r="P41" s="295">
        <v>1.327755186452799</v>
      </c>
      <c r="Q41" s="295">
        <v>1.1292317940753649</v>
      </c>
      <c r="R41" s="295">
        <v>2.8968635972411709</v>
      </c>
      <c r="S41" s="295">
        <v>0.79656855421032813</v>
      </c>
      <c r="T41" s="295">
        <v>2.938993055480974</v>
      </c>
      <c r="U41" s="295">
        <v>0.60886296256755268</v>
      </c>
      <c r="V41" s="295">
        <v>0.37566079075214309</v>
      </c>
      <c r="W41" s="295">
        <v>0.28203428014322879</v>
      </c>
      <c r="X41" s="295">
        <v>0.337348023695274</v>
      </c>
      <c r="Y41" s="295">
        <v>7.3401262312573101E-2</v>
      </c>
      <c r="DA41" s="122" t="s">
        <v>1017</v>
      </c>
    </row>
    <row r="42" spans="1:105" ht="12" customHeight="1" x14ac:dyDescent="0.25">
      <c r="A42" s="59" t="s">
        <v>35</v>
      </c>
      <c r="B42" s="295">
        <v>13.9810617803235</v>
      </c>
      <c r="C42" s="295">
        <v>16.665625804240779</v>
      </c>
      <c r="D42" s="295">
        <v>19.800007713675811</v>
      </c>
      <c r="E42" s="295">
        <v>24.218219957207278</v>
      </c>
      <c r="F42" s="295">
        <v>21.582294351941499</v>
      </c>
      <c r="G42" s="295">
        <v>24.062865575864269</v>
      </c>
      <c r="H42" s="295">
        <v>24.123611040556948</v>
      </c>
      <c r="I42" s="295">
        <v>25.593727513199092</v>
      </c>
      <c r="J42" s="295">
        <v>29.654467696265559</v>
      </c>
      <c r="K42" s="295">
        <v>38.998584571312549</v>
      </c>
      <c r="L42" s="295">
        <v>53.92959824819048</v>
      </c>
      <c r="M42" s="295">
        <v>62.599671993138102</v>
      </c>
      <c r="N42" s="295">
        <v>49.169338163280223</v>
      </c>
      <c r="O42" s="295">
        <v>52.133405943679612</v>
      </c>
      <c r="P42" s="295">
        <v>37.344461732869057</v>
      </c>
      <c r="Q42" s="295">
        <v>42.676340642471011</v>
      </c>
      <c r="R42" s="295">
        <v>38.763510704275781</v>
      </c>
      <c r="S42" s="295">
        <v>43.453909444565653</v>
      </c>
      <c r="T42" s="295">
        <v>51.309661461369352</v>
      </c>
      <c r="U42" s="295">
        <v>51.596433847622578</v>
      </c>
      <c r="V42" s="295">
        <v>31.235512038035289</v>
      </c>
      <c r="W42" s="295">
        <v>47.628484767300307</v>
      </c>
      <c r="X42" s="295">
        <v>38.091576150483611</v>
      </c>
      <c r="Y42" s="295">
        <v>24.778310420390731</v>
      </c>
      <c r="DA42" s="122" t="s">
        <v>1018</v>
      </c>
    </row>
    <row r="43" spans="1:105" ht="12" customHeight="1" x14ac:dyDescent="0.25">
      <c r="A43" s="60" t="s">
        <v>1019</v>
      </c>
      <c r="B43" s="262">
        <v>8.1070138204589082</v>
      </c>
      <c r="C43" s="262">
        <v>3.2932091067564251</v>
      </c>
      <c r="D43" s="262">
        <v>4.1958450751809444</v>
      </c>
      <c r="E43" s="262">
        <v>5.6345981778260166</v>
      </c>
      <c r="F43" s="262">
        <v>6.7053912917057268</v>
      </c>
      <c r="G43" s="262">
        <v>11.27463015634533</v>
      </c>
      <c r="H43" s="262">
        <v>15.34157994933136</v>
      </c>
      <c r="I43" s="262">
        <v>8.0136039442920506</v>
      </c>
      <c r="J43" s="262">
        <v>9.3498335285208665</v>
      </c>
      <c r="K43" s="262">
        <v>3.326493507467958</v>
      </c>
      <c r="L43" s="262">
        <v>5.2361043735175112</v>
      </c>
      <c r="M43" s="262">
        <v>4.5079155528278054</v>
      </c>
      <c r="N43" s="262">
        <v>4.2478832098996504</v>
      </c>
      <c r="O43" s="262">
        <v>5.0910664920280517</v>
      </c>
      <c r="P43" s="262">
        <v>5.9788531474765119</v>
      </c>
      <c r="Q43" s="262">
        <v>6.3625795869560919</v>
      </c>
      <c r="R43" s="262">
        <v>8.2300356187588406</v>
      </c>
      <c r="S43" s="262">
        <v>8.1836208343511654</v>
      </c>
      <c r="T43" s="262">
        <v>5.8284627934485229</v>
      </c>
      <c r="U43" s="262">
        <v>7.100662442960898</v>
      </c>
      <c r="V43" s="262">
        <v>10.067675029245301</v>
      </c>
      <c r="W43" s="262">
        <v>9.6389312647098588</v>
      </c>
      <c r="X43" s="262">
        <v>10.893017331968471</v>
      </c>
      <c r="Y43" s="262">
        <v>9.0574532817901474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9.0288094882043683</v>
      </c>
      <c r="C44" s="261">
        <f t="shared" si="1"/>
        <v>13.983960464672204</v>
      </c>
      <c r="D44" s="261">
        <f t="shared" si="1"/>
        <v>13.467017783180584</v>
      </c>
      <c r="E44" s="261">
        <f t="shared" si="1"/>
        <v>14.946012401512277</v>
      </c>
      <c r="F44" s="261">
        <f t="shared" si="1"/>
        <v>14.312179045767277</v>
      </c>
      <c r="G44" s="261">
        <f t="shared" si="1"/>
        <v>10.766358416363838</v>
      </c>
      <c r="H44" s="261">
        <f t="shared" si="1"/>
        <v>11.008726192234139</v>
      </c>
      <c r="I44" s="261">
        <f t="shared" si="1"/>
        <v>13.578038664125465</v>
      </c>
      <c r="J44" s="261">
        <f t="shared" si="1"/>
        <v>11.700029128668547</v>
      </c>
      <c r="K44" s="261">
        <f t="shared" si="1"/>
        <v>10.139798260154373</v>
      </c>
      <c r="L44" s="261">
        <f t="shared" si="1"/>
        <v>14.082943503628995</v>
      </c>
      <c r="M44" s="261">
        <f t="shared" si="1"/>
        <v>14.295676131651351</v>
      </c>
      <c r="N44" s="261">
        <f t="shared" si="1"/>
        <v>10.410332026507696</v>
      </c>
      <c r="O44" s="261">
        <f t="shared" si="1"/>
        <v>11.187230475823133</v>
      </c>
      <c r="P44" s="261">
        <f t="shared" si="1"/>
        <v>8.1750599431671258</v>
      </c>
      <c r="Q44" s="261">
        <f t="shared" si="1"/>
        <v>9.0429768225066951</v>
      </c>
      <c r="R44" s="261">
        <f t="shared" si="1"/>
        <v>9.3217377314055874</v>
      </c>
      <c r="S44" s="261">
        <f t="shared" si="1"/>
        <v>9.7103026336700644</v>
      </c>
      <c r="T44" s="261">
        <f t="shared" si="1"/>
        <v>10.500826904372115</v>
      </c>
      <c r="U44" s="261">
        <f t="shared" si="1"/>
        <v>10.611633025674758</v>
      </c>
      <c r="V44" s="261">
        <f t="shared" si="1"/>
        <v>8.1119696399691374</v>
      </c>
      <c r="W44" s="261">
        <f t="shared" si="1"/>
        <v>10.724674387235314</v>
      </c>
      <c r="X44" s="261">
        <f t="shared" si="1"/>
        <v>9.5549618386524067</v>
      </c>
      <c r="Y44" s="261">
        <f t="shared" si="1"/>
        <v>6.742716662236516</v>
      </c>
      <c r="DA44" s="70"/>
    </row>
    <row r="45" spans="1:105" ht="12" customHeight="1" x14ac:dyDescent="0.25">
      <c r="A45" s="60" t="s">
        <v>1022</v>
      </c>
      <c r="B45" s="262">
        <v>0.97634719075039544</v>
      </c>
      <c r="C45" s="262">
        <v>3.178660937206983</v>
      </c>
      <c r="D45" s="262">
        <v>2.9441563188605948</v>
      </c>
      <c r="E45" s="262">
        <v>3.0743698119286731</v>
      </c>
      <c r="F45" s="262">
        <v>2.4103620576704512</v>
      </c>
      <c r="G45" s="262">
        <v>1.341816647034163</v>
      </c>
      <c r="H45" s="262">
        <v>1.065992061178987</v>
      </c>
      <c r="I45" s="262">
        <v>2.2705368525925231</v>
      </c>
      <c r="J45" s="262">
        <v>1.933926674993663</v>
      </c>
      <c r="K45" s="262">
        <v>3.5978327811852009</v>
      </c>
      <c r="L45" s="262">
        <v>4.8263267081670662</v>
      </c>
      <c r="M45" s="262">
        <v>5.652388490124884</v>
      </c>
      <c r="N45" s="262">
        <v>3.8927415526489701</v>
      </c>
      <c r="O45" s="262">
        <v>3.9511580983294321</v>
      </c>
      <c r="P45" s="262">
        <v>2.3431564669311342</v>
      </c>
      <c r="Q45" s="262">
        <v>2.7144536859955739</v>
      </c>
      <c r="R45" s="262">
        <v>2.284955515454862</v>
      </c>
      <c r="S45" s="262">
        <v>2.5779650530614542</v>
      </c>
      <c r="T45" s="262">
        <v>3.590266018727879</v>
      </c>
      <c r="U45" s="262">
        <v>3.2684859706202158</v>
      </c>
      <c r="V45" s="262">
        <v>1.451033587493632</v>
      </c>
      <c r="W45" s="262">
        <v>2.6358356107204219</v>
      </c>
      <c r="X45" s="262">
        <v>1.8680225941514501</v>
      </c>
      <c r="Y45" s="262">
        <v>1.134994144275401</v>
      </c>
      <c r="DA45" s="72" t="s">
        <v>1023</v>
      </c>
    </row>
    <row r="46" spans="1:105" ht="12" customHeight="1" x14ac:dyDescent="0.25">
      <c r="A46" s="60" t="s">
        <v>1024</v>
      </c>
      <c r="B46" s="262">
        <v>2.3910466672624402</v>
      </c>
      <c r="C46" s="262">
        <v>4.5241101688050467</v>
      </c>
      <c r="D46" s="262">
        <v>4.2838619802330484</v>
      </c>
      <c r="E46" s="262">
        <v>4.7188301323239701</v>
      </c>
      <c r="F46" s="262">
        <v>4.4130762231895062</v>
      </c>
      <c r="G46" s="262">
        <v>3.137474094350913</v>
      </c>
      <c r="H46" s="262">
        <v>3.163482714492607</v>
      </c>
      <c r="I46" s="262">
        <v>4.1982665240147901</v>
      </c>
      <c r="J46" s="262">
        <v>3.6685752099693061</v>
      </c>
      <c r="K46" s="262">
        <v>3.4730932316487482</v>
      </c>
      <c r="L46" s="262">
        <v>4.5706648867610502</v>
      </c>
      <c r="M46" s="262">
        <v>4.5729005014705404</v>
      </c>
      <c r="N46" s="262">
        <v>3.1545369735117719</v>
      </c>
      <c r="O46" s="262">
        <v>3.3775850534847178</v>
      </c>
      <c r="P46" s="262">
        <v>2.080506945860868</v>
      </c>
      <c r="Q46" s="262">
        <v>2.281567059151167</v>
      </c>
      <c r="R46" s="262">
        <v>2.1855019944720522</v>
      </c>
      <c r="S46" s="262">
        <v>2.2772879917156761</v>
      </c>
      <c r="T46" s="262">
        <v>2.832238925852546</v>
      </c>
      <c r="U46" s="262">
        <v>2.845081230298522</v>
      </c>
      <c r="V46" s="262">
        <v>1.984036695865905</v>
      </c>
      <c r="W46" s="262">
        <v>2.754501897872093</v>
      </c>
      <c r="X46" s="262">
        <v>2.3449700872750689</v>
      </c>
      <c r="Y46" s="262">
        <v>1.458869645240618</v>
      </c>
      <c r="DA46" s="72" t="s">
        <v>1025</v>
      </c>
    </row>
    <row r="47" spans="1:105" ht="12" customHeight="1" x14ac:dyDescent="0.25">
      <c r="A47" s="64" t="s">
        <v>28</v>
      </c>
      <c r="B47" s="229">
        <v>0.1095369044412066</v>
      </c>
      <c r="C47" s="229">
        <v>0.1634461679248099</v>
      </c>
      <c r="D47" s="229">
        <v>0.13965194583040641</v>
      </c>
      <c r="E47" s="229">
        <v>0.1376193224154425</v>
      </c>
      <c r="F47" s="229">
        <v>0.13459645775534099</v>
      </c>
      <c r="G47" s="229">
        <v>0.1049996390620386</v>
      </c>
      <c r="H47" s="229">
        <v>0.1230400264107151</v>
      </c>
      <c r="I47" s="229">
        <v>0.1125018258569938</v>
      </c>
      <c r="J47" s="229">
        <v>0.1050459243645207</v>
      </c>
      <c r="K47" s="229">
        <v>8.3883927267959707E-2</v>
      </c>
      <c r="L47" s="229">
        <v>0.10474896659612699</v>
      </c>
      <c r="M47" s="229">
        <v>0.1107859720720623</v>
      </c>
      <c r="N47" s="229">
        <v>0.10087820828257579</v>
      </c>
      <c r="O47" s="229">
        <v>0.10914458274684349</v>
      </c>
      <c r="P47" s="229">
        <v>6.4602968831907956E-3</v>
      </c>
      <c r="Q47" s="229">
        <v>0</v>
      </c>
      <c r="R47" s="229">
        <v>0</v>
      </c>
      <c r="S47" s="229">
        <v>1.388446509058541E-5</v>
      </c>
      <c r="T47" s="229">
        <v>1.819582537853831E-5</v>
      </c>
      <c r="U47" s="229">
        <v>1.167071304666807E-5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9.2378742920331512E-3</v>
      </c>
      <c r="C49" s="229">
        <v>1.1986332077672289E-2</v>
      </c>
      <c r="D49" s="229">
        <v>1.12167871935257E-2</v>
      </c>
      <c r="E49" s="229">
        <v>1.109217783268001E-2</v>
      </c>
      <c r="F49" s="229">
        <v>2.1040728355767979E-2</v>
      </c>
      <c r="G49" s="229">
        <v>7.6394446990976543E-3</v>
      </c>
      <c r="H49" s="229">
        <v>2.146395150992228E-2</v>
      </c>
      <c r="I49" s="229">
        <v>3.5548087053734398E-2</v>
      </c>
      <c r="J49" s="229">
        <v>4.7618392588142107E-2</v>
      </c>
      <c r="K49" s="229">
        <v>0</v>
      </c>
      <c r="L49" s="229">
        <v>9.4856511783007712E-3</v>
      </c>
      <c r="M49" s="229">
        <v>0.1091444108120893</v>
      </c>
      <c r="N49" s="229">
        <v>3.5173316393775272E-2</v>
      </c>
      <c r="O49" s="229">
        <v>1.8759787178789601E-2</v>
      </c>
      <c r="P49" s="229">
        <v>2.1858777591264918E-2</v>
      </c>
      <c r="Q49" s="229">
        <v>2.44218165323596E-2</v>
      </c>
      <c r="R49" s="229">
        <v>2.5024634714224361E-2</v>
      </c>
      <c r="S49" s="229">
        <v>2.819637335645956E-2</v>
      </c>
      <c r="T49" s="229">
        <v>2.692635568873605E-2</v>
      </c>
      <c r="U49" s="229">
        <v>2.2219370396135051E-2</v>
      </c>
      <c r="V49" s="229">
        <v>2.0124220993130649E-2</v>
      </c>
      <c r="W49" s="229">
        <v>2.5668487143509541E-2</v>
      </c>
      <c r="X49" s="229">
        <v>2.221261520965661E-2</v>
      </c>
      <c r="Y49" s="229">
        <v>2.4382922298558939E-2</v>
      </c>
      <c r="DA49" s="73" t="s">
        <v>1028</v>
      </c>
    </row>
    <row r="50" spans="1:105" ht="12" customHeight="1" x14ac:dyDescent="0.25">
      <c r="A50" s="64" t="s">
        <v>159</v>
      </c>
      <c r="B50" s="229">
        <v>7.3432212038414518E-2</v>
      </c>
      <c r="C50" s="229">
        <v>0.1010400183811634</v>
      </c>
      <c r="D50" s="229">
        <v>0.25007979189622498</v>
      </c>
      <c r="E50" s="229">
        <v>0.24872275012298889</v>
      </c>
      <c r="F50" s="229">
        <v>0.2371232479258478</v>
      </c>
      <c r="G50" s="229">
        <v>0.15558289088601679</v>
      </c>
      <c r="H50" s="229">
        <v>1.8927970170983389E-2</v>
      </c>
      <c r="I50" s="229">
        <v>1.577322353180094E-2</v>
      </c>
      <c r="J50" s="229">
        <v>7.1081268860161192E-3</v>
      </c>
      <c r="K50" s="229">
        <v>1.2633596654598929E-2</v>
      </c>
      <c r="L50" s="229">
        <v>1.6841455738961949E-2</v>
      </c>
      <c r="M50" s="229">
        <v>1.7641873390463379E-2</v>
      </c>
      <c r="N50" s="229">
        <v>1.5752193640391869E-2</v>
      </c>
      <c r="O50" s="229">
        <v>1.6821903022550291E-2</v>
      </c>
      <c r="P50" s="229">
        <v>2.981417694472616E-2</v>
      </c>
      <c r="Q50" s="229">
        <v>2.2220111844820971E-2</v>
      </c>
      <c r="R50" s="229">
        <v>2.2844870629141759E-2</v>
      </c>
      <c r="S50" s="229">
        <v>1.932917053080916E-2</v>
      </c>
      <c r="T50" s="229">
        <v>1.49697563380848E-2</v>
      </c>
      <c r="U50" s="229">
        <v>1.6883890471738969E-2</v>
      </c>
      <c r="V50" s="229">
        <v>1.6443348364073539E-2</v>
      </c>
      <c r="W50" s="229">
        <v>1.6428637560403459E-2</v>
      </c>
      <c r="X50" s="229">
        <v>1.8272777533694759E-2</v>
      </c>
      <c r="Y50" s="229">
        <v>9.7293885612175692E-3</v>
      </c>
      <c r="DA50" s="73" t="s">
        <v>1029</v>
      </c>
    </row>
    <row r="51" spans="1:105" ht="12" customHeight="1" x14ac:dyDescent="0.25">
      <c r="A51" s="64" t="s">
        <v>32</v>
      </c>
      <c r="B51" s="229">
        <v>0.48130316415686503</v>
      </c>
      <c r="C51" s="229">
        <v>2.1396811518063781</v>
      </c>
      <c r="D51" s="229">
        <v>1.3604215338279959</v>
      </c>
      <c r="E51" s="229">
        <v>1.165301705176703</v>
      </c>
      <c r="F51" s="229">
        <v>0.96521729553511626</v>
      </c>
      <c r="G51" s="229">
        <v>7.7875018110182229E-2</v>
      </c>
      <c r="H51" s="229">
        <v>5.4701091387684017E-2</v>
      </c>
      <c r="I51" s="229">
        <v>0.73414718119566591</v>
      </c>
      <c r="J51" s="229">
        <v>0.24844270723070999</v>
      </c>
      <c r="K51" s="229">
        <v>0.26155479993022429</v>
      </c>
      <c r="L51" s="229">
        <v>0.41241277398748383</v>
      </c>
      <c r="M51" s="229">
        <v>0.21569990712997339</v>
      </c>
      <c r="N51" s="229">
        <v>6.8817507765012012E-2</v>
      </c>
      <c r="O51" s="229">
        <v>6.5250380440422209E-2</v>
      </c>
      <c r="P51" s="229">
        <v>4.7518635461743383E-2</v>
      </c>
      <c r="Q51" s="229">
        <v>4.2471561041015432E-2</v>
      </c>
      <c r="R51" s="229">
        <v>0.11968073658013501</v>
      </c>
      <c r="S51" s="229">
        <v>3.3973302581649552E-2</v>
      </c>
      <c r="T51" s="229">
        <v>9.8132685670082667E-2</v>
      </c>
      <c r="U51" s="229">
        <v>1.892322758281181E-2</v>
      </c>
      <c r="V51" s="229">
        <v>1.120480219738283E-2</v>
      </c>
      <c r="W51" s="229">
        <v>8.6056761864137816E-3</v>
      </c>
      <c r="X51" s="229">
        <v>1.0106886894027689E-2</v>
      </c>
      <c r="Y51" s="229">
        <v>2.9186434462382372E-3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1.8552058376829281E-5</v>
      </c>
      <c r="T52" s="229">
        <v>3.5601243424463597E-5</v>
      </c>
      <c r="U52" s="229">
        <v>1.765142506061773E-5</v>
      </c>
      <c r="V52" s="229">
        <v>1.666219488031204E-5</v>
      </c>
      <c r="W52" s="229">
        <v>1.891157987686254E-5</v>
      </c>
      <c r="X52" s="229">
        <v>1.7570057608428481E-5</v>
      </c>
      <c r="Y52" s="229">
        <v>1.3502897367563309E-5</v>
      </c>
      <c r="DA52" s="73" t="s">
        <v>1031</v>
      </c>
    </row>
    <row r="53" spans="1:105" ht="12" customHeight="1" x14ac:dyDescent="0.25">
      <c r="A53" s="64" t="s">
        <v>35</v>
      </c>
      <c r="B53" s="229">
        <v>0.35459862151579358</v>
      </c>
      <c r="C53" s="229">
        <v>0.52729649424691594</v>
      </c>
      <c r="D53" s="229">
        <v>0.54822379894108708</v>
      </c>
      <c r="E53" s="229">
        <v>0.59747808758882059</v>
      </c>
      <c r="F53" s="229">
        <v>0.50740941719331589</v>
      </c>
      <c r="G53" s="229">
        <v>0.4058447534507818</v>
      </c>
      <c r="H53" s="229">
        <v>0.34911358069818982</v>
      </c>
      <c r="I53" s="229">
        <v>0.51695469175521469</v>
      </c>
      <c r="J53" s="229">
        <v>0.49036857184900878</v>
      </c>
      <c r="K53" s="229">
        <v>0.72472000543623438</v>
      </c>
      <c r="L53" s="229">
        <v>1.136719072206311</v>
      </c>
      <c r="M53" s="229">
        <v>1.4215537132014719</v>
      </c>
      <c r="N53" s="229">
        <v>1.2329152561972749</v>
      </c>
      <c r="O53" s="229">
        <v>1.2603099956786199</v>
      </c>
      <c r="P53" s="229">
        <v>1.3365098338196659</v>
      </c>
      <c r="Q53" s="229">
        <v>1.6051007562074611</v>
      </c>
      <c r="R53" s="229">
        <v>1.601471853192487</v>
      </c>
      <c r="S53" s="229">
        <v>1.8532903491016151</v>
      </c>
      <c r="T53" s="229">
        <v>1.7132244904889351</v>
      </c>
      <c r="U53" s="229">
        <v>1.6035973941373201</v>
      </c>
      <c r="V53" s="229">
        <v>0.93165893949010448</v>
      </c>
      <c r="W53" s="229">
        <v>1.453281909379158</v>
      </c>
      <c r="X53" s="229">
        <v>1.1412168583383759</v>
      </c>
      <c r="Y53" s="229">
        <v>0.98525626179786185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0.5136969892519837</v>
      </c>
      <c r="C55" s="229">
        <v>0.61331765835401864</v>
      </c>
      <c r="D55" s="229">
        <v>0.61701453816672269</v>
      </c>
      <c r="E55" s="229">
        <v>0.65398217789018753</v>
      </c>
      <c r="F55" s="229">
        <v>0.64712437498712561</v>
      </c>
      <c r="G55" s="229">
        <v>0.57308676076735909</v>
      </c>
      <c r="H55" s="229">
        <v>0.59636777510231387</v>
      </c>
      <c r="I55" s="229">
        <v>0.64732769673957136</v>
      </c>
      <c r="J55" s="229">
        <v>0.64460543892204447</v>
      </c>
      <c r="K55" s="229">
        <v>0.58247500835563981</v>
      </c>
      <c r="L55" s="229">
        <v>0.79562315587391852</v>
      </c>
      <c r="M55" s="229">
        <v>0.80375770765824239</v>
      </c>
      <c r="N55" s="229">
        <v>3.0818543924491001E-2</v>
      </c>
      <c r="O55" s="229">
        <v>4.3660058885331678E-2</v>
      </c>
      <c r="P55" s="229">
        <v>2.8836448377661521E-2</v>
      </c>
      <c r="Q55" s="229">
        <v>3.5571207400166643E-2</v>
      </c>
      <c r="R55" s="229">
        <v>2.0587592032219829E-2</v>
      </c>
      <c r="S55" s="229">
        <v>2.0954549936628691E-2</v>
      </c>
      <c r="T55" s="229">
        <v>7.9509443647968719E-2</v>
      </c>
      <c r="U55" s="229">
        <v>0.10081905613789501</v>
      </c>
      <c r="V55" s="229">
        <v>8.4570358631263789E-2</v>
      </c>
      <c r="W55" s="229">
        <v>0.10481270357254149</v>
      </c>
      <c r="X55" s="229">
        <v>0.10703971929348111</v>
      </c>
      <c r="Y55" s="229">
        <v>5.0772019343485388E-2</v>
      </c>
      <c r="DA55" s="73" t="s">
        <v>1034</v>
      </c>
    </row>
    <row r="56" spans="1:105" ht="12" customHeight="1" x14ac:dyDescent="0.25">
      <c r="A56" s="64" t="s">
        <v>39</v>
      </c>
      <c r="B56" s="229">
        <v>0.84924090156614329</v>
      </c>
      <c r="C56" s="229">
        <v>0.96734234601408808</v>
      </c>
      <c r="D56" s="229">
        <v>1.357253584377085</v>
      </c>
      <c r="E56" s="229">
        <v>1.9046339112971471</v>
      </c>
      <c r="F56" s="229">
        <v>1.900564701436992</v>
      </c>
      <c r="G56" s="229">
        <v>1.812445587375437</v>
      </c>
      <c r="H56" s="229">
        <v>1.9998683192127991</v>
      </c>
      <c r="I56" s="229">
        <v>2.1360138178818091</v>
      </c>
      <c r="J56" s="229">
        <v>2.1253860481288629</v>
      </c>
      <c r="K56" s="229">
        <v>1.8078258940040901</v>
      </c>
      <c r="L56" s="229">
        <v>2.0948338111799472</v>
      </c>
      <c r="M56" s="229">
        <v>1.8943169172062371</v>
      </c>
      <c r="N56" s="229">
        <v>1.6701819473082511</v>
      </c>
      <c r="O56" s="229">
        <v>1.8636383455321599</v>
      </c>
      <c r="P56" s="229">
        <v>0.60950877678261572</v>
      </c>
      <c r="Q56" s="229">
        <v>0.55178160612534388</v>
      </c>
      <c r="R56" s="229">
        <v>0.39589230732384378</v>
      </c>
      <c r="S56" s="229">
        <v>0.32151180968504572</v>
      </c>
      <c r="T56" s="229">
        <v>0.8994223969499352</v>
      </c>
      <c r="U56" s="229">
        <v>1.082608969434514</v>
      </c>
      <c r="V56" s="229">
        <v>0.92001836399506953</v>
      </c>
      <c r="W56" s="229">
        <v>1.14568557245019</v>
      </c>
      <c r="X56" s="229">
        <v>1.0461036599482241</v>
      </c>
      <c r="Y56" s="229">
        <v>0.38579690689588819</v>
      </c>
      <c r="DA56" s="73" t="s">
        <v>1035</v>
      </c>
    </row>
    <row r="57" spans="1:105" ht="12" customHeight="1" x14ac:dyDescent="0.25">
      <c r="A57" s="60" t="s">
        <v>1036</v>
      </c>
      <c r="B57" s="262">
        <v>5.6614156301915326</v>
      </c>
      <c r="C57" s="262">
        <v>6.2811893586601748</v>
      </c>
      <c r="D57" s="262">
        <v>6.2389994840869409</v>
      </c>
      <c r="E57" s="262">
        <v>7.1528124572596328</v>
      </c>
      <c r="F57" s="262">
        <v>7.4887407649073188</v>
      </c>
      <c r="G57" s="262">
        <v>6.2870676749787622</v>
      </c>
      <c r="H57" s="262">
        <v>6.7792514165625448</v>
      </c>
      <c r="I57" s="262">
        <v>7.1092352875181506</v>
      </c>
      <c r="J57" s="262">
        <v>6.097527243705577</v>
      </c>
      <c r="K57" s="262">
        <v>3.0688722473204249</v>
      </c>
      <c r="L57" s="262">
        <v>4.6859519087008774</v>
      </c>
      <c r="M57" s="262">
        <v>4.0703871400559288</v>
      </c>
      <c r="N57" s="262">
        <v>3.3630535003469548</v>
      </c>
      <c r="O57" s="262">
        <v>3.858487324008983</v>
      </c>
      <c r="P57" s="262">
        <v>3.7513965303751231</v>
      </c>
      <c r="Q57" s="262">
        <v>4.0469560773599547</v>
      </c>
      <c r="R57" s="262">
        <v>4.8512802214786728</v>
      </c>
      <c r="S57" s="262">
        <v>4.8550495888929337</v>
      </c>
      <c r="T57" s="262">
        <v>4.0783219597916904</v>
      </c>
      <c r="U57" s="262">
        <v>4.4980658247560203</v>
      </c>
      <c r="V57" s="262">
        <v>4.6768993566096002</v>
      </c>
      <c r="W57" s="262">
        <v>5.3343368786427989</v>
      </c>
      <c r="X57" s="262">
        <v>5.3419691572258881</v>
      </c>
      <c r="Y57" s="262">
        <v>4.1488528727204974</v>
      </c>
      <c r="DA57" s="72" t="s">
        <v>1037</v>
      </c>
    </row>
    <row r="58" spans="1:105" ht="12" customHeight="1" x14ac:dyDescent="0.25">
      <c r="A58" s="132" t="s">
        <v>1038</v>
      </c>
      <c r="B58" s="316">
        <v>20.206630273954321</v>
      </c>
      <c r="C58" s="316">
        <v>21.344994355574439</v>
      </c>
      <c r="D58" s="316">
        <v>22.669927883079652</v>
      </c>
      <c r="E58" s="316">
        <v>22.630468657117881</v>
      </c>
      <c r="F58" s="316">
        <v>21.983797937584509</v>
      </c>
      <c r="G58" s="316">
        <v>21.13007985527468</v>
      </c>
      <c r="H58" s="316">
        <v>20.613496423219718</v>
      </c>
      <c r="I58" s="316">
        <v>22.944804860207618</v>
      </c>
      <c r="J58" s="316">
        <v>22.032095064809791</v>
      </c>
      <c r="K58" s="316">
        <v>23.57779387904856</v>
      </c>
      <c r="L58" s="316">
        <v>30.564000168428208</v>
      </c>
      <c r="M58" s="316">
        <v>30.19810372618716</v>
      </c>
      <c r="N58" s="316">
        <v>28.962014572296731</v>
      </c>
      <c r="O58" s="316">
        <v>29.6939338211576</v>
      </c>
      <c r="P58" s="316">
        <v>26.147929937405181</v>
      </c>
      <c r="Q58" s="316">
        <v>25.274565954769152</v>
      </c>
      <c r="R58" s="316">
        <v>24.49929646387147</v>
      </c>
      <c r="S58" s="316">
        <v>26.043704941789201</v>
      </c>
      <c r="T58" s="316">
        <v>32.514090556683747</v>
      </c>
      <c r="U58" s="316">
        <v>31.83141095055856</v>
      </c>
      <c r="V58" s="316">
        <v>31.415727184659019</v>
      </c>
      <c r="W58" s="316">
        <v>32.438002700133609</v>
      </c>
      <c r="X58" s="316">
        <v>26.603162808879489</v>
      </c>
      <c r="Y58" s="316">
        <v>18.938091930885921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129.18037222137269</v>
      </c>
      <c r="C61" s="223">
        <v>119.1308880367189</v>
      </c>
      <c r="D61" s="223">
        <v>116.44786098194039</v>
      </c>
      <c r="E61" s="223">
        <v>104.93309206372921</v>
      </c>
      <c r="F61" s="223">
        <v>115.9106073514334</v>
      </c>
      <c r="G61" s="223">
        <v>145.44505169309551</v>
      </c>
      <c r="H61" s="223">
        <v>135.82021642786941</v>
      </c>
      <c r="I61" s="223">
        <v>142.32361263462039</v>
      </c>
      <c r="J61" s="223">
        <v>113.8956649114083</v>
      </c>
      <c r="K61" s="223">
        <v>172.68225988680771</v>
      </c>
      <c r="L61" s="223">
        <v>117.8821864275735</v>
      </c>
      <c r="M61" s="223">
        <v>115.6544092404819</v>
      </c>
      <c r="N61" s="223">
        <v>158.59352712728361</v>
      </c>
      <c r="O61" s="223">
        <v>128.0956908604791</v>
      </c>
      <c r="P61" s="223">
        <v>103.7273163408848</v>
      </c>
      <c r="Q61" s="223">
        <v>81.186860795436004</v>
      </c>
      <c r="R61" s="223">
        <v>87.483091898793418</v>
      </c>
      <c r="S61" s="223">
        <v>90.984066486771624</v>
      </c>
      <c r="T61" s="223">
        <v>115.8582650967388</v>
      </c>
      <c r="U61" s="223">
        <v>120.77015963518819</v>
      </c>
      <c r="V61" s="223">
        <v>106.6015462077839</v>
      </c>
      <c r="W61" s="223">
        <v>88.402995300763692</v>
      </c>
      <c r="X61" s="223">
        <v>104.3382359326172</v>
      </c>
      <c r="Y61" s="223">
        <v>151.12118587377469</v>
      </c>
      <c r="DA61" s="89" t="s">
        <v>1040</v>
      </c>
    </row>
    <row r="62" spans="1:105" ht="12" customHeight="1" x14ac:dyDescent="0.25">
      <c r="A62" s="55" t="s">
        <v>91</v>
      </c>
      <c r="B62" s="259">
        <v>1.4138602388552139</v>
      </c>
      <c r="C62" s="259">
        <v>1.018758306725789</v>
      </c>
      <c r="D62" s="259">
        <v>1.033570370388633</v>
      </c>
      <c r="E62" s="259">
        <v>0.95562784520623567</v>
      </c>
      <c r="F62" s="259">
        <v>1.09720679269163</v>
      </c>
      <c r="G62" s="259">
        <v>1.515586815769502</v>
      </c>
      <c r="H62" s="259">
        <v>1.4480389632981649</v>
      </c>
      <c r="I62" s="259">
        <v>1.3671994952843349</v>
      </c>
      <c r="J62" s="259">
        <v>1.1040331304056581</v>
      </c>
      <c r="K62" s="259">
        <v>1.391023180521578</v>
      </c>
      <c r="L62" s="259">
        <v>1.0190107687285781</v>
      </c>
      <c r="M62" s="259">
        <v>0.98416673660289655</v>
      </c>
      <c r="N62" s="259">
        <v>1.4617158088926949</v>
      </c>
      <c r="O62" s="259">
        <v>1.2048178186772061</v>
      </c>
      <c r="P62" s="259">
        <v>1.1650215566712729</v>
      </c>
      <c r="Q62" s="259">
        <v>0.91631705818867937</v>
      </c>
      <c r="R62" s="259">
        <v>1.0557987175813199</v>
      </c>
      <c r="S62" s="259">
        <v>1.098462486135966</v>
      </c>
      <c r="T62" s="259">
        <v>1.2170862462512091</v>
      </c>
      <c r="U62" s="259">
        <v>1.297185211215105</v>
      </c>
      <c r="V62" s="259">
        <v>1.258352151952826</v>
      </c>
      <c r="W62" s="259">
        <v>1.000908847627185</v>
      </c>
      <c r="X62" s="259">
        <v>1.232501832922688</v>
      </c>
      <c r="Y62" s="259">
        <v>1.9401584961191629</v>
      </c>
      <c r="DA62" s="67" t="s">
        <v>1041</v>
      </c>
    </row>
    <row r="63" spans="1:105" ht="12" customHeight="1" x14ac:dyDescent="0.25">
      <c r="A63" s="173" t="s">
        <v>92</v>
      </c>
      <c r="B63" s="224">
        <v>11.220494885236819</v>
      </c>
      <c r="C63" s="224">
        <v>8.0849379986559136</v>
      </c>
      <c r="D63" s="224">
        <v>8.2024875838280025</v>
      </c>
      <c r="E63" s="224">
        <v>7.5839301895981119</v>
      </c>
      <c r="F63" s="224">
        <v>8.7075107334596087</v>
      </c>
      <c r="G63" s="224">
        <v>12.02780419671701</v>
      </c>
      <c r="H63" s="224">
        <v>11.49173966053835</v>
      </c>
      <c r="I63" s="224">
        <v>10.85019192304142</v>
      </c>
      <c r="J63" s="224">
        <v>8.7616850325170272</v>
      </c>
      <c r="K63" s="224">
        <v>11.03925837459424</v>
      </c>
      <c r="L63" s="224">
        <v>8.0869415549715669</v>
      </c>
      <c r="M63" s="224">
        <v>7.8104168508298049</v>
      </c>
      <c r="N63" s="224">
        <v>11.600280074804379</v>
      </c>
      <c r="O63" s="224">
        <v>9.5615194490904329</v>
      </c>
      <c r="P63" s="224">
        <v>9.2456934982519918</v>
      </c>
      <c r="Q63" s="224">
        <v>7.2719570026144629</v>
      </c>
      <c r="R63" s="224">
        <v>8.378893319790107</v>
      </c>
      <c r="S63" s="224">
        <v>8.7174760054733316</v>
      </c>
      <c r="T63" s="224">
        <v>9.6588825583009044</v>
      </c>
      <c r="U63" s="224">
        <v>10.294553611203471</v>
      </c>
      <c r="V63" s="224">
        <v>9.9863717054846202</v>
      </c>
      <c r="W63" s="224">
        <v>7.9432834284119007</v>
      </c>
      <c r="X63" s="224">
        <v>9.7812217447683754</v>
      </c>
      <c r="Y63" s="224">
        <v>15.39723509013902</v>
      </c>
      <c r="DA63" s="177" t="s">
        <v>1042</v>
      </c>
    </row>
    <row r="64" spans="1:105" ht="12" customHeight="1" x14ac:dyDescent="0.25">
      <c r="A64" s="173" t="s">
        <v>93</v>
      </c>
      <c r="B64" s="224">
        <v>12.56002060868158</v>
      </c>
      <c r="C64" s="224">
        <v>9.0501345013435976</v>
      </c>
      <c r="D64" s="224">
        <v>9.1817173974105089</v>
      </c>
      <c r="E64" s="224">
        <v>8.4893153510977548</v>
      </c>
      <c r="F64" s="224">
        <v>9.7470312478343519</v>
      </c>
      <c r="G64" s="224">
        <v>13.46370816377445</v>
      </c>
      <c r="H64" s="224">
        <v>12.86364714232645</v>
      </c>
      <c r="I64" s="224">
        <v>12.14551011835111</v>
      </c>
      <c r="J64" s="224">
        <v>9.8076729859734915</v>
      </c>
      <c r="K64" s="224">
        <v>12.35714771118475</v>
      </c>
      <c r="L64" s="224">
        <v>9.0523772463270102</v>
      </c>
      <c r="M64" s="224">
        <v>8.742840455093333</v>
      </c>
      <c r="N64" s="224">
        <v>12.98514533416199</v>
      </c>
      <c r="O64" s="224">
        <v>10.70299327785407</v>
      </c>
      <c r="P64" s="224">
        <v>10.34946337637829</v>
      </c>
      <c r="Q64" s="224">
        <v>8.1400981643383457</v>
      </c>
      <c r="R64" s="224">
        <v>9.3791828124243217</v>
      </c>
      <c r="S64" s="224">
        <v>9.7581861944872088</v>
      </c>
      <c r="T64" s="224">
        <v>10.81197979500117</v>
      </c>
      <c r="U64" s="224">
        <v>11.523538563706049</v>
      </c>
      <c r="V64" s="224">
        <v>11.17856526915517</v>
      </c>
      <c r="W64" s="224">
        <v>8.891568917581365</v>
      </c>
      <c r="X64" s="224">
        <v>10.94892408480273</v>
      </c>
      <c r="Y64" s="224">
        <v>17.235388637208018</v>
      </c>
      <c r="DA64" s="177" t="s">
        <v>1043</v>
      </c>
    </row>
    <row r="65" spans="1:105" ht="12" customHeight="1" x14ac:dyDescent="0.25">
      <c r="A65" s="173" t="s">
        <v>94</v>
      </c>
      <c r="B65" s="224">
        <v>20.220566596635571</v>
      </c>
      <c r="C65" s="224">
        <v>14.569948019546811</v>
      </c>
      <c r="D65" s="224">
        <v>14.781785308337581</v>
      </c>
      <c r="E65" s="224">
        <v>13.667076811805609</v>
      </c>
      <c r="F65" s="224">
        <v>15.69189260168028</v>
      </c>
      <c r="G65" s="224">
        <v>21.675426820167019</v>
      </c>
      <c r="H65" s="224">
        <v>20.709379532167539</v>
      </c>
      <c r="I65" s="224">
        <v>19.55323990698523</v>
      </c>
      <c r="J65" s="224">
        <v>15.789520650453589</v>
      </c>
      <c r="K65" s="224">
        <v>19.893958459412321</v>
      </c>
      <c r="L65" s="224">
        <v>14.573558648518629</v>
      </c>
      <c r="M65" s="224">
        <v>14.075230700161351</v>
      </c>
      <c r="N65" s="224">
        <v>20.90498130352794</v>
      </c>
      <c r="O65" s="224">
        <v>17.230910290752181</v>
      </c>
      <c r="P65" s="224">
        <v>16.66175717075237</v>
      </c>
      <c r="Q65" s="224">
        <v>13.10486679626811</v>
      </c>
      <c r="R65" s="224">
        <v>15.09968785796071</v>
      </c>
      <c r="S65" s="224">
        <v>15.709851118525391</v>
      </c>
      <c r="T65" s="224">
        <v>17.40636932834207</v>
      </c>
      <c r="U65" s="224">
        <v>18.55191852115723</v>
      </c>
      <c r="V65" s="224">
        <v>17.9965408116887</v>
      </c>
      <c r="W65" s="224">
        <v>14.31467089490719</v>
      </c>
      <c r="X65" s="224">
        <v>17.626838005761851</v>
      </c>
      <c r="Y65" s="224">
        <v>27.747512095375718</v>
      </c>
      <c r="DA65" s="177" t="s">
        <v>1044</v>
      </c>
    </row>
    <row r="66" spans="1:105" ht="12" customHeight="1" x14ac:dyDescent="0.25">
      <c r="A66" s="56" t="s">
        <v>95</v>
      </c>
      <c r="B66" s="260">
        <v>3.8428616775362192</v>
      </c>
      <c r="C66" s="260">
        <v>3.1099695270242069</v>
      </c>
      <c r="D66" s="260">
        <v>3.121248370078638</v>
      </c>
      <c r="E66" s="260">
        <v>2.8189328314402249</v>
      </c>
      <c r="F66" s="260">
        <v>3.1499626569036798</v>
      </c>
      <c r="G66" s="260">
        <v>4.0809730587931146</v>
      </c>
      <c r="H66" s="260">
        <v>3.881471827244789</v>
      </c>
      <c r="I66" s="260">
        <v>3.8463396089373592</v>
      </c>
      <c r="J66" s="260">
        <v>3.0611463266932688</v>
      </c>
      <c r="K66" s="260">
        <v>4.4482869357793264</v>
      </c>
      <c r="L66" s="260">
        <v>3.1376411487305549</v>
      </c>
      <c r="M66" s="260">
        <v>3.1400410602799642</v>
      </c>
      <c r="N66" s="260">
        <v>4.4210989313705058</v>
      </c>
      <c r="O66" s="260">
        <v>3.5633831909751201</v>
      </c>
      <c r="P66" s="260">
        <v>3.1142516088110379</v>
      </c>
      <c r="Q66" s="260">
        <v>2.4461583482897069</v>
      </c>
      <c r="R66" s="260">
        <v>2.71428985074103</v>
      </c>
      <c r="S66" s="260">
        <v>2.815928999099635</v>
      </c>
      <c r="T66" s="260">
        <v>3.4038604929075831</v>
      </c>
      <c r="U66" s="260">
        <v>3.545284363041306</v>
      </c>
      <c r="V66" s="260">
        <v>3.271382278929202</v>
      </c>
      <c r="W66" s="260">
        <v>2.6416283877253002</v>
      </c>
      <c r="X66" s="260">
        <v>3.188298005316101</v>
      </c>
      <c r="Y66" s="260">
        <v>4.8704059863066327</v>
      </c>
      <c r="DA66" s="68" t="s">
        <v>1045</v>
      </c>
    </row>
    <row r="67" spans="1:105" ht="12" customHeight="1" x14ac:dyDescent="0.25">
      <c r="A67" s="37" t="s">
        <v>159</v>
      </c>
      <c r="B67" s="226">
        <v>0.11359407184934819</v>
      </c>
      <c r="C67" s="226">
        <v>0.188128688848928</v>
      </c>
      <c r="D67" s="226">
        <v>0.39823497918598733</v>
      </c>
      <c r="E67" s="226">
        <v>0.31352493192482689</v>
      </c>
      <c r="F67" s="226">
        <v>0.3218135735615808</v>
      </c>
      <c r="G67" s="226">
        <v>0.25778614818992962</v>
      </c>
      <c r="H67" s="226">
        <v>2.8385307567370909E-2</v>
      </c>
      <c r="I67" s="226">
        <v>2.8200447304293989E-2</v>
      </c>
      <c r="J67" s="226">
        <v>1.0647538822359311E-2</v>
      </c>
      <c r="K67" s="226">
        <v>4.1458410166054303E-2</v>
      </c>
      <c r="L67" s="226">
        <v>2.3410431591973532E-2</v>
      </c>
      <c r="M67" s="226">
        <v>2.2492431318251991E-2</v>
      </c>
      <c r="N67" s="226">
        <v>3.0098293942586871E-2</v>
      </c>
      <c r="O67" s="226">
        <v>2.3901792388618129E-2</v>
      </c>
      <c r="P67" s="226">
        <v>2.648225424935927E-2</v>
      </c>
      <c r="Q67" s="226">
        <v>1.351968973719146E-2</v>
      </c>
      <c r="R67" s="226">
        <v>1.2341133667556139E-2</v>
      </c>
      <c r="S67" s="226">
        <v>1.0149282993151281E-2</v>
      </c>
      <c r="T67" s="226">
        <v>1.386789139777804E-2</v>
      </c>
      <c r="U67" s="226">
        <v>1.5639633120598968E-2</v>
      </c>
      <c r="V67" s="226">
        <v>1.3614974227867871E-2</v>
      </c>
      <c r="W67" s="226">
        <v>9.8390553566190617E-3</v>
      </c>
      <c r="X67" s="226">
        <v>1.317178821519229E-2</v>
      </c>
      <c r="Y67" s="226">
        <v>1.030919249790767E-2</v>
      </c>
      <c r="DA67" s="69" t="s">
        <v>1046</v>
      </c>
    </row>
    <row r="68" spans="1:105" ht="12" customHeight="1" x14ac:dyDescent="0.25">
      <c r="A68" s="37" t="s">
        <v>35</v>
      </c>
      <c r="B68" s="226">
        <v>0.54853721782305997</v>
      </c>
      <c r="C68" s="226">
        <v>0.98178523407515583</v>
      </c>
      <c r="D68" s="226">
        <v>0.87300893648841127</v>
      </c>
      <c r="E68" s="226">
        <v>0.75314492399763289</v>
      </c>
      <c r="F68" s="226">
        <v>0.68863445163691295</v>
      </c>
      <c r="G68" s="226">
        <v>0.67244640563862723</v>
      </c>
      <c r="H68" s="226">
        <v>0.52354775892746619</v>
      </c>
      <c r="I68" s="226">
        <v>0.92424693748608533</v>
      </c>
      <c r="J68" s="226">
        <v>0.73454209382488134</v>
      </c>
      <c r="K68" s="226">
        <v>2.37824113452151</v>
      </c>
      <c r="L68" s="226">
        <v>1.580094054317047</v>
      </c>
      <c r="M68" s="226">
        <v>1.8124038503005231</v>
      </c>
      <c r="N68" s="226">
        <v>2.3557763848313278</v>
      </c>
      <c r="O68" s="226">
        <v>1.7907407872717409</v>
      </c>
      <c r="P68" s="226">
        <v>1.1871464133187191</v>
      </c>
      <c r="Q68" s="226">
        <v>0.97661363598915352</v>
      </c>
      <c r="R68" s="226">
        <v>0.865138547988346</v>
      </c>
      <c r="S68" s="226">
        <v>0.97311823037245515</v>
      </c>
      <c r="T68" s="226">
        <v>1.58712076786908</v>
      </c>
      <c r="U68" s="226">
        <v>1.485420375086876</v>
      </c>
      <c r="V68" s="226">
        <v>0.77140690384170152</v>
      </c>
      <c r="W68" s="226">
        <v>0.87036561020848413</v>
      </c>
      <c r="X68" s="226">
        <v>0.82263721199043971</v>
      </c>
      <c r="Y68" s="226">
        <v>1.043970687236276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3.1807303878638109</v>
      </c>
      <c r="C71" s="226">
        <v>1.9400556041001229</v>
      </c>
      <c r="D71" s="226">
        <v>1.8500044544042391</v>
      </c>
      <c r="E71" s="226">
        <v>1.7522629755177661</v>
      </c>
      <c r="F71" s="226">
        <v>2.1395146317051861</v>
      </c>
      <c r="G71" s="226">
        <v>3.150740504964558</v>
      </c>
      <c r="H71" s="226">
        <v>3.3295387607499518</v>
      </c>
      <c r="I71" s="226">
        <v>2.8938922241469789</v>
      </c>
      <c r="J71" s="226">
        <v>2.3159566940460281</v>
      </c>
      <c r="K71" s="226">
        <v>2.028587391091762</v>
      </c>
      <c r="L71" s="226">
        <v>1.5341366628215349</v>
      </c>
      <c r="M71" s="226">
        <v>1.3051447786611901</v>
      </c>
      <c r="N71" s="226">
        <v>2.0352242525965911</v>
      </c>
      <c r="O71" s="226">
        <v>1.748740611314761</v>
      </c>
      <c r="P71" s="226">
        <v>1.9006229412429601</v>
      </c>
      <c r="Q71" s="226">
        <v>1.456025022563362</v>
      </c>
      <c r="R71" s="226">
        <v>1.836810169085128</v>
      </c>
      <c r="S71" s="226">
        <v>1.8326614857340291</v>
      </c>
      <c r="T71" s="226">
        <v>1.802871833640725</v>
      </c>
      <c r="U71" s="226">
        <v>2.0442243548338319</v>
      </c>
      <c r="V71" s="226">
        <v>2.4863604008596329</v>
      </c>
      <c r="W71" s="226">
        <v>1.761423722160196</v>
      </c>
      <c r="X71" s="226">
        <v>2.3524890051104692</v>
      </c>
      <c r="Y71" s="226">
        <v>3.8161261065724492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48.461649177211342</v>
      </c>
      <c r="C72" s="261">
        <f t="shared" si="2"/>
        <v>51.270571316388661</v>
      </c>
      <c r="D72" s="261">
        <f t="shared" si="2"/>
        <v>49.781781107138102</v>
      </c>
      <c r="E72" s="261">
        <f t="shared" si="2"/>
        <v>44.7502681361443</v>
      </c>
      <c r="F72" s="261">
        <f t="shared" si="2"/>
        <v>48.573947483082364</v>
      </c>
      <c r="G72" s="261">
        <f t="shared" si="2"/>
        <v>58.97840899539792</v>
      </c>
      <c r="H72" s="261">
        <f t="shared" si="2"/>
        <v>54.682216120220282</v>
      </c>
      <c r="I72" s="261">
        <f t="shared" si="2"/>
        <v>60.018783380054174</v>
      </c>
      <c r="J72" s="261">
        <f t="shared" si="2"/>
        <v>48.761885915481045</v>
      </c>
      <c r="K72" s="261">
        <f t="shared" si="2"/>
        <v>80.681134009611952</v>
      </c>
      <c r="L72" s="261">
        <f t="shared" si="2"/>
        <v>52.52045526868401</v>
      </c>
      <c r="M72" s="261">
        <f t="shared" si="2"/>
        <v>51.447195169552856</v>
      </c>
      <c r="N72" s="261">
        <f t="shared" si="2"/>
        <v>66.985678418308694</v>
      </c>
      <c r="O72" s="261">
        <f t="shared" si="2"/>
        <v>53.715314572722804</v>
      </c>
      <c r="P72" s="261">
        <f t="shared" si="2"/>
        <v>37.104337803165606</v>
      </c>
      <c r="Q72" s="261">
        <f t="shared" si="2"/>
        <v>28.804228794469335</v>
      </c>
      <c r="R72" s="261">
        <f t="shared" si="2"/>
        <v>29.024737429672136</v>
      </c>
      <c r="S72" s="261">
        <f t="shared" si="2"/>
        <v>30.117885837625305</v>
      </c>
      <c r="T72" s="261">
        <f t="shared" si="2"/>
        <v>43.846647020930185</v>
      </c>
      <c r="U72" s="261">
        <f t="shared" si="2"/>
        <v>45.304447502861457</v>
      </c>
      <c r="V72" s="261">
        <f t="shared" si="2"/>
        <v>36.984911436867932</v>
      </c>
      <c r="W72" s="261">
        <f t="shared" si="2"/>
        <v>31.859926629990323</v>
      </c>
      <c r="X72" s="261">
        <f t="shared" si="2"/>
        <v>36.207071296495272</v>
      </c>
      <c r="Y72" s="261">
        <f t="shared" si="2"/>
        <v>46.964360496678161</v>
      </c>
      <c r="DA72" s="70"/>
    </row>
    <row r="73" spans="1:105" ht="12" customHeight="1" x14ac:dyDescent="0.25">
      <c r="A73" s="60" t="s">
        <v>1052</v>
      </c>
      <c r="B73" s="262">
        <v>48.401698203882397</v>
      </c>
      <c r="C73" s="262">
        <v>51.2273735869408</v>
      </c>
      <c r="D73" s="262">
        <v>49.737955311627417</v>
      </c>
      <c r="E73" s="262">
        <v>44.709747285577947</v>
      </c>
      <c r="F73" s="262">
        <v>48.527423354772303</v>
      </c>
      <c r="G73" s="262">
        <v>58.91414457783182</v>
      </c>
      <c r="H73" s="262">
        <v>54.620815889219898</v>
      </c>
      <c r="I73" s="262">
        <v>59.960810931134112</v>
      </c>
      <c r="J73" s="262">
        <v>48.715072334522851</v>
      </c>
      <c r="K73" s="262">
        <v>80.622151380845963</v>
      </c>
      <c r="L73" s="262">
        <v>52.477246834258118</v>
      </c>
      <c r="M73" s="262">
        <v>51.405464203396619</v>
      </c>
      <c r="N73" s="262">
        <v>66.923698257140586</v>
      </c>
      <c r="O73" s="262">
        <v>53.664227485803771</v>
      </c>
      <c r="P73" s="262">
        <v>37.054938170619039</v>
      </c>
      <c r="Q73" s="262">
        <v>28.765374813003099</v>
      </c>
      <c r="R73" s="262">
        <v>28.979969100371282</v>
      </c>
      <c r="S73" s="262">
        <v>30.07130846498308</v>
      </c>
      <c r="T73" s="262">
        <v>43.795039724054</v>
      </c>
      <c r="U73" s="262">
        <v>45.249443822962213</v>
      </c>
      <c r="V73" s="262">
        <v>36.931554369297217</v>
      </c>
      <c r="W73" s="262">
        <v>31.81748575925943</v>
      </c>
      <c r="X73" s="262">
        <v>36.154810342772393</v>
      </c>
      <c r="Y73" s="262">
        <v>46.882093249139643</v>
      </c>
      <c r="DA73" s="72" t="s">
        <v>1053</v>
      </c>
    </row>
    <row r="74" spans="1:105" ht="12" customHeight="1" x14ac:dyDescent="0.25">
      <c r="A74" s="64" t="s">
        <v>28</v>
      </c>
      <c r="B74" s="229">
        <v>2.2173436694236082</v>
      </c>
      <c r="C74" s="229">
        <v>1.850732540372604</v>
      </c>
      <c r="D74" s="229">
        <v>1.621434647742011</v>
      </c>
      <c r="E74" s="229">
        <v>1.30390901012931</v>
      </c>
      <c r="F74" s="229">
        <v>1.480060383553832</v>
      </c>
      <c r="G74" s="229">
        <v>1.9716382447456871</v>
      </c>
      <c r="H74" s="229">
        <v>2.124413893205777</v>
      </c>
      <c r="I74" s="229">
        <v>1.6067823876907379</v>
      </c>
      <c r="J74" s="229">
        <v>1.3949066084179469</v>
      </c>
      <c r="K74" s="229">
        <v>1.9472275091811551</v>
      </c>
      <c r="L74" s="229">
        <v>1.2026559618536721</v>
      </c>
      <c r="M74" s="229">
        <v>1.2453812016591039</v>
      </c>
      <c r="N74" s="229">
        <v>2.140137468196611</v>
      </c>
      <c r="O74" s="229">
        <v>1.734126491152844</v>
      </c>
      <c r="P74" s="229">
        <v>0.115061332550094</v>
      </c>
      <c r="Q74" s="229">
        <v>0</v>
      </c>
      <c r="R74" s="229">
        <v>0</v>
      </c>
      <c r="S74" s="229">
        <v>1.8334265763889031E-4</v>
      </c>
      <c r="T74" s="229">
        <v>2.8136287796594008E-4</v>
      </c>
      <c r="U74" s="229">
        <v>1.856162378617599E-4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0.18700128677970129</v>
      </c>
      <c r="C76" s="229">
        <v>0.1357235541066043</v>
      </c>
      <c r="D76" s="229">
        <v>0.13023296799615039</v>
      </c>
      <c r="E76" s="229">
        <v>0.1050956389272639</v>
      </c>
      <c r="F76" s="229">
        <v>0.23136974776183669</v>
      </c>
      <c r="G76" s="229">
        <v>0.1434502201332444</v>
      </c>
      <c r="H76" s="229">
        <v>0.37059742362671549</v>
      </c>
      <c r="I76" s="229">
        <v>0.5077076728216211</v>
      </c>
      <c r="J76" s="229">
        <v>0.63232544151778725</v>
      </c>
      <c r="K76" s="229">
        <v>0</v>
      </c>
      <c r="L76" s="229">
        <v>0.10890775644243481</v>
      </c>
      <c r="M76" s="229">
        <v>1.2269278767813621</v>
      </c>
      <c r="N76" s="229">
        <v>0.74620409676779087</v>
      </c>
      <c r="O76" s="229">
        <v>0.2980619202199421</v>
      </c>
      <c r="P76" s="229">
        <v>0.38931648545613701</v>
      </c>
      <c r="Q76" s="229">
        <v>0.30790359781451182</v>
      </c>
      <c r="R76" s="229">
        <v>0.33182909125712762</v>
      </c>
      <c r="S76" s="229">
        <v>0.37232964995223511</v>
      </c>
      <c r="T76" s="229">
        <v>0.41636346646045541</v>
      </c>
      <c r="U76" s="229">
        <v>0.35338680028338187</v>
      </c>
      <c r="V76" s="229">
        <v>0.37459930216824427</v>
      </c>
      <c r="W76" s="229">
        <v>0.29649887871969549</v>
      </c>
      <c r="X76" s="229">
        <v>0.34247468421029459</v>
      </c>
      <c r="Y76" s="229">
        <v>0.78356722316956962</v>
      </c>
      <c r="DA76" s="73" t="s">
        <v>1056</v>
      </c>
    </row>
    <row r="77" spans="1:105" ht="12" customHeight="1" x14ac:dyDescent="0.25">
      <c r="A77" s="64" t="s">
        <v>159</v>
      </c>
      <c r="B77" s="229">
        <v>1.486480299272523</v>
      </c>
      <c r="C77" s="229">
        <v>1.1440956510151401</v>
      </c>
      <c r="D77" s="229">
        <v>2.9035616859436861</v>
      </c>
      <c r="E77" s="229">
        <v>2.356586482314452</v>
      </c>
      <c r="F77" s="229">
        <v>2.6074737116232489</v>
      </c>
      <c r="G77" s="229">
        <v>2.9214688796951211</v>
      </c>
      <c r="H77" s="229">
        <v>0.32681107095341</v>
      </c>
      <c r="I77" s="229">
        <v>0.22527756838562729</v>
      </c>
      <c r="J77" s="229">
        <v>9.4388937283948773E-2</v>
      </c>
      <c r="K77" s="229">
        <v>0.29326818315444381</v>
      </c>
      <c r="L77" s="229">
        <v>0.1933620713305082</v>
      </c>
      <c r="M77" s="229">
        <v>0.19831804579231199</v>
      </c>
      <c r="N77" s="229">
        <v>0.33418376862581428</v>
      </c>
      <c r="O77" s="229">
        <v>0.26727215340288801</v>
      </c>
      <c r="P77" s="229">
        <v>0.53100639028993823</v>
      </c>
      <c r="Q77" s="229">
        <v>0.28014510598733899</v>
      </c>
      <c r="R77" s="229">
        <v>0.30292520739357037</v>
      </c>
      <c r="S77" s="229">
        <v>0.25523932481034839</v>
      </c>
      <c r="T77" s="229">
        <v>0.23147802521232819</v>
      </c>
      <c r="U77" s="229">
        <v>0.26852894225935248</v>
      </c>
      <c r="V77" s="229">
        <v>0.30608224907656673</v>
      </c>
      <c r="W77" s="229">
        <v>0.18976859011278291</v>
      </c>
      <c r="X77" s="229">
        <v>0.28173016353232122</v>
      </c>
      <c r="Y77" s="229">
        <v>0.31266268598582192</v>
      </c>
      <c r="DA77" s="73" t="s">
        <v>1057</v>
      </c>
    </row>
    <row r="78" spans="1:105" ht="12" customHeight="1" x14ac:dyDescent="0.25">
      <c r="A78" s="64" t="s">
        <v>32</v>
      </c>
      <c r="B78" s="229">
        <v>9.7429677199760434</v>
      </c>
      <c r="C78" s="229">
        <v>24.22802310967429</v>
      </c>
      <c r="D78" s="229">
        <v>15.79523004399676</v>
      </c>
      <c r="E78" s="229">
        <v>11.04094516838321</v>
      </c>
      <c r="F78" s="229">
        <v>10.613799980080151</v>
      </c>
      <c r="G78" s="229">
        <v>1.4623037315926299</v>
      </c>
      <c r="H78" s="229">
        <v>0.94447117663650637</v>
      </c>
      <c r="I78" s="229">
        <v>10.48529436506621</v>
      </c>
      <c r="J78" s="229">
        <v>3.2990749162888191</v>
      </c>
      <c r="K78" s="229">
        <v>6.0715648178413399</v>
      </c>
      <c r="L78" s="229">
        <v>4.7350412848750461</v>
      </c>
      <c r="M78" s="229">
        <v>2.4247529223695401</v>
      </c>
      <c r="N78" s="229">
        <v>1.459967710997224</v>
      </c>
      <c r="O78" s="229">
        <v>1.036720379810238</v>
      </c>
      <c r="P78" s="229">
        <v>0.84633223767417221</v>
      </c>
      <c r="Q78" s="229">
        <v>0.53546985057396179</v>
      </c>
      <c r="R78" s="229">
        <v>1.586978212225256</v>
      </c>
      <c r="S78" s="229">
        <v>0.44861329143413048</v>
      </c>
      <c r="T78" s="229">
        <v>1.5174301955671681</v>
      </c>
      <c r="U78" s="229">
        <v>0.30096347139013929</v>
      </c>
      <c r="V78" s="229">
        <v>0.2085701148633558</v>
      </c>
      <c r="W78" s="229">
        <v>9.9404897749949969E-2</v>
      </c>
      <c r="X78" s="229">
        <v>0.155828247359029</v>
      </c>
      <c r="Y78" s="229">
        <v>9.3793242359884038E-2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2.4497765418316929E-4</v>
      </c>
      <c r="T79" s="229">
        <v>5.5050365128738918E-4</v>
      </c>
      <c r="U79" s="229">
        <v>2.80736155498746E-4</v>
      </c>
      <c r="V79" s="229">
        <v>3.1015593482534051E-4</v>
      </c>
      <c r="W79" s="229">
        <v>2.18449268044437E-4</v>
      </c>
      <c r="X79" s="229">
        <v>2.7089560928365131E-4</v>
      </c>
      <c r="Y79" s="229">
        <v>4.3392779854244931E-4</v>
      </c>
      <c r="DA79" s="73" t="s">
        <v>1059</v>
      </c>
    </row>
    <row r="80" spans="1:105" ht="12" customHeight="1" x14ac:dyDescent="0.25">
      <c r="A80" s="64" t="s">
        <v>35</v>
      </c>
      <c r="B80" s="229">
        <v>7.17810141354148</v>
      </c>
      <c r="C80" s="229">
        <v>5.9706800882361426</v>
      </c>
      <c r="D80" s="229">
        <v>6.3651749142065066</v>
      </c>
      <c r="E80" s="229">
        <v>5.6609569651134448</v>
      </c>
      <c r="F80" s="229">
        <v>5.5796162035338908</v>
      </c>
      <c r="G80" s="229">
        <v>7.6207789329653144</v>
      </c>
      <c r="H80" s="229">
        <v>6.0278086958981874</v>
      </c>
      <c r="I80" s="229">
        <v>7.383290783228972</v>
      </c>
      <c r="J80" s="229">
        <v>6.5116125691753233</v>
      </c>
      <c r="K80" s="229">
        <v>16.823183856561901</v>
      </c>
      <c r="L80" s="229">
        <v>13.05103060742025</v>
      </c>
      <c r="M80" s="229">
        <v>15.98014837490655</v>
      </c>
      <c r="N80" s="229">
        <v>26.15637390691807</v>
      </c>
      <c r="O80" s="229">
        <v>20.024236618690331</v>
      </c>
      <c r="P80" s="229">
        <v>23.803952856365001</v>
      </c>
      <c r="Q80" s="229">
        <v>20.23667228177807</v>
      </c>
      <c r="R80" s="229">
        <v>21.235672599714992</v>
      </c>
      <c r="S80" s="229">
        <v>24.472471626666788</v>
      </c>
      <c r="T80" s="229">
        <v>26.49166845787904</v>
      </c>
      <c r="U80" s="229">
        <v>25.50432986865955</v>
      </c>
      <c r="V80" s="229">
        <v>17.3422260027322</v>
      </c>
      <c r="W80" s="229">
        <v>16.78698297197829</v>
      </c>
      <c r="X80" s="229">
        <v>17.595311469897918</v>
      </c>
      <c r="Y80" s="229">
        <v>31.662099551250609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10.398712405929169</v>
      </c>
      <c r="C82" s="229">
        <v>6.9447143503730473</v>
      </c>
      <c r="D82" s="229">
        <v>7.163872614843525</v>
      </c>
      <c r="E82" s="229">
        <v>6.196319232271688</v>
      </c>
      <c r="F82" s="229">
        <v>7.1159610484806572</v>
      </c>
      <c r="G82" s="229">
        <v>10.76117770670373</v>
      </c>
      <c r="H82" s="229">
        <v>10.29690925665505</v>
      </c>
      <c r="I82" s="229">
        <v>9.2453143250109733</v>
      </c>
      <c r="J82" s="229">
        <v>8.5597265387880608</v>
      </c>
      <c r="K82" s="229">
        <v>13.5212000274795</v>
      </c>
      <c r="L82" s="229">
        <v>9.13480068485927</v>
      </c>
      <c r="M82" s="229">
        <v>9.0353022235981619</v>
      </c>
      <c r="N82" s="229">
        <v>0.65381732775539836</v>
      </c>
      <c r="O82" s="229">
        <v>0.69368596052044007</v>
      </c>
      <c r="P82" s="229">
        <v>0.5135925231205416</v>
      </c>
      <c r="Q82" s="229">
        <v>0.44847207506473252</v>
      </c>
      <c r="R82" s="229">
        <v>0.27299347356070802</v>
      </c>
      <c r="S82" s="229">
        <v>0.27670226039988988</v>
      </c>
      <c r="T82" s="229">
        <v>1.2294581545418359</v>
      </c>
      <c r="U82" s="229">
        <v>1.6034713414903381</v>
      </c>
      <c r="V82" s="229">
        <v>1.5742222935339181</v>
      </c>
      <c r="W82" s="229">
        <v>1.2107004558192811</v>
      </c>
      <c r="X82" s="229">
        <v>1.650341201024218</v>
      </c>
      <c r="Y82" s="229">
        <v>1.631604683169489</v>
      </c>
      <c r="DA82" s="73" t="s">
        <v>1062</v>
      </c>
    </row>
    <row r="83" spans="1:105" ht="12" customHeight="1" x14ac:dyDescent="0.25">
      <c r="A83" s="64" t="s">
        <v>39</v>
      </c>
      <c r="B83" s="229">
        <v>17.191091408959881</v>
      </c>
      <c r="C83" s="229">
        <v>10.95340429316297</v>
      </c>
      <c r="D83" s="229">
        <v>15.75844843689878</v>
      </c>
      <c r="E83" s="229">
        <v>18.045934788438579</v>
      </c>
      <c r="F83" s="229">
        <v>20.89914227973868</v>
      </c>
      <c r="G83" s="229">
        <v>34.033326861996088</v>
      </c>
      <c r="H83" s="229">
        <v>34.52980437224425</v>
      </c>
      <c r="I83" s="229">
        <v>30.507143828929969</v>
      </c>
      <c r="J83" s="229">
        <v>28.223037323050971</v>
      </c>
      <c r="K83" s="229">
        <v>41.965706986627623</v>
      </c>
      <c r="L83" s="229">
        <v>24.051448467476948</v>
      </c>
      <c r="M83" s="229">
        <v>21.29463355828959</v>
      </c>
      <c r="N83" s="229">
        <v>35.433013977879668</v>
      </c>
      <c r="O83" s="229">
        <v>29.61012396200708</v>
      </c>
      <c r="P83" s="229">
        <v>10.85567634516315</v>
      </c>
      <c r="Q83" s="229">
        <v>6.9567119017844909</v>
      </c>
      <c r="R83" s="229">
        <v>5.2495705162196344</v>
      </c>
      <c r="S83" s="229">
        <v>4.24552399140787</v>
      </c>
      <c r="T83" s="229">
        <v>13.907809557863921</v>
      </c>
      <c r="U83" s="229">
        <v>17.218297046486089</v>
      </c>
      <c r="V83" s="229">
        <v>17.12554425098811</v>
      </c>
      <c r="W83" s="229">
        <v>13.23391151561138</v>
      </c>
      <c r="X83" s="229">
        <v>16.128853681139319</v>
      </c>
      <c r="Y83" s="229">
        <v>12.397931935405721</v>
      </c>
      <c r="DA83" s="73" t="s">
        <v>1063</v>
      </c>
    </row>
    <row r="84" spans="1:105" ht="12" customHeight="1" x14ac:dyDescent="0.25">
      <c r="A84" s="60" t="s">
        <v>1064</v>
      </c>
      <c r="B84" s="262">
        <v>5.9950973328946673E-2</v>
      </c>
      <c r="C84" s="262">
        <v>4.3197729447864562E-2</v>
      </c>
      <c r="D84" s="262">
        <v>4.3825795510686161E-2</v>
      </c>
      <c r="E84" s="262">
        <v>4.0520850566351248E-2</v>
      </c>
      <c r="F84" s="262">
        <v>4.6524128310062147E-2</v>
      </c>
      <c r="G84" s="262">
        <v>6.4264417566102322E-2</v>
      </c>
      <c r="H84" s="262">
        <v>6.1400231000380917E-2</v>
      </c>
      <c r="I84" s="262">
        <v>5.7972448920062009E-2</v>
      </c>
      <c r="J84" s="262">
        <v>4.6813580958196148E-2</v>
      </c>
      <c r="K84" s="262">
        <v>5.8982628765993313E-2</v>
      </c>
      <c r="L84" s="262">
        <v>4.3208434425895489E-2</v>
      </c>
      <c r="M84" s="262">
        <v>4.1730966156237462E-2</v>
      </c>
      <c r="N84" s="262">
        <v>6.1980161168107922E-2</v>
      </c>
      <c r="O84" s="262">
        <v>5.1087086919030023E-2</v>
      </c>
      <c r="P84" s="262">
        <v>4.9399632546565868E-2</v>
      </c>
      <c r="Q84" s="262">
        <v>3.8853981466235948E-2</v>
      </c>
      <c r="R84" s="262">
        <v>4.4768329300853643E-2</v>
      </c>
      <c r="S84" s="262">
        <v>4.657737264222582E-2</v>
      </c>
      <c r="T84" s="262">
        <v>5.1607296876184448E-2</v>
      </c>
      <c r="U84" s="262">
        <v>5.5003679899244012E-2</v>
      </c>
      <c r="V84" s="262">
        <v>5.3357067570716142E-2</v>
      </c>
      <c r="W84" s="262">
        <v>4.2440870730893338E-2</v>
      </c>
      <c r="X84" s="262">
        <v>5.2260953722875453E-2</v>
      </c>
      <c r="Y84" s="262">
        <v>8.2267247538517427E-2</v>
      </c>
      <c r="DA84" s="72" t="s">
        <v>1065</v>
      </c>
    </row>
    <row r="85" spans="1:105" ht="12" customHeight="1" x14ac:dyDescent="0.25">
      <c r="A85" s="57" t="s">
        <v>1010</v>
      </c>
      <c r="B85" s="261">
        <v>22.427012337762012</v>
      </c>
      <c r="C85" s="261">
        <v>24.84148668394009</v>
      </c>
      <c r="D85" s="261">
        <v>23.167898510003869</v>
      </c>
      <c r="E85" s="261">
        <v>20.111595546780521</v>
      </c>
      <c r="F85" s="261">
        <v>21.550898435182891</v>
      </c>
      <c r="G85" s="261">
        <v>23.88917270979659</v>
      </c>
      <c r="H85" s="261">
        <v>21.447171970535479</v>
      </c>
      <c r="I85" s="261">
        <v>25.39388271286121</v>
      </c>
      <c r="J85" s="261">
        <v>19.262774552748439</v>
      </c>
      <c r="K85" s="261">
        <v>32.565005345339742</v>
      </c>
      <c r="L85" s="261">
        <v>22.214432200753141</v>
      </c>
      <c r="M85" s="261">
        <v>22.29220583631685</v>
      </c>
      <c r="N85" s="261">
        <v>30.062268499513891</v>
      </c>
      <c r="O85" s="261">
        <v>23.851132729614129</v>
      </c>
      <c r="P85" s="261">
        <v>18.77174243477651</v>
      </c>
      <c r="Q85" s="261">
        <v>14.76206375246551</v>
      </c>
      <c r="R85" s="261">
        <v>15.417431403630109</v>
      </c>
      <c r="S85" s="261">
        <v>16.105011605608489</v>
      </c>
      <c r="T85" s="261">
        <v>21.600432122893679</v>
      </c>
      <c r="U85" s="261">
        <v>21.938858704942611</v>
      </c>
      <c r="V85" s="261">
        <v>18.189949890565941</v>
      </c>
      <c r="W85" s="261">
        <v>15.503506300306981</v>
      </c>
      <c r="X85" s="261">
        <v>17.79446725674774</v>
      </c>
      <c r="Y85" s="261">
        <v>25.446953011039831</v>
      </c>
      <c r="DA85" s="70" t="s">
        <v>1066</v>
      </c>
    </row>
    <row r="86" spans="1:105" ht="12" customHeight="1" x14ac:dyDescent="0.25">
      <c r="A86" s="60" t="s">
        <v>1012</v>
      </c>
      <c r="B86" s="262">
        <v>18.689257711343181</v>
      </c>
      <c r="C86" s="262">
        <v>23.992178022073869</v>
      </c>
      <c r="D86" s="262">
        <v>22.058342501934479</v>
      </c>
      <c r="E86" s="262">
        <v>18.89566673565152</v>
      </c>
      <c r="F86" s="262">
        <v>19.871525084770369</v>
      </c>
      <c r="G86" s="262">
        <v>19.06726315942781</v>
      </c>
      <c r="H86" s="262">
        <v>15.414077409602459</v>
      </c>
      <c r="I86" s="262">
        <v>22.787112836047189</v>
      </c>
      <c r="J86" s="262">
        <v>16.434984707221759</v>
      </c>
      <c r="K86" s="262">
        <v>30.806264098650281</v>
      </c>
      <c r="L86" s="262">
        <v>20.84519943325768</v>
      </c>
      <c r="M86" s="262">
        <v>21.138033574942931</v>
      </c>
      <c r="N86" s="262">
        <v>28.009716323530451</v>
      </c>
      <c r="O86" s="262">
        <v>22.008814351436111</v>
      </c>
      <c r="P86" s="262">
        <v>16.34640518606669</v>
      </c>
      <c r="Q86" s="262">
        <v>12.9350267017146</v>
      </c>
      <c r="R86" s="262">
        <v>12.93186280761909</v>
      </c>
      <c r="S86" s="262">
        <v>13.643753291085771</v>
      </c>
      <c r="T86" s="262">
        <v>19.54772781778777</v>
      </c>
      <c r="U86" s="262">
        <v>19.36671771895281</v>
      </c>
      <c r="V86" s="262">
        <v>13.921655140700279</v>
      </c>
      <c r="W86" s="262">
        <v>12.967624579309719</v>
      </c>
      <c r="X86" s="262">
        <v>13.969265886891669</v>
      </c>
      <c r="Y86" s="262">
        <v>18.817557399826459</v>
      </c>
      <c r="DA86" s="72" t="s">
        <v>1067</v>
      </c>
    </row>
    <row r="87" spans="1:105" ht="12" customHeight="1" x14ac:dyDescent="0.25">
      <c r="A87" s="59" t="s">
        <v>28</v>
      </c>
      <c r="B87" s="230">
        <v>1.9911934251592931</v>
      </c>
      <c r="C87" s="230">
        <v>1.332256141196791</v>
      </c>
      <c r="D87" s="230">
        <v>1.3337801544340571</v>
      </c>
      <c r="E87" s="230">
        <v>1.2037737005785689</v>
      </c>
      <c r="F87" s="230">
        <v>1.4338240140897061</v>
      </c>
      <c r="G87" s="230">
        <v>2.6625144297902978</v>
      </c>
      <c r="H87" s="230">
        <v>3.3434284561816381</v>
      </c>
      <c r="I87" s="230">
        <v>1.8118216746791991</v>
      </c>
      <c r="J87" s="230">
        <v>1.9212769121610851</v>
      </c>
      <c r="K87" s="230">
        <v>2.386561436712006</v>
      </c>
      <c r="L87" s="230">
        <v>1.2995493435743599</v>
      </c>
      <c r="M87" s="230">
        <v>1.2490747148909791</v>
      </c>
      <c r="N87" s="230">
        <v>1.9439278144506551</v>
      </c>
      <c r="O87" s="230">
        <v>1.633792200088463</v>
      </c>
      <c r="P87" s="230">
        <v>7.3225234700876371E-2</v>
      </c>
      <c r="Q87" s="230">
        <v>0</v>
      </c>
      <c r="R87" s="230">
        <v>0</v>
      </c>
      <c r="S87" s="230">
        <v>9.7909817401754478E-5</v>
      </c>
      <c r="T87" s="230">
        <v>1.9192387353298809E-4</v>
      </c>
      <c r="U87" s="230">
        <v>1.3602465637226871E-4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0.16792874188459089</v>
      </c>
      <c r="C88" s="295">
        <v>9.7701064048495531E-2</v>
      </c>
      <c r="D88" s="295">
        <v>0.1071286766988768</v>
      </c>
      <c r="E88" s="295">
        <v>9.7024688995434843E-2</v>
      </c>
      <c r="F88" s="295">
        <v>0.2241418689136431</v>
      </c>
      <c r="G88" s="295">
        <v>0.1937162063472869</v>
      </c>
      <c r="H88" s="295">
        <v>0.58325073842903041</v>
      </c>
      <c r="I88" s="295">
        <v>0.57249554953187543</v>
      </c>
      <c r="J88" s="295">
        <v>0.87093448724718059</v>
      </c>
      <c r="K88" s="295">
        <v>0</v>
      </c>
      <c r="L88" s="295">
        <v>0.1176820369948348</v>
      </c>
      <c r="M88" s="295">
        <v>1.230566661710355</v>
      </c>
      <c r="N88" s="295">
        <v>0.67779145990386303</v>
      </c>
      <c r="O88" s="295">
        <v>0.28081644729098931</v>
      </c>
      <c r="P88" s="295">
        <v>0.24776169707607529</v>
      </c>
      <c r="Q88" s="295">
        <v>0.18645625827198081</v>
      </c>
      <c r="R88" s="295">
        <v>0.1829344833106302</v>
      </c>
      <c r="S88" s="295">
        <v>0.19883385846780591</v>
      </c>
      <c r="T88" s="295">
        <v>0.28401077590053042</v>
      </c>
      <c r="U88" s="295">
        <v>0.25897151363903209</v>
      </c>
      <c r="V88" s="295">
        <v>0.28604605701524499</v>
      </c>
      <c r="W88" s="295">
        <v>0.22131827705630619</v>
      </c>
      <c r="X88" s="295">
        <v>0.2603553857909916</v>
      </c>
      <c r="Y88" s="295">
        <v>0.44882400239466469</v>
      </c>
      <c r="DA88" s="122" t="s">
        <v>1069</v>
      </c>
    </row>
    <row r="89" spans="1:105" ht="12" customHeight="1" x14ac:dyDescent="0.25">
      <c r="A89" s="59" t="s">
        <v>159</v>
      </c>
      <c r="B89" s="295">
        <v>1.334871918753882</v>
      </c>
      <c r="C89" s="295">
        <v>0.82358116255663361</v>
      </c>
      <c r="D89" s="295">
        <v>2.3884483776634911</v>
      </c>
      <c r="E89" s="295">
        <v>2.1756095007486551</v>
      </c>
      <c r="F89" s="295">
        <v>2.5260174958916131</v>
      </c>
      <c r="G89" s="295">
        <v>3.9451725330956249</v>
      </c>
      <c r="H89" s="295">
        <v>0.51433924336277526</v>
      </c>
      <c r="I89" s="295">
        <v>0.25402492854475139</v>
      </c>
      <c r="J89" s="295">
        <v>0.130006758067301</v>
      </c>
      <c r="K89" s="295">
        <v>0.35943541945199381</v>
      </c>
      <c r="L89" s="295">
        <v>0.20894051236600819</v>
      </c>
      <c r="M89" s="295">
        <v>0.1989062113477883</v>
      </c>
      <c r="N89" s="295">
        <v>0.30354551173624988</v>
      </c>
      <c r="O89" s="295">
        <v>0.25180813611825392</v>
      </c>
      <c r="P89" s="295">
        <v>0.33793340208116801</v>
      </c>
      <c r="Q89" s="295">
        <v>0.1696466316287546</v>
      </c>
      <c r="R89" s="295">
        <v>0.16700002427866689</v>
      </c>
      <c r="S89" s="295">
        <v>0.13630453494979439</v>
      </c>
      <c r="T89" s="295">
        <v>0.15789630656925049</v>
      </c>
      <c r="U89" s="295">
        <v>0.19678535411347381</v>
      </c>
      <c r="V89" s="295">
        <v>0.23372606399407261</v>
      </c>
      <c r="W89" s="295">
        <v>0.1416506449687818</v>
      </c>
      <c r="X89" s="295">
        <v>0.2141763137457966</v>
      </c>
      <c r="Y89" s="295">
        <v>0.17909186853934331</v>
      </c>
      <c r="DA89" s="122" t="s">
        <v>1070</v>
      </c>
    </row>
    <row r="90" spans="1:105" ht="12" customHeight="1" x14ac:dyDescent="0.25">
      <c r="A90" s="59" t="s">
        <v>32</v>
      </c>
      <c r="B90" s="295">
        <v>8.7492676634103059</v>
      </c>
      <c r="C90" s="295">
        <v>17.440625197211311</v>
      </c>
      <c r="D90" s="295">
        <v>12.993039464613391</v>
      </c>
      <c r="E90" s="295">
        <v>10.193042091113149</v>
      </c>
      <c r="F90" s="295">
        <v>10.282230009861109</v>
      </c>
      <c r="G90" s="295">
        <v>1.974705449378098</v>
      </c>
      <c r="H90" s="295">
        <v>1.486420239534735</v>
      </c>
      <c r="I90" s="295">
        <v>11.82330833444207</v>
      </c>
      <c r="J90" s="295">
        <v>4.5439862639580548</v>
      </c>
      <c r="K90" s="295">
        <v>7.4414326967118969</v>
      </c>
      <c r="L90" s="295">
        <v>5.1165254143608161</v>
      </c>
      <c r="M90" s="295">
        <v>2.4319441799466328</v>
      </c>
      <c r="N90" s="295">
        <v>1.326116608761055</v>
      </c>
      <c r="O90" s="295">
        <v>0.97673709435157108</v>
      </c>
      <c r="P90" s="295">
        <v>0.5386073267631255</v>
      </c>
      <c r="Q90" s="295">
        <v>0.32426287144466742</v>
      </c>
      <c r="R90" s="295">
        <v>0.87488724445108135</v>
      </c>
      <c r="S90" s="295">
        <v>0.23957133606532149</v>
      </c>
      <c r="T90" s="295">
        <v>1.0350728676596239</v>
      </c>
      <c r="U90" s="295">
        <v>0.22055426426075</v>
      </c>
      <c r="V90" s="295">
        <v>0.15926526990988421</v>
      </c>
      <c r="W90" s="295">
        <v>7.4199675884021515E-2</v>
      </c>
      <c r="X90" s="295">
        <v>0.118463423221618</v>
      </c>
      <c r="Y90" s="295">
        <v>5.3724373849192951E-2</v>
      </c>
      <c r="DA90" s="122" t="s">
        <v>1071</v>
      </c>
    </row>
    <row r="91" spans="1:105" ht="12" customHeight="1" x14ac:dyDescent="0.25">
      <c r="A91" s="59" t="s">
        <v>35</v>
      </c>
      <c r="B91" s="295">
        <v>6.4459959621351084</v>
      </c>
      <c r="C91" s="295">
        <v>4.298014457060634</v>
      </c>
      <c r="D91" s="295">
        <v>5.2359458285246614</v>
      </c>
      <c r="E91" s="295">
        <v>5.2262167542157201</v>
      </c>
      <c r="F91" s="295">
        <v>5.4053116960142926</v>
      </c>
      <c r="G91" s="295">
        <v>10.29115454081651</v>
      </c>
      <c r="H91" s="295">
        <v>9.4866387320942813</v>
      </c>
      <c r="I91" s="295">
        <v>8.3254623488492943</v>
      </c>
      <c r="J91" s="295">
        <v>8.9687802857881351</v>
      </c>
      <c r="K91" s="295">
        <v>20.61883454577438</v>
      </c>
      <c r="L91" s="295">
        <v>14.102502125961671</v>
      </c>
      <c r="M91" s="295">
        <v>16.027541807047179</v>
      </c>
      <c r="N91" s="295">
        <v>23.758334928678629</v>
      </c>
      <c r="O91" s="295">
        <v>18.865660473586839</v>
      </c>
      <c r="P91" s="295">
        <v>15.14887752544545</v>
      </c>
      <c r="Q91" s="295">
        <v>12.254660940369201</v>
      </c>
      <c r="R91" s="295">
        <v>11.70704105557871</v>
      </c>
      <c r="S91" s="295">
        <v>13.06894565178545</v>
      </c>
      <c r="T91" s="295">
        <v>18.070555943784829</v>
      </c>
      <c r="U91" s="295">
        <v>18.690270562283182</v>
      </c>
      <c r="V91" s="295">
        <v>13.242617749781081</v>
      </c>
      <c r="W91" s="295">
        <v>12.53045598140061</v>
      </c>
      <c r="X91" s="295">
        <v>13.37627076413326</v>
      </c>
      <c r="Y91" s="295">
        <v>18.135917155043259</v>
      </c>
      <c r="DA91" s="122" t="s">
        <v>1072</v>
      </c>
    </row>
    <row r="92" spans="1:105" ht="12" customHeight="1" x14ac:dyDescent="0.25">
      <c r="A92" s="60" t="s">
        <v>1019</v>
      </c>
      <c r="B92" s="262">
        <v>3.7377546264188291</v>
      </c>
      <c r="C92" s="262">
        <v>0.84930866186621834</v>
      </c>
      <c r="D92" s="262">
        <v>1.109556008069398</v>
      </c>
      <c r="E92" s="262">
        <v>1.215928811129001</v>
      </c>
      <c r="F92" s="262">
        <v>1.679373350412527</v>
      </c>
      <c r="G92" s="262">
        <v>4.8219095503687743</v>
      </c>
      <c r="H92" s="262">
        <v>6.0330945609330229</v>
      </c>
      <c r="I92" s="262">
        <v>2.6067698768140239</v>
      </c>
      <c r="J92" s="262">
        <v>2.8277898455266839</v>
      </c>
      <c r="K92" s="262">
        <v>1.758741246689459</v>
      </c>
      <c r="L92" s="262">
        <v>1.369232767495455</v>
      </c>
      <c r="M92" s="262">
        <v>1.15417226137392</v>
      </c>
      <c r="N92" s="262">
        <v>2.0525521759834389</v>
      </c>
      <c r="O92" s="262">
        <v>1.8423183781780159</v>
      </c>
      <c r="P92" s="262">
        <v>2.425337248709817</v>
      </c>
      <c r="Q92" s="262">
        <v>1.8270370507509051</v>
      </c>
      <c r="R92" s="262">
        <v>2.4855685960110199</v>
      </c>
      <c r="S92" s="262">
        <v>2.4612583145227171</v>
      </c>
      <c r="T92" s="262">
        <v>2.0527043051059151</v>
      </c>
      <c r="U92" s="262">
        <v>2.572140985989809</v>
      </c>
      <c r="V92" s="262">
        <v>4.2682947498656567</v>
      </c>
      <c r="W92" s="262">
        <v>2.5358817209972551</v>
      </c>
      <c r="X92" s="262">
        <v>3.8252013698560718</v>
      </c>
      <c r="Y92" s="262">
        <v>6.6293956112133703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5.1987092013321474</v>
      </c>
      <c r="C93" s="261">
        <f t="shared" si="3"/>
        <v>4.4216265679621998</v>
      </c>
      <c r="D93" s="261">
        <f t="shared" si="3"/>
        <v>4.3737384325407671</v>
      </c>
      <c r="E93" s="261">
        <f t="shared" si="3"/>
        <v>3.9641361499619325</v>
      </c>
      <c r="F93" s="261">
        <f t="shared" si="3"/>
        <v>4.4159051299636447</v>
      </c>
      <c r="G93" s="261">
        <f t="shared" si="3"/>
        <v>5.7028327845896207</v>
      </c>
      <c r="H93" s="261">
        <f t="shared" si="3"/>
        <v>5.3686414672763192</v>
      </c>
      <c r="I93" s="261">
        <f t="shared" si="3"/>
        <v>5.4398386109683745</v>
      </c>
      <c r="J93" s="261">
        <f t="shared" si="3"/>
        <v>4.3521771149098658</v>
      </c>
      <c r="K93" s="261">
        <f t="shared" si="3"/>
        <v>6.5331955340467527</v>
      </c>
      <c r="L93" s="261">
        <f t="shared" si="3"/>
        <v>4.513629654403883</v>
      </c>
      <c r="M93" s="261">
        <f t="shared" si="3"/>
        <v>4.4926894362274359</v>
      </c>
      <c r="N93" s="261">
        <f t="shared" si="3"/>
        <v>6.2073495859458596</v>
      </c>
      <c r="O93" s="261">
        <f t="shared" si="3"/>
        <v>4.9974646192265118</v>
      </c>
      <c r="P93" s="261">
        <f t="shared" si="3"/>
        <v>4.1548442009680491</v>
      </c>
      <c r="Q93" s="261">
        <f t="shared" si="3"/>
        <v>3.2555950117719972</v>
      </c>
      <c r="R93" s="261">
        <f t="shared" si="3"/>
        <v>3.549140615686512</v>
      </c>
      <c r="S93" s="261">
        <f t="shared" si="3"/>
        <v>3.6816058104792946</v>
      </c>
      <c r="T93" s="261">
        <f t="shared" si="3"/>
        <v>4.6115736291396816</v>
      </c>
      <c r="U93" s="261">
        <f t="shared" si="3"/>
        <v>4.7956650556994251</v>
      </c>
      <c r="V93" s="261">
        <f t="shared" si="3"/>
        <v>4.3221020255768696</v>
      </c>
      <c r="W93" s="261">
        <f t="shared" si="3"/>
        <v>3.5324647195518937</v>
      </c>
      <c r="X93" s="261">
        <f t="shared" si="3"/>
        <v>4.2156639162171681</v>
      </c>
      <c r="Y93" s="261">
        <f t="shared" si="3"/>
        <v>6.2563527200793061</v>
      </c>
      <c r="DA93" s="70"/>
    </row>
    <row r="94" spans="1:105" ht="12" customHeight="1" x14ac:dyDescent="0.25">
      <c r="A94" s="60" t="s">
        <v>1022</v>
      </c>
      <c r="B94" s="262">
        <v>0.60852040113642636</v>
      </c>
      <c r="C94" s="262">
        <v>1.108182883823406</v>
      </c>
      <c r="D94" s="262">
        <v>1.052474634397462</v>
      </c>
      <c r="E94" s="262">
        <v>0.89685512284093838</v>
      </c>
      <c r="F94" s="262">
        <v>0.81606809872451502</v>
      </c>
      <c r="G94" s="262">
        <v>0.77576631547556851</v>
      </c>
      <c r="H94" s="262">
        <v>0.56668928708176347</v>
      </c>
      <c r="I94" s="262">
        <v>0.99844549554714102</v>
      </c>
      <c r="J94" s="262">
        <v>0.79068635373235197</v>
      </c>
      <c r="K94" s="262">
        <v>2.5714449473959751</v>
      </c>
      <c r="L94" s="262">
        <v>1.7061086845660149</v>
      </c>
      <c r="M94" s="262">
        <v>1.956355842655576</v>
      </c>
      <c r="N94" s="262">
        <v>2.5427179936303759</v>
      </c>
      <c r="O94" s="262">
        <v>1.9328640580047161</v>
      </c>
      <c r="P94" s="262">
        <v>1.284921298714635</v>
      </c>
      <c r="Q94" s="262">
        <v>1.053701383914798</v>
      </c>
      <c r="R94" s="262">
        <v>0.93287354095644526</v>
      </c>
      <c r="S94" s="262">
        <v>1.048116867602789</v>
      </c>
      <c r="T94" s="262">
        <v>1.7093066444540621</v>
      </c>
      <c r="U94" s="262">
        <v>1.6005288807951139</v>
      </c>
      <c r="V94" s="262">
        <v>0.83161758941624564</v>
      </c>
      <c r="W94" s="262">
        <v>0.93743123189429978</v>
      </c>
      <c r="X94" s="262">
        <v>0.88676638208915337</v>
      </c>
      <c r="Y94" s="262">
        <v>1.123006945518511</v>
      </c>
      <c r="DA94" s="72" t="s">
        <v>1074</v>
      </c>
    </row>
    <row r="95" spans="1:105" ht="12" customHeight="1" x14ac:dyDescent="0.25">
      <c r="A95" s="60" t="s">
        <v>1024</v>
      </c>
      <c r="B95" s="262">
        <v>1.061641841775756</v>
      </c>
      <c r="C95" s="262">
        <v>1.123620146861132</v>
      </c>
      <c r="D95" s="262">
        <v>1.090951277386397</v>
      </c>
      <c r="E95" s="262">
        <v>0.98066266711654904</v>
      </c>
      <c r="F95" s="262">
        <v>1.0643994946206221</v>
      </c>
      <c r="G95" s="262">
        <v>1.2922216219106879</v>
      </c>
      <c r="H95" s="262">
        <v>1.198051839744634</v>
      </c>
      <c r="I95" s="262">
        <v>1.315179179936109</v>
      </c>
      <c r="J95" s="262">
        <v>1.0685153834398651</v>
      </c>
      <c r="K95" s="262">
        <v>1.768364591658472</v>
      </c>
      <c r="L95" s="262">
        <v>1.1510348406737101</v>
      </c>
      <c r="M95" s="262">
        <v>1.127526382738657</v>
      </c>
      <c r="N95" s="262">
        <v>1.467903005734966</v>
      </c>
      <c r="O95" s="262">
        <v>1.1770700495986319</v>
      </c>
      <c r="P95" s="262">
        <v>0.81276224318896517</v>
      </c>
      <c r="Q95" s="262">
        <v>0.63093913290416315</v>
      </c>
      <c r="R95" s="262">
        <v>0.6356460395402993</v>
      </c>
      <c r="S95" s="262">
        <v>0.65958345446670263</v>
      </c>
      <c r="T95" s="262">
        <v>0.96059949048559767</v>
      </c>
      <c r="U95" s="262">
        <v>0.99250035974326423</v>
      </c>
      <c r="V95" s="262">
        <v>0.81005594545683113</v>
      </c>
      <c r="W95" s="262">
        <v>0.69788407092345783</v>
      </c>
      <c r="X95" s="262">
        <v>0.79301885813327155</v>
      </c>
      <c r="Y95" s="262">
        <v>1.02831085830222</v>
      </c>
      <c r="DA95" s="72" t="s">
        <v>1075</v>
      </c>
    </row>
    <row r="96" spans="1:105" ht="12" customHeight="1" x14ac:dyDescent="0.25">
      <c r="A96" s="64" t="s">
        <v>28</v>
      </c>
      <c r="B96" s="229">
        <v>4.8635169930212732E-2</v>
      </c>
      <c r="C96" s="229">
        <v>4.0593929050156623E-2</v>
      </c>
      <c r="D96" s="229">
        <v>3.5564513841991122E-2</v>
      </c>
      <c r="E96" s="229">
        <v>2.859991311029346E-2</v>
      </c>
      <c r="F96" s="229">
        <v>3.246361367150101E-2</v>
      </c>
      <c r="G96" s="229">
        <v>4.3245872255354728E-2</v>
      </c>
      <c r="H96" s="229">
        <v>4.6596850151346077E-2</v>
      </c>
      <c r="I96" s="229">
        <v>3.5243131474755038E-2</v>
      </c>
      <c r="J96" s="229">
        <v>3.0595852538645382E-2</v>
      </c>
      <c r="K96" s="229">
        <v>4.2710447689161463E-2</v>
      </c>
      <c r="L96" s="229">
        <v>2.6379030855213099E-2</v>
      </c>
      <c r="M96" s="229">
        <v>2.7316165376532649E-2</v>
      </c>
      <c r="N96" s="229">
        <v>4.6941730718185977E-2</v>
      </c>
      <c r="O96" s="229">
        <v>3.8036294391669979E-2</v>
      </c>
      <c r="P96" s="229">
        <v>2.5237528751802431E-3</v>
      </c>
      <c r="Q96" s="229">
        <v>0</v>
      </c>
      <c r="R96" s="229">
        <v>0</v>
      </c>
      <c r="S96" s="229">
        <v>4.0214340396056748E-6</v>
      </c>
      <c r="T96" s="229">
        <v>6.1714075136960438E-6</v>
      </c>
      <c r="U96" s="229">
        <v>4.0713027009295936E-6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4.1016823350903424E-3</v>
      </c>
      <c r="C98" s="229">
        <v>2.9769576130807981E-3</v>
      </c>
      <c r="D98" s="229">
        <v>2.856527211523872E-3</v>
      </c>
      <c r="E98" s="229">
        <v>2.305165558517341E-3</v>
      </c>
      <c r="F98" s="229">
        <v>5.0748592355250406E-3</v>
      </c>
      <c r="G98" s="229">
        <v>3.146434145014762E-3</v>
      </c>
      <c r="H98" s="229">
        <v>8.1286761823753002E-3</v>
      </c>
      <c r="I98" s="229">
        <v>1.113604953668328E-2</v>
      </c>
      <c r="J98" s="229">
        <v>1.3869413083542699E-2</v>
      </c>
      <c r="K98" s="229">
        <v>0</v>
      </c>
      <c r="L98" s="229">
        <v>2.3887804648130648E-3</v>
      </c>
      <c r="M98" s="229">
        <v>2.6911410532444939E-2</v>
      </c>
      <c r="N98" s="229">
        <v>1.636722513941934E-2</v>
      </c>
      <c r="O98" s="229">
        <v>6.5376839591990976E-3</v>
      </c>
      <c r="P98" s="229">
        <v>8.5392596952345128E-3</v>
      </c>
      <c r="Q98" s="229">
        <v>6.7535511108773438E-3</v>
      </c>
      <c r="R98" s="229">
        <v>7.2783323864602529E-3</v>
      </c>
      <c r="S98" s="229">
        <v>8.1666707985734947E-3</v>
      </c>
      <c r="T98" s="229">
        <v>9.132507614077065E-3</v>
      </c>
      <c r="U98" s="229">
        <v>7.7511787278983866E-3</v>
      </c>
      <c r="V98" s="229">
        <v>8.2164533030766301E-3</v>
      </c>
      <c r="W98" s="229">
        <v>6.5034002394398476E-3</v>
      </c>
      <c r="X98" s="229">
        <v>7.5118326008946461E-3</v>
      </c>
      <c r="Y98" s="229">
        <v>1.7186747176861059E-2</v>
      </c>
      <c r="DA98" s="73" t="s">
        <v>1078</v>
      </c>
    </row>
    <row r="99" spans="1:105" ht="12" customHeight="1" x14ac:dyDescent="0.25">
      <c r="A99" s="64" t="s">
        <v>159</v>
      </c>
      <c r="B99" s="229">
        <v>3.2604427969357377E-2</v>
      </c>
      <c r="C99" s="229">
        <v>2.509457021518138E-2</v>
      </c>
      <c r="D99" s="229">
        <v>6.3686661633031647E-2</v>
      </c>
      <c r="E99" s="229">
        <v>5.1689318892275703E-2</v>
      </c>
      <c r="F99" s="229">
        <v>5.7192274162139407E-2</v>
      </c>
      <c r="G99" s="229">
        <v>6.4079437648353027E-2</v>
      </c>
      <c r="H99" s="229">
        <v>7.1682672334801526E-3</v>
      </c>
      <c r="I99" s="229">
        <v>4.9412334997885974E-3</v>
      </c>
      <c r="J99" s="229">
        <v>2.0703249873441402E-3</v>
      </c>
      <c r="K99" s="229">
        <v>6.432538230101599E-3</v>
      </c>
      <c r="L99" s="229">
        <v>4.241199651140129E-3</v>
      </c>
      <c r="M99" s="229">
        <v>4.3499038919140812E-3</v>
      </c>
      <c r="N99" s="229">
        <v>7.3299798308939217E-3</v>
      </c>
      <c r="O99" s="229">
        <v>5.8623418541801156E-3</v>
      </c>
      <c r="P99" s="229">
        <v>1.164708312108122E-2</v>
      </c>
      <c r="Q99" s="229">
        <v>6.1446969284438624E-3</v>
      </c>
      <c r="R99" s="229">
        <v>6.644355198921861E-3</v>
      </c>
      <c r="S99" s="229">
        <v>5.5984140420825869E-3</v>
      </c>
      <c r="T99" s="229">
        <v>5.0772341908722398E-3</v>
      </c>
      <c r="U99" s="229">
        <v>5.8899082348199006E-3</v>
      </c>
      <c r="V99" s="229">
        <v>6.7136016855385283E-3</v>
      </c>
      <c r="W99" s="229">
        <v>4.1623803088455128E-3</v>
      </c>
      <c r="X99" s="229">
        <v>6.1794635476704668E-3</v>
      </c>
      <c r="Y99" s="229">
        <v>6.8579368518503258E-3</v>
      </c>
      <c r="DA99" s="73" t="s">
        <v>1079</v>
      </c>
    </row>
    <row r="100" spans="1:105" ht="12" customHeight="1" x14ac:dyDescent="0.25">
      <c r="A100" s="64" t="s">
        <v>32</v>
      </c>
      <c r="B100" s="229">
        <v>0.21370205134181491</v>
      </c>
      <c r="C100" s="229">
        <v>0.53141695500834762</v>
      </c>
      <c r="D100" s="229">
        <v>0.34645224728572438</v>
      </c>
      <c r="E100" s="229">
        <v>0.24217186170065591</v>
      </c>
      <c r="F100" s="229">
        <v>0.23280286802391451</v>
      </c>
      <c r="G100" s="229">
        <v>3.2074139636675728E-2</v>
      </c>
      <c r="H100" s="229">
        <v>2.0716011145825209E-2</v>
      </c>
      <c r="I100" s="229">
        <v>0.229984228536778</v>
      </c>
      <c r="J100" s="229">
        <v>7.2361840601785368E-2</v>
      </c>
      <c r="K100" s="229">
        <v>0.13317357644193009</v>
      </c>
      <c r="L100" s="229">
        <v>0.1038582970660266</v>
      </c>
      <c r="M100" s="229">
        <v>5.3184480170761071E-2</v>
      </c>
      <c r="N100" s="229">
        <v>3.2022901409519168E-2</v>
      </c>
      <c r="O100" s="229">
        <v>2.2739403249696689E-2</v>
      </c>
      <c r="P100" s="229">
        <v>1.8563433699657551E-2</v>
      </c>
      <c r="Q100" s="229">
        <v>1.1744984566122741E-2</v>
      </c>
      <c r="R100" s="229">
        <v>3.4808747101969982E-2</v>
      </c>
      <c r="S100" s="229">
        <v>9.8398746043379965E-3</v>
      </c>
      <c r="T100" s="229">
        <v>3.3283282351007588E-2</v>
      </c>
      <c r="U100" s="229">
        <v>6.6013265222215614E-3</v>
      </c>
      <c r="V100" s="229">
        <v>4.5747725617022459E-3</v>
      </c>
      <c r="W100" s="229">
        <v>2.1803449598866058E-3</v>
      </c>
      <c r="X100" s="229">
        <v>3.4179335367546639E-3</v>
      </c>
      <c r="Y100" s="229">
        <v>2.057259027268595E-3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5.3733347719618397E-6</v>
      </c>
      <c r="T101" s="229">
        <v>1.2074735638307501E-5</v>
      </c>
      <c r="U101" s="229">
        <v>6.1576609961347823E-6</v>
      </c>
      <c r="V101" s="229">
        <v>6.8029538240301672E-6</v>
      </c>
      <c r="W101" s="229">
        <v>4.7914617021156386E-6</v>
      </c>
      <c r="X101" s="229">
        <v>5.9418186601104141E-6</v>
      </c>
      <c r="Y101" s="229">
        <v>9.517763308671543E-6</v>
      </c>
      <c r="DA101" s="73" t="s">
        <v>1081</v>
      </c>
    </row>
    <row r="102" spans="1:105" ht="12" customHeight="1" x14ac:dyDescent="0.25">
      <c r="A102" s="64" t="s">
        <v>35</v>
      </c>
      <c r="B102" s="229">
        <v>0.157444327118962</v>
      </c>
      <c r="C102" s="229">
        <v>0.1309607728809071</v>
      </c>
      <c r="D102" s="229">
        <v>0.13961361418928481</v>
      </c>
      <c r="E102" s="229">
        <v>0.1241673123397614</v>
      </c>
      <c r="F102" s="229">
        <v>0.12238318576694961</v>
      </c>
      <c r="G102" s="229">
        <v>0.1671540066234746</v>
      </c>
      <c r="H102" s="229">
        <v>0.1322138305732414</v>
      </c>
      <c r="I102" s="229">
        <v>0.16194494648628749</v>
      </c>
      <c r="J102" s="229">
        <v>0.1428255746678522</v>
      </c>
      <c r="K102" s="229">
        <v>0.36899936483178891</v>
      </c>
      <c r="L102" s="229">
        <v>0.28626103391599639</v>
      </c>
      <c r="M102" s="229">
        <v>0.35050824211008441</v>
      </c>
      <c r="N102" s="229">
        <v>0.5737133612904608</v>
      </c>
      <c r="O102" s="229">
        <v>0.43921118954282379</v>
      </c>
      <c r="P102" s="229">
        <v>0.52211540689180935</v>
      </c>
      <c r="Q102" s="229">
        <v>0.44387074895888612</v>
      </c>
      <c r="R102" s="229">
        <v>0.46578280115593179</v>
      </c>
      <c r="S102" s="229">
        <v>0.53677868369617432</v>
      </c>
      <c r="T102" s="229">
        <v>0.58106770499799287</v>
      </c>
      <c r="U102" s="229">
        <v>0.55941144091610151</v>
      </c>
      <c r="V102" s="229">
        <v>0.38038402447117481</v>
      </c>
      <c r="W102" s="229">
        <v>0.36820533538221523</v>
      </c>
      <c r="X102" s="229">
        <v>0.38593519584447472</v>
      </c>
      <c r="Y102" s="229">
        <v>0.69447583306861749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0.22808514164574359</v>
      </c>
      <c r="C104" s="229">
        <v>0.15232522012926361</v>
      </c>
      <c r="D104" s="229">
        <v>0.15713223294424261</v>
      </c>
      <c r="E104" s="229">
        <v>0.13590993717348121</v>
      </c>
      <c r="F104" s="229">
        <v>0.15608134164407431</v>
      </c>
      <c r="G104" s="229">
        <v>0.23603544801460641</v>
      </c>
      <c r="H104" s="229">
        <v>0.2258521934868031</v>
      </c>
      <c r="I104" s="229">
        <v>0.20278653212653461</v>
      </c>
      <c r="J104" s="229">
        <v>0.18774886388194659</v>
      </c>
      <c r="K104" s="229">
        <v>0.29657372019728678</v>
      </c>
      <c r="L104" s="229">
        <v>0.20036252824184059</v>
      </c>
      <c r="M104" s="229">
        <v>0.19818013106184609</v>
      </c>
      <c r="N104" s="229">
        <v>1.434081566930367E-2</v>
      </c>
      <c r="O104" s="229">
        <v>1.521529343120925E-2</v>
      </c>
      <c r="P104" s="229">
        <v>1.1265127720750379E-2</v>
      </c>
      <c r="Q104" s="229">
        <v>9.8367771674285464E-3</v>
      </c>
      <c r="R104" s="229">
        <v>5.987833171533309E-3</v>
      </c>
      <c r="S104" s="229">
        <v>6.069181624930902E-3</v>
      </c>
      <c r="T104" s="229">
        <v>2.6966909592220079E-2</v>
      </c>
      <c r="U104" s="229">
        <v>3.5170507056256517E-2</v>
      </c>
      <c r="V104" s="229">
        <v>3.4528959046683801E-2</v>
      </c>
      <c r="W104" s="229">
        <v>2.655547861855042E-2</v>
      </c>
      <c r="X104" s="229">
        <v>3.619854958050267E-2</v>
      </c>
      <c r="Y104" s="229">
        <v>3.578758318754742E-2</v>
      </c>
      <c r="DA104" s="73" t="s">
        <v>1084</v>
      </c>
    </row>
    <row r="105" spans="1:105" ht="12" customHeight="1" x14ac:dyDescent="0.25">
      <c r="A105" s="64" t="s">
        <v>39</v>
      </c>
      <c r="B105" s="229">
        <v>0.37706904143457531</v>
      </c>
      <c r="C105" s="229">
        <v>0.2402517419641953</v>
      </c>
      <c r="D105" s="229">
        <v>0.34564548028059833</v>
      </c>
      <c r="E105" s="229">
        <v>0.395819158341564</v>
      </c>
      <c r="F105" s="229">
        <v>0.45840135211651828</v>
      </c>
      <c r="G105" s="229">
        <v>0.7464862835872087</v>
      </c>
      <c r="H105" s="229">
        <v>0.75737601097156304</v>
      </c>
      <c r="I105" s="229">
        <v>0.6691430582752822</v>
      </c>
      <c r="J105" s="229">
        <v>0.61904351367874844</v>
      </c>
      <c r="K105" s="229">
        <v>0.92047494426820342</v>
      </c>
      <c r="L105" s="229">
        <v>0.52754397047868007</v>
      </c>
      <c r="M105" s="229">
        <v>0.46707604959507409</v>
      </c>
      <c r="N105" s="229">
        <v>0.77718699167718319</v>
      </c>
      <c r="O105" s="229">
        <v>0.64946784316985295</v>
      </c>
      <c r="P105" s="229">
        <v>0.23810817918525201</v>
      </c>
      <c r="Q105" s="229">
        <v>0.15258837417240459</v>
      </c>
      <c r="R105" s="229">
        <v>0.1151439705254822</v>
      </c>
      <c r="S105" s="229">
        <v>9.3121234931791683E-2</v>
      </c>
      <c r="T105" s="229">
        <v>0.30505360559627598</v>
      </c>
      <c r="U105" s="229">
        <v>0.37766576932226931</v>
      </c>
      <c r="V105" s="229">
        <v>0.37563133143483107</v>
      </c>
      <c r="W105" s="229">
        <v>0.29027233995281809</v>
      </c>
      <c r="X105" s="229">
        <v>0.35376994120431421</v>
      </c>
      <c r="Y105" s="229">
        <v>0.27193598122676682</v>
      </c>
      <c r="DA105" s="73" t="s">
        <v>1085</v>
      </c>
    </row>
    <row r="106" spans="1:105" ht="12" customHeight="1" x14ac:dyDescent="0.25">
      <c r="A106" s="60" t="s">
        <v>1036</v>
      </c>
      <c r="B106" s="262">
        <v>3.5285469584199651</v>
      </c>
      <c r="C106" s="262">
        <v>2.189823537277662</v>
      </c>
      <c r="D106" s="262">
        <v>2.2303125207569088</v>
      </c>
      <c r="E106" s="262">
        <v>2.086618360004445</v>
      </c>
      <c r="F106" s="262">
        <v>2.5354375366185078</v>
      </c>
      <c r="G106" s="262">
        <v>3.6348448472033641</v>
      </c>
      <c r="H106" s="262">
        <v>3.6039003404499219</v>
      </c>
      <c r="I106" s="262">
        <v>3.1262139354851248</v>
      </c>
      <c r="J106" s="262">
        <v>2.4929753777376482</v>
      </c>
      <c r="K106" s="262">
        <v>2.193385994992306</v>
      </c>
      <c r="L106" s="262">
        <v>1.6564861291641579</v>
      </c>
      <c r="M106" s="262">
        <v>1.408807210833203</v>
      </c>
      <c r="N106" s="262">
        <v>2.1967285865805182</v>
      </c>
      <c r="O106" s="262">
        <v>1.887530511623164</v>
      </c>
      <c r="P106" s="262">
        <v>2.0571606590644489</v>
      </c>
      <c r="Q106" s="262">
        <v>1.5709544949530361</v>
      </c>
      <c r="R106" s="262">
        <v>1.9806210351897671</v>
      </c>
      <c r="S106" s="262">
        <v>1.9739054884098031</v>
      </c>
      <c r="T106" s="262">
        <v>1.941667494200022</v>
      </c>
      <c r="U106" s="262">
        <v>2.202635815161047</v>
      </c>
      <c r="V106" s="262">
        <v>2.6804284907037932</v>
      </c>
      <c r="W106" s="262">
        <v>1.8971494167341361</v>
      </c>
      <c r="X106" s="262">
        <v>2.5358786759947431</v>
      </c>
      <c r="Y106" s="262">
        <v>4.1050349162585746</v>
      </c>
      <c r="DA106" s="72" t="s">
        <v>1086</v>
      </c>
    </row>
    <row r="107" spans="1:105" ht="12" customHeight="1" x14ac:dyDescent="0.25">
      <c r="A107" s="132" t="s">
        <v>1038</v>
      </c>
      <c r="B107" s="316">
        <v>3.8351974981218429</v>
      </c>
      <c r="C107" s="316">
        <v>2.7634551151315758</v>
      </c>
      <c r="D107" s="316">
        <v>2.803633902214349</v>
      </c>
      <c r="E107" s="316">
        <v>2.5922092016945379</v>
      </c>
      <c r="F107" s="316">
        <v>2.9762522706349022</v>
      </c>
      <c r="G107" s="316">
        <v>4.1111381480902383</v>
      </c>
      <c r="H107" s="316">
        <v>3.9279097442620539</v>
      </c>
      <c r="I107" s="316">
        <v>3.7086268781372018</v>
      </c>
      <c r="J107" s="316">
        <v>2.9947692022259398</v>
      </c>
      <c r="K107" s="316">
        <v>3.7732503363171261</v>
      </c>
      <c r="L107" s="316">
        <v>2.764139936456103</v>
      </c>
      <c r="M107" s="316">
        <v>2.6696229954173658</v>
      </c>
      <c r="N107" s="316">
        <v>3.9650091707575732</v>
      </c>
      <c r="O107" s="316">
        <v>3.2681549115666311</v>
      </c>
      <c r="P107" s="316">
        <v>3.160204691109668</v>
      </c>
      <c r="Q107" s="316">
        <v>2.4855758670298602</v>
      </c>
      <c r="R107" s="316">
        <v>2.8639298913071611</v>
      </c>
      <c r="S107" s="316">
        <v>2.9796584293369941</v>
      </c>
      <c r="T107" s="316">
        <v>3.301433902972319</v>
      </c>
      <c r="U107" s="316">
        <v>3.518708101361558</v>
      </c>
      <c r="V107" s="316">
        <v>3.41337063756266</v>
      </c>
      <c r="W107" s="316">
        <v>2.7150371746615729</v>
      </c>
      <c r="X107" s="316">
        <v>3.3432497895852742</v>
      </c>
      <c r="Y107" s="316">
        <v>5.2628193408288064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23.77904372200738</v>
      </c>
      <c r="C110" s="223">
        <v>24.118064060596868</v>
      </c>
      <c r="D110" s="223">
        <v>25.17761809962472</v>
      </c>
      <c r="E110" s="223">
        <v>22.96221662585047</v>
      </c>
      <c r="F110" s="223">
        <v>22.907397952998728</v>
      </c>
      <c r="G110" s="223">
        <v>23.209652724322108</v>
      </c>
      <c r="H110" s="223">
        <v>21.35428427734184</v>
      </c>
      <c r="I110" s="223">
        <v>24.713016636569929</v>
      </c>
      <c r="J110" s="223">
        <v>40.656348523932351</v>
      </c>
      <c r="K110" s="223">
        <v>45.217827457724283</v>
      </c>
      <c r="L110" s="223">
        <v>37.080825451418747</v>
      </c>
      <c r="M110" s="223">
        <v>34.589662749593977</v>
      </c>
      <c r="N110" s="223">
        <v>28.422661698672009</v>
      </c>
      <c r="O110" s="223">
        <v>28.728384446355211</v>
      </c>
      <c r="P110" s="223">
        <v>23.629024553358182</v>
      </c>
      <c r="Q110" s="223">
        <v>25.678322346422078</v>
      </c>
      <c r="R110" s="223">
        <v>24.627400401261099</v>
      </c>
      <c r="S110" s="223">
        <v>23.306582592911049</v>
      </c>
      <c r="T110" s="223">
        <v>24.15687398490493</v>
      </c>
      <c r="U110" s="223">
        <v>27.292920607623959</v>
      </c>
      <c r="V110" s="223">
        <v>32.743383968663423</v>
      </c>
      <c r="W110" s="223">
        <v>32.420942008216308</v>
      </c>
      <c r="X110" s="223">
        <v>32.487818859271997</v>
      </c>
      <c r="Y110" s="223">
        <v>31.14973863424698</v>
      </c>
      <c r="DA110" s="89" t="s">
        <v>1088</v>
      </c>
    </row>
    <row r="111" spans="1:105" ht="12" customHeight="1" x14ac:dyDescent="0.25">
      <c r="A111" s="55" t="s">
        <v>91</v>
      </c>
      <c r="B111" s="259">
        <v>0.30864822086261462</v>
      </c>
      <c r="C111" s="259">
        <v>0.27936078946417342</v>
      </c>
      <c r="D111" s="259">
        <v>0.29699750050990431</v>
      </c>
      <c r="E111" s="259">
        <v>0.2743337229867589</v>
      </c>
      <c r="F111" s="259">
        <v>0.27879622338164167</v>
      </c>
      <c r="G111" s="259">
        <v>0.29528156291887292</v>
      </c>
      <c r="H111" s="259">
        <v>0.27443233183425081</v>
      </c>
      <c r="I111" s="259">
        <v>0.30296943914872532</v>
      </c>
      <c r="J111" s="259">
        <v>0.50080148478079023</v>
      </c>
      <c r="K111" s="259">
        <v>0.52191239015336799</v>
      </c>
      <c r="L111" s="259">
        <v>0.45800341158372282</v>
      </c>
      <c r="M111" s="259">
        <v>0.4239236299964616</v>
      </c>
      <c r="N111" s="259">
        <v>0.35547447212879568</v>
      </c>
      <c r="O111" s="259">
        <v>0.32601170449378591</v>
      </c>
      <c r="P111" s="259">
        <v>0.34445258404427359</v>
      </c>
      <c r="Q111" s="259">
        <v>0.38023767972633682</v>
      </c>
      <c r="R111" s="259">
        <v>0.36508110459376891</v>
      </c>
      <c r="S111" s="259">
        <v>0.33754141048795661</v>
      </c>
      <c r="T111" s="259">
        <v>0.33366279636618051</v>
      </c>
      <c r="U111" s="259">
        <v>0.38770352786232409</v>
      </c>
      <c r="V111" s="259">
        <v>0.47027699644601523</v>
      </c>
      <c r="W111" s="259">
        <v>0.4291124825699672</v>
      </c>
      <c r="X111" s="259">
        <v>0.43477778213159229</v>
      </c>
      <c r="Y111" s="259">
        <v>0.43109709455452289</v>
      </c>
      <c r="DA111" s="67" t="s">
        <v>1089</v>
      </c>
    </row>
    <row r="112" spans="1:105" ht="12" customHeight="1" x14ac:dyDescent="0.25">
      <c r="A112" s="173" t="s">
        <v>92</v>
      </c>
      <c r="B112" s="224">
        <v>2.463051082406488</v>
      </c>
      <c r="C112" s="224">
        <v>2.2293337474896431</v>
      </c>
      <c r="D112" s="224">
        <v>2.3700768890177888</v>
      </c>
      <c r="E112" s="224">
        <v>2.1892171335207689</v>
      </c>
      <c r="F112" s="224">
        <v>2.2248284401310472</v>
      </c>
      <c r="G112" s="224">
        <v>2.3563834942231598</v>
      </c>
      <c r="H112" s="224">
        <v>2.1900040443536621</v>
      </c>
      <c r="I112" s="224">
        <v>2.4177337000219281</v>
      </c>
      <c r="J112" s="224">
        <v>3.996457960174526</v>
      </c>
      <c r="K112" s="224">
        <v>4.1649256033159192</v>
      </c>
      <c r="L112" s="224">
        <v>3.6549240280548569</v>
      </c>
      <c r="M112" s="224">
        <v>3.3829631442626789</v>
      </c>
      <c r="N112" s="224">
        <v>2.8367303751102151</v>
      </c>
      <c r="O112" s="224">
        <v>2.601613835279573</v>
      </c>
      <c r="P112" s="224">
        <v>2.7487743412122279</v>
      </c>
      <c r="Q112" s="224">
        <v>3.0343438429815528</v>
      </c>
      <c r="R112" s="224">
        <v>2.913392493637915</v>
      </c>
      <c r="S112" s="224">
        <v>2.6936223190783868</v>
      </c>
      <c r="T112" s="224">
        <v>2.6626704973436679</v>
      </c>
      <c r="U112" s="224">
        <v>3.0939222370543682</v>
      </c>
      <c r="V112" s="224">
        <v>3.7528687574804431</v>
      </c>
      <c r="W112" s="224">
        <v>3.4243708313437899</v>
      </c>
      <c r="X112" s="224">
        <v>3.4695806244811651</v>
      </c>
      <c r="Y112" s="224">
        <v>3.4402082811209329</v>
      </c>
      <c r="DA112" s="177" t="s">
        <v>1090</v>
      </c>
    </row>
    <row r="113" spans="1:105" ht="12" customHeight="1" x14ac:dyDescent="0.25">
      <c r="A113" s="173" t="s">
        <v>93</v>
      </c>
      <c r="B113" s="224">
        <v>3.019926040827273</v>
      </c>
      <c r="C113" s="224">
        <v>2.7333671988488382</v>
      </c>
      <c r="D113" s="224">
        <v>2.905931170909628</v>
      </c>
      <c r="E113" s="224">
        <v>2.6841805587260321</v>
      </c>
      <c r="F113" s="224">
        <v>2.7278432797099539</v>
      </c>
      <c r="G113" s="224">
        <v>2.8891418156977071</v>
      </c>
      <c r="H113" s="224">
        <v>2.6851453834237571</v>
      </c>
      <c r="I113" s="224">
        <v>2.9643627826623029</v>
      </c>
      <c r="J113" s="224">
        <v>4.9000232074808006</v>
      </c>
      <c r="K113" s="224">
        <v>5.1065799558136078</v>
      </c>
      <c r="L113" s="224">
        <v>4.4812713501597568</v>
      </c>
      <c r="M113" s="224">
        <v>4.1478224172825886</v>
      </c>
      <c r="N113" s="224">
        <v>3.4780910521072381</v>
      </c>
      <c r="O113" s="224">
        <v>3.1898166568518911</v>
      </c>
      <c r="P113" s="224">
        <v>3.3702489049777129</v>
      </c>
      <c r="Q113" s="224">
        <v>3.720383248929954</v>
      </c>
      <c r="R113" s="224">
        <v>3.572085825394923</v>
      </c>
      <c r="S113" s="224">
        <v>3.3026274784324139</v>
      </c>
      <c r="T113" s="224">
        <v>3.2646777123332091</v>
      </c>
      <c r="U113" s="224">
        <v>3.7934318125656601</v>
      </c>
      <c r="V113" s="224">
        <v>4.6013605521527232</v>
      </c>
      <c r="W113" s="224">
        <v>4.1985920311975784</v>
      </c>
      <c r="X113" s="224">
        <v>4.2540233750991323</v>
      </c>
      <c r="Y113" s="224">
        <v>4.2180101940379364</v>
      </c>
      <c r="DA113" s="177" t="s">
        <v>1091</v>
      </c>
    </row>
    <row r="114" spans="1:105" ht="12" customHeight="1" x14ac:dyDescent="0.25">
      <c r="A114" s="173" t="s">
        <v>94</v>
      </c>
      <c r="B114" s="224">
        <v>5.592086657540098</v>
      </c>
      <c r="C114" s="224">
        <v>5.0614571470277259</v>
      </c>
      <c r="D114" s="224">
        <v>5.38099897443914</v>
      </c>
      <c r="E114" s="224">
        <v>4.9703767860382806</v>
      </c>
      <c r="F114" s="224">
        <v>5.0512283420516209</v>
      </c>
      <c r="G114" s="224">
        <v>5.3499096272167259</v>
      </c>
      <c r="H114" s="224">
        <v>4.9721633805594943</v>
      </c>
      <c r="I114" s="224">
        <v>5.4891985237139247</v>
      </c>
      <c r="J114" s="224">
        <v>9.0735183675835795</v>
      </c>
      <c r="K114" s="224">
        <v>9.4560056274571167</v>
      </c>
      <c r="L114" s="224">
        <v>8.2981031281084885</v>
      </c>
      <c r="M114" s="224">
        <v>7.6806458449484678</v>
      </c>
      <c r="N114" s="224">
        <v>6.4404844036744882</v>
      </c>
      <c r="O114" s="224">
        <v>5.9066781522550764</v>
      </c>
      <c r="P114" s="224">
        <v>6.2407898999248879</v>
      </c>
      <c r="Q114" s="224">
        <v>6.8891440538648689</v>
      </c>
      <c r="R114" s="224">
        <v>6.6145373143996071</v>
      </c>
      <c r="S114" s="224">
        <v>6.1155732979169111</v>
      </c>
      <c r="T114" s="224">
        <v>6.0453005899793357</v>
      </c>
      <c r="U114" s="224">
        <v>7.0244102466580536</v>
      </c>
      <c r="V114" s="224">
        <v>8.5204758667453415</v>
      </c>
      <c r="W114" s="224">
        <v>7.774657445479157</v>
      </c>
      <c r="X114" s="224">
        <v>7.8773013097495834</v>
      </c>
      <c r="Y114" s="224">
        <v>7.8106146337895579</v>
      </c>
      <c r="DA114" s="177" t="s">
        <v>1092</v>
      </c>
    </row>
    <row r="115" spans="1:105" ht="12" customHeight="1" x14ac:dyDescent="0.25">
      <c r="A115" s="56" t="s">
        <v>95</v>
      </c>
      <c r="B115" s="260">
        <v>0.55324994770927849</v>
      </c>
      <c r="C115" s="260">
        <v>0.5624187003248774</v>
      </c>
      <c r="D115" s="260">
        <v>0.59149408303600337</v>
      </c>
      <c r="E115" s="260">
        <v>0.53368434288566513</v>
      </c>
      <c r="F115" s="260">
        <v>0.52785317295849521</v>
      </c>
      <c r="G115" s="260">
        <v>0.52435881386638439</v>
      </c>
      <c r="H115" s="260">
        <v>0.48513297898968982</v>
      </c>
      <c r="I115" s="260">
        <v>0.56211334152419212</v>
      </c>
      <c r="J115" s="260">
        <v>0.91574999301061499</v>
      </c>
      <c r="K115" s="260">
        <v>1.02613405556648</v>
      </c>
      <c r="L115" s="260">
        <v>0.78591551348927502</v>
      </c>
      <c r="M115" s="260">
        <v>0.75288645270443855</v>
      </c>
      <c r="N115" s="260">
        <v>0.62690967310102863</v>
      </c>
      <c r="O115" s="260">
        <v>0.75953276810846559</v>
      </c>
      <c r="P115" s="260">
        <v>0.40148416567234069</v>
      </c>
      <c r="Q115" s="260">
        <v>0.41352618650241207</v>
      </c>
      <c r="R115" s="260">
        <v>0.42044963640895833</v>
      </c>
      <c r="S115" s="260">
        <v>0.43326378629026968</v>
      </c>
      <c r="T115" s="260">
        <v>0.46380216343980968</v>
      </c>
      <c r="U115" s="260">
        <v>0.48590459576300138</v>
      </c>
      <c r="V115" s="260">
        <v>0.61408637325218418</v>
      </c>
      <c r="W115" s="260">
        <v>0.73591130405904481</v>
      </c>
      <c r="X115" s="260">
        <v>0.74841356965298178</v>
      </c>
      <c r="Y115" s="260">
        <v>0.72012191419569005</v>
      </c>
      <c r="DA115" s="68" t="s">
        <v>1093</v>
      </c>
    </row>
    <row r="116" spans="1:105" ht="12" customHeight="1" x14ac:dyDescent="0.25">
      <c r="A116" s="37" t="s">
        <v>159</v>
      </c>
      <c r="B116" s="226">
        <v>1.6353936098743079E-2</v>
      </c>
      <c r="C116" s="226">
        <v>3.4021906567515303E-2</v>
      </c>
      <c r="D116" s="226">
        <v>7.5467763509170158E-2</v>
      </c>
      <c r="E116" s="226">
        <v>5.9356982687340833E-2</v>
      </c>
      <c r="F116" s="226">
        <v>5.3927723725007613E-2</v>
      </c>
      <c r="G116" s="226">
        <v>3.312260016145039E-2</v>
      </c>
      <c r="H116" s="226">
        <v>3.547790485825101E-3</v>
      </c>
      <c r="I116" s="226">
        <v>4.1212813423599469E-3</v>
      </c>
      <c r="J116" s="226">
        <v>3.185239306311934E-3</v>
      </c>
      <c r="K116" s="226">
        <v>9.5636561164368066E-3</v>
      </c>
      <c r="L116" s="226">
        <v>5.8638386270065471E-3</v>
      </c>
      <c r="M116" s="226">
        <v>5.3930017164766338E-3</v>
      </c>
      <c r="N116" s="226">
        <v>4.2679234075851339E-3</v>
      </c>
      <c r="O116" s="226">
        <v>5.0946512240557214E-3</v>
      </c>
      <c r="P116" s="226">
        <v>3.414048409687097E-3</v>
      </c>
      <c r="Q116" s="226">
        <v>2.2855207814430709E-3</v>
      </c>
      <c r="R116" s="226">
        <v>1.911669515317876E-3</v>
      </c>
      <c r="S116" s="226">
        <v>1.561586524074351E-3</v>
      </c>
      <c r="T116" s="226">
        <v>1.8896068290811751E-3</v>
      </c>
      <c r="U116" s="226">
        <v>2.143514830169281E-3</v>
      </c>
      <c r="V116" s="226">
        <v>2.555730095918354E-3</v>
      </c>
      <c r="W116" s="226">
        <v>2.7409881313524161E-3</v>
      </c>
      <c r="X116" s="226">
        <v>3.0919145639486069E-3</v>
      </c>
      <c r="Y116" s="226">
        <v>1.524282668894068E-3</v>
      </c>
      <c r="DA116" s="69" t="s">
        <v>1094</v>
      </c>
    </row>
    <row r="117" spans="1:105" ht="12" customHeight="1" x14ac:dyDescent="0.25">
      <c r="A117" s="37" t="s">
        <v>35</v>
      </c>
      <c r="B117" s="226">
        <v>7.8971925752938002E-2</v>
      </c>
      <c r="C117" s="226">
        <v>0.17754977035902211</v>
      </c>
      <c r="D117" s="226">
        <v>0.1654400929194364</v>
      </c>
      <c r="E117" s="226">
        <v>0.1425864601591072</v>
      </c>
      <c r="F117" s="226">
        <v>0.1153975205097782</v>
      </c>
      <c r="G117" s="226">
        <v>8.6401746487799941E-2</v>
      </c>
      <c r="H117" s="226">
        <v>6.5436590869744668E-2</v>
      </c>
      <c r="I117" s="226">
        <v>0.1350716752146951</v>
      </c>
      <c r="J117" s="226">
        <v>0.2197402036683295</v>
      </c>
      <c r="K117" s="226">
        <v>0.54861438925005723</v>
      </c>
      <c r="L117" s="226">
        <v>0.3957815349796629</v>
      </c>
      <c r="M117" s="226">
        <v>0.43455938299066887</v>
      </c>
      <c r="N117" s="226">
        <v>0.33404794288462492</v>
      </c>
      <c r="O117" s="226">
        <v>0.38169521329224199</v>
      </c>
      <c r="P117" s="226">
        <v>0.15304495177386851</v>
      </c>
      <c r="Q117" s="226">
        <v>0.16509777989606239</v>
      </c>
      <c r="R117" s="226">
        <v>0.1340119176460714</v>
      </c>
      <c r="S117" s="226">
        <v>0.14972568169654299</v>
      </c>
      <c r="T117" s="226">
        <v>0.21625740752645969</v>
      </c>
      <c r="U117" s="226">
        <v>0.20358665567676629</v>
      </c>
      <c r="V117" s="226">
        <v>0.14480437548769229</v>
      </c>
      <c r="W117" s="226">
        <v>0.24246858270940039</v>
      </c>
      <c r="X117" s="226">
        <v>0.19310392294841369</v>
      </c>
      <c r="Y117" s="226">
        <v>0.1543580087102509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0.45792408585759742</v>
      </c>
      <c r="C120" s="226">
        <v>0.35084702339834001</v>
      </c>
      <c r="D120" s="226">
        <v>0.3505862266073968</v>
      </c>
      <c r="E120" s="226">
        <v>0.33174090003921708</v>
      </c>
      <c r="F120" s="226">
        <v>0.35852792872370942</v>
      </c>
      <c r="G120" s="226">
        <v>0.40483446721713412</v>
      </c>
      <c r="H120" s="226">
        <v>0.41614859763411999</v>
      </c>
      <c r="I120" s="226">
        <v>0.42292038496713708</v>
      </c>
      <c r="J120" s="226">
        <v>0.69282455003597354</v>
      </c>
      <c r="K120" s="226">
        <v>0.46795601019998589</v>
      </c>
      <c r="L120" s="226">
        <v>0.38427013988260561</v>
      </c>
      <c r="M120" s="226">
        <v>0.31293406799729312</v>
      </c>
      <c r="N120" s="226">
        <v>0.28859380680881858</v>
      </c>
      <c r="O120" s="226">
        <v>0.37274290359216777</v>
      </c>
      <c r="P120" s="226">
        <v>0.2450251654887852</v>
      </c>
      <c r="Q120" s="226">
        <v>0.2461428858249067</v>
      </c>
      <c r="R120" s="226">
        <v>0.28452604924756908</v>
      </c>
      <c r="S120" s="226">
        <v>0.28197651806965229</v>
      </c>
      <c r="T120" s="226">
        <v>0.2456551490842688</v>
      </c>
      <c r="U120" s="226">
        <v>0.28017442525606578</v>
      </c>
      <c r="V120" s="226">
        <v>0.46672626766857339</v>
      </c>
      <c r="W120" s="226">
        <v>0.49070173321829202</v>
      </c>
      <c r="X120" s="226">
        <v>0.55221773214061942</v>
      </c>
      <c r="Y120" s="226">
        <v>0.56423962281654516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3.3471242466190709</v>
      </c>
      <c r="C121" s="261">
        <f t="shared" si="4"/>
        <v>4.4474150339105778</v>
      </c>
      <c r="D121" s="261">
        <f t="shared" si="4"/>
        <v>4.5251732264511633</v>
      </c>
      <c r="E121" s="261">
        <f t="shared" si="4"/>
        <v>4.0638962215491867</v>
      </c>
      <c r="F121" s="261">
        <f t="shared" si="4"/>
        <v>3.9045212881977589</v>
      </c>
      <c r="G121" s="261">
        <f t="shared" si="4"/>
        <v>3.6352838708001789</v>
      </c>
      <c r="H121" s="261">
        <f t="shared" si="4"/>
        <v>3.2786638348454709</v>
      </c>
      <c r="I121" s="261">
        <f t="shared" si="4"/>
        <v>4.2074753462557526</v>
      </c>
      <c r="J121" s="261">
        <f t="shared" si="4"/>
        <v>6.9972984460892196</v>
      </c>
      <c r="K121" s="261">
        <f t="shared" si="4"/>
        <v>8.9268673967342984</v>
      </c>
      <c r="L121" s="261">
        <f t="shared" si="4"/>
        <v>6.3100583788638254</v>
      </c>
      <c r="M121" s="261">
        <f t="shared" si="4"/>
        <v>5.9167889728281446</v>
      </c>
      <c r="N121" s="261">
        <f t="shared" si="4"/>
        <v>4.5562495051708378</v>
      </c>
      <c r="O121" s="261">
        <f t="shared" si="4"/>
        <v>5.4920889590655557</v>
      </c>
      <c r="P121" s="261">
        <f t="shared" si="4"/>
        <v>2.2948981859658986</v>
      </c>
      <c r="Q121" s="261">
        <f t="shared" si="4"/>
        <v>2.3361561847098828</v>
      </c>
      <c r="R121" s="261">
        <f t="shared" si="4"/>
        <v>2.1571885942502633</v>
      </c>
      <c r="S121" s="261">
        <f t="shared" si="4"/>
        <v>2.2234018684360692</v>
      </c>
      <c r="T121" s="261">
        <f t="shared" si="4"/>
        <v>2.8661148505476004</v>
      </c>
      <c r="U121" s="261">
        <f t="shared" si="4"/>
        <v>2.9788157452233319</v>
      </c>
      <c r="V121" s="261">
        <f t="shared" si="4"/>
        <v>3.3309401054198875</v>
      </c>
      <c r="W121" s="261">
        <f t="shared" si="4"/>
        <v>4.2581667911152357</v>
      </c>
      <c r="X121" s="261">
        <f t="shared" si="4"/>
        <v>4.0777476822127019</v>
      </c>
      <c r="Y121" s="261">
        <f t="shared" si="4"/>
        <v>3.3320311586705071</v>
      </c>
      <c r="DA121" s="70"/>
    </row>
    <row r="122" spans="1:105" ht="12" customHeight="1" x14ac:dyDescent="0.25">
      <c r="A122" s="60" t="s">
        <v>1052</v>
      </c>
      <c r="B122" s="262">
        <v>3.3412669156625818</v>
      </c>
      <c r="C122" s="262">
        <v>4.442113501325732</v>
      </c>
      <c r="D122" s="262">
        <v>4.5195369955055424</v>
      </c>
      <c r="E122" s="262">
        <v>4.0586900894562543</v>
      </c>
      <c r="F122" s="262">
        <v>3.8992304695913802</v>
      </c>
      <c r="G122" s="262">
        <v>3.62968020383417</v>
      </c>
      <c r="H122" s="262">
        <v>3.2734558314161242</v>
      </c>
      <c r="I122" s="262">
        <v>4.2017257836312334</v>
      </c>
      <c r="J122" s="262">
        <v>6.9877945518770188</v>
      </c>
      <c r="K122" s="262">
        <v>8.917633769702757</v>
      </c>
      <c r="L122" s="262">
        <v>6.3027136119752223</v>
      </c>
      <c r="M122" s="262">
        <v>5.9099986645553271</v>
      </c>
      <c r="N122" s="262">
        <v>4.550285138495239</v>
      </c>
      <c r="O122" s="262">
        <v>5.4846991703186996</v>
      </c>
      <c r="P122" s="262">
        <v>2.2905762797485898</v>
      </c>
      <c r="Q122" s="262">
        <v>2.3316986896122578</v>
      </c>
      <c r="R122" s="262">
        <v>2.152482446671955</v>
      </c>
      <c r="S122" s="262">
        <v>2.218538439509786</v>
      </c>
      <c r="T122" s="262">
        <v>2.861342756150778</v>
      </c>
      <c r="U122" s="262">
        <v>2.973699768337672</v>
      </c>
      <c r="V122" s="262">
        <v>3.3241429529315289</v>
      </c>
      <c r="W122" s="262">
        <v>4.2501430864927858</v>
      </c>
      <c r="X122" s="262">
        <v>4.0694224381745512</v>
      </c>
      <c r="Y122" s="262">
        <v>3.3237763934460549</v>
      </c>
      <c r="DA122" s="72" t="s">
        <v>1099</v>
      </c>
    </row>
    <row r="123" spans="1:105" ht="12" customHeight="1" x14ac:dyDescent="0.25">
      <c r="A123" s="64" t="s">
        <v>28</v>
      </c>
      <c r="B123" s="229">
        <v>0.1530677087421842</v>
      </c>
      <c r="C123" s="229">
        <v>0.16048380834866391</v>
      </c>
      <c r="D123" s="229">
        <v>0.14733484378983691</v>
      </c>
      <c r="E123" s="229">
        <v>0.11836708767691111</v>
      </c>
      <c r="F123" s="229">
        <v>0.11892443788323789</v>
      </c>
      <c r="G123" s="229">
        <v>0.1214719547802547</v>
      </c>
      <c r="H123" s="229">
        <v>0.12731730447161591</v>
      </c>
      <c r="I123" s="229">
        <v>0.1125945243602301</v>
      </c>
      <c r="J123" s="229">
        <v>0.20008839834509609</v>
      </c>
      <c r="K123" s="229">
        <v>0.2153832600067965</v>
      </c>
      <c r="L123" s="229">
        <v>0.14444347900412199</v>
      </c>
      <c r="M123" s="229">
        <v>0.1431793555942889</v>
      </c>
      <c r="N123" s="229">
        <v>0.14551251603661669</v>
      </c>
      <c r="O123" s="229">
        <v>0.1772346789072804</v>
      </c>
      <c r="P123" s="229">
        <v>7.1125947597582154E-3</v>
      </c>
      <c r="Q123" s="229">
        <v>0</v>
      </c>
      <c r="R123" s="229">
        <v>0</v>
      </c>
      <c r="S123" s="229">
        <v>1.352627319318043E-5</v>
      </c>
      <c r="T123" s="229">
        <v>1.8382804029639879E-5</v>
      </c>
      <c r="U123" s="229">
        <v>1.219831487186425E-5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1.290907624917235E-2</v>
      </c>
      <c r="C125" s="229">
        <v>1.1769087304888799E-2</v>
      </c>
      <c r="D125" s="229">
        <v>1.1833874416536249E-2</v>
      </c>
      <c r="E125" s="229">
        <v>9.5404392566708109E-3</v>
      </c>
      <c r="F125" s="229">
        <v>1.8590807173484609E-2</v>
      </c>
      <c r="G125" s="229">
        <v>8.8379187711945806E-3</v>
      </c>
      <c r="H125" s="229">
        <v>2.2210109419440051E-2</v>
      </c>
      <c r="I125" s="229">
        <v>3.5577377729131839E-2</v>
      </c>
      <c r="J125" s="229">
        <v>9.0702118738719986E-2</v>
      </c>
      <c r="K125" s="229">
        <v>0</v>
      </c>
      <c r="L125" s="229">
        <v>1.308022886847241E-2</v>
      </c>
      <c r="M125" s="229">
        <v>0.14105780826320069</v>
      </c>
      <c r="N125" s="229">
        <v>5.0736009817635229E-2</v>
      </c>
      <c r="O125" s="229">
        <v>3.04631230733057E-2</v>
      </c>
      <c r="P125" s="229">
        <v>2.4065864117619611E-2</v>
      </c>
      <c r="Q125" s="229">
        <v>2.4958423807029971E-2</v>
      </c>
      <c r="R125" s="229">
        <v>2.4646551269681041E-2</v>
      </c>
      <c r="S125" s="229">
        <v>2.7468962368236649E-2</v>
      </c>
      <c r="T125" s="229">
        <v>2.7203048477385191E-2</v>
      </c>
      <c r="U125" s="229">
        <v>2.3223848899619259E-2</v>
      </c>
      <c r="V125" s="229">
        <v>3.3717011150520219E-2</v>
      </c>
      <c r="W125" s="229">
        <v>3.9605978582913287E-2</v>
      </c>
      <c r="X125" s="229">
        <v>3.854740631244169E-2</v>
      </c>
      <c r="Y125" s="229">
        <v>5.5552174797504107E-2</v>
      </c>
      <c r="DA125" s="73" t="s">
        <v>1102</v>
      </c>
    </row>
    <row r="126" spans="1:105" ht="12" customHeight="1" x14ac:dyDescent="0.25">
      <c r="A126" s="64" t="s">
        <v>159</v>
      </c>
      <c r="B126" s="229">
        <v>0.1026147352066482</v>
      </c>
      <c r="C126" s="229">
        <v>9.9208731237355338E-2</v>
      </c>
      <c r="D126" s="229">
        <v>0.26383783523339133</v>
      </c>
      <c r="E126" s="229">
        <v>0.2139277178111342</v>
      </c>
      <c r="F126" s="229">
        <v>0.2095133069540985</v>
      </c>
      <c r="G126" s="229">
        <v>0.1799906938263012</v>
      </c>
      <c r="H126" s="229">
        <v>1.958596898577137E-2</v>
      </c>
      <c r="I126" s="229">
        <v>1.5786220247200639E-2</v>
      </c>
      <c r="J126" s="229">
        <v>1.353935178790285E-2</v>
      </c>
      <c r="K126" s="229">
        <v>3.2438457779715983E-2</v>
      </c>
      <c r="L126" s="229">
        <v>2.3223507949333269E-2</v>
      </c>
      <c r="M126" s="229">
        <v>2.2800287945115811E-2</v>
      </c>
      <c r="N126" s="229">
        <v>2.2721867970620209E-2</v>
      </c>
      <c r="O126" s="229">
        <v>2.73162854791099E-2</v>
      </c>
      <c r="P126" s="229">
        <v>3.2824522237564289E-2</v>
      </c>
      <c r="Q126" s="229">
        <v>2.2708342261429058E-2</v>
      </c>
      <c r="R126" s="229">
        <v>2.249972004148092E-2</v>
      </c>
      <c r="S126" s="229">
        <v>1.8830515939326949E-2</v>
      </c>
      <c r="T126" s="229">
        <v>1.512358419635363E-2</v>
      </c>
      <c r="U126" s="229">
        <v>1.7647166151098171E-2</v>
      </c>
      <c r="V126" s="229">
        <v>2.7549914122519611E-2</v>
      </c>
      <c r="W126" s="229">
        <v>2.5349069609204109E-2</v>
      </c>
      <c r="X126" s="229">
        <v>3.1710276948478111E-2</v>
      </c>
      <c r="Y126" s="229">
        <v>2.2166690579887509E-2</v>
      </c>
      <c r="DA126" s="73" t="s">
        <v>1103</v>
      </c>
    </row>
    <row r="127" spans="1:105" ht="12" customHeight="1" x14ac:dyDescent="0.25">
      <c r="A127" s="64" t="s">
        <v>32</v>
      </c>
      <c r="B127" s="229">
        <v>0.67257672584126882</v>
      </c>
      <c r="C127" s="229">
        <v>2.100900769063673</v>
      </c>
      <c r="D127" s="229">
        <v>1.43526460002419</v>
      </c>
      <c r="E127" s="229">
        <v>1.0022819956220561</v>
      </c>
      <c r="F127" s="229">
        <v>0.85283020237683704</v>
      </c>
      <c r="G127" s="229">
        <v>9.0092030438336912E-2</v>
      </c>
      <c r="H127" s="229">
        <v>5.6602682153918588E-2</v>
      </c>
      <c r="I127" s="229">
        <v>0.73475209888774407</v>
      </c>
      <c r="J127" s="229">
        <v>0.4732263880872864</v>
      </c>
      <c r="K127" s="229">
        <v>0.67157711034965673</v>
      </c>
      <c r="L127" s="229">
        <v>0.56869616757341257</v>
      </c>
      <c r="M127" s="229">
        <v>0.27876971359269881</v>
      </c>
      <c r="N127" s="229">
        <v>9.9266321961290635E-2</v>
      </c>
      <c r="O127" s="229">
        <v>0.10595697866892589</v>
      </c>
      <c r="P127" s="229">
        <v>5.2316604590643107E-2</v>
      </c>
      <c r="Q127" s="229">
        <v>4.3404765521976842E-2</v>
      </c>
      <c r="R127" s="229">
        <v>0.1178725461450523</v>
      </c>
      <c r="S127" s="229">
        <v>3.3096858178970637E-2</v>
      </c>
      <c r="T127" s="229">
        <v>9.9141088246709252E-2</v>
      </c>
      <c r="U127" s="229">
        <v>1.9778696256522749E-2</v>
      </c>
      <c r="V127" s="229">
        <v>1.8773021860448089E-2</v>
      </c>
      <c r="W127" s="229">
        <v>1.327839170360977E-2</v>
      </c>
      <c r="X127" s="229">
        <v>1.753932492778279E-2</v>
      </c>
      <c r="Y127" s="229">
        <v>6.6496127458273886E-3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1.8073451750833289E-5</v>
      </c>
      <c r="T128" s="229">
        <v>3.5967078572612253E-5</v>
      </c>
      <c r="U128" s="229">
        <v>1.844939893265585E-5</v>
      </c>
      <c r="V128" s="229">
        <v>2.791657926850388E-5</v>
      </c>
      <c r="W128" s="229">
        <v>2.9180201520425969E-5</v>
      </c>
      <c r="X128" s="229">
        <v>3.0490788372846001E-5</v>
      </c>
      <c r="Y128" s="229">
        <v>3.0763962811790117E-5</v>
      </c>
      <c r="DA128" s="73" t="s">
        <v>1105</v>
      </c>
    </row>
    <row r="129" spans="1:105" ht="12" customHeight="1" x14ac:dyDescent="0.25">
      <c r="A129" s="64" t="s">
        <v>35</v>
      </c>
      <c r="B129" s="229">
        <v>0.49551882806486242</v>
      </c>
      <c r="C129" s="229">
        <v>0.51773957505429768</v>
      </c>
      <c r="D129" s="229">
        <v>0.57838411988148231</v>
      </c>
      <c r="E129" s="229">
        <v>0.51389397896587319</v>
      </c>
      <c r="F129" s="229">
        <v>0.44832814119123382</v>
      </c>
      <c r="G129" s="229">
        <v>0.4695135714690315</v>
      </c>
      <c r="H129" s="229">
        <v>0.36124992285483343</v>
      </c>
      <c r="I129" s="229">
        <v>0.51738064863015099</v>
      </c>
      <c r="J129" s="229">
        <v>0.93403968534337012</v>
      </c>
      <c r="K129" s="229">
        <v>1.8608160400546789</v>
      </c>
      <c r="L129" s="229">
        <v>1.5674775873720961</v>
      </c>
      <c r="M129" s="229">
        <v>1.837210440925332</v>
      </c>
      <c r="N129" s="229">
        <v>1.778427710439253</v>
      </c>
      <c r="O129" s="229">
        <v>2.0465572526474851</v>
      </c>
      <c r="P129" s="229">
        <v>1.471457583493587</v>
      </c>
      <c r="Q129" s="229">
        <v>1.640368760994025</v>
      </c>
      <c r="R129" s="229">
        <v>1.577276095631637</v>
      </c>
      <c r="S129" s="229">
        <v>1.805479102340863</v>
      </c>
      <c r="T129" s="229">
        <v>1.730829429951787</v>
      </c>
      <c r="U129" s="229">
        <v>1.676091757476005</v>
      </c>
      <c r="V129" s="229">
        <v>1.5609426502517709</v>
      </c>
      <c r="W129" s="229">
        <v>2.2423858428431109</v>
      </c>
      <c r="X129" s="229">
        <v>1.9804489257011559</v>
      </c>
      <c r="Y129" s="229">
        <v>2.2447320877106312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0.717844104995354</v>
      </c>
      <c r="C131" s="229">
        <v>0.60220165935867831</v>
      </c>
      <c r="D131" s="229">
        <v>0.6509593551045183</v>
      </c>
      <c r="E131" s="229">
        <v>0.56249343791841555</v>
      </c>
      <c r="F131" s="229">
        <v>0.5717750958630391</v>
      </c>
      <c r="G131" s="229">
        <v>0.66299246084040486</v>
      </c>
      <c r="H131" s="229">
        <v>0.61709949042362344</v>
      </c>
      <c r="I131" s="229">
        <v>0.64786107749258637</v>
      </c>
      <c r="J131" s="229">
        <v>1.2278255498126871</v>
      </c>
      <c r="K131" s="229">
        <v>1.495582887665331</v>
      </c>
      <c r="L131" s="229">
        <v>1.0971237268026359</v>
      </c>
      <c r="M131" s="229">
        <v>1.0387733075230281</v>
      </c>
      <c r="N131" s="229">
        <v>4.4454436130307987E-2</v>
      </c>
      <c r="O131" s="229">
        <v>7.0897485911535107E-2</v>
      </c>
      <c r="P131" s="229">
        <v>3.1748072159756849E-2</v>
      </c>
      <c r="Q131" s="229">
        <v>3.6352794168474659E-2</v>
      </c>
      <c r="R131" s="229">
        <v>2.0276545425574659E-2</v>
      </c>
      <c r="S131" s="229">
        <v>2.0413963752566211E-2</v>
      </c>
      <c r="T131" s="229">
        <v>8.032647547883405E-2</v>
      </c>
      <c r="U131" s="229">
        <v>0.105376816903686</v>
      </c>
      <c r="V131" s="229">
        <v>0.1416929244588972</v>
      </c>
      <c r="W131" s="229">
        <v>0.16172397187658091</v>
      </c>
      <c r="X131" s="229">
        <v>0.18575496456544011</v>
      </c>
      <c r="Y131" s="229">
        <v>0.11567506383589859</v>
      </c>
      <c r="DA131" s="73" t="s">
        <v>1108</v>
      </c>
    </row>
    <row r="132" spans="1:105" ht="12" customHeight="1" x14ac:dyDescent="0.25">
      <c r="A132" s="64" t="s">
        <v>39</v>
      </c>
      <c r="B132" s="229">
        <v>1.1867357365630919</v>
      </c>
      <c r="C132" s="229">
        <v>0.94980987095817493</v>
      </c>
      <c r="D132" s="229">
        <v>1.431922367055587</v>
      </c>
      <c r="E132" s="229">
        <v>1.6381854322051941</v>
      </c>
      <c r="F132" s="229">
        <v>1.67926847814945</v>
      </c>
      <c r="G132" s="229">
        <v>2.0967815737086468</v>
      </c>
      <c r="H132" s="229">
        <v>2.0693903531069209</v>
      </c>
      <c r="I132" s="229">
        <v>2.1377738362841892</v>
      </c>
      <c r="J132" s="229">
        <v>4.048373059761956</v>
      </c>
      <c r="K132" s="229">
        <v>4.6418360138465777</v>
      </c>
      <c r="L132" s="229">
        <v>2.8886689144051512</v>
      </c>
      <c r="M132" s="229">
        <v>2.4482077507116631</v>
      </c>
      <c r="N132" s="229">
        <v>2.4091662761395152</v>
      </c>
      <c r="O132" s="229">
        <v>3.026273365631059</v>
      </c>
      <c r="P132" s="229">
        <v>0.67105103838966085</v>
      </c>
      <c r="Q132" s="229">
        <v>0.56390560285932279</v>
      </c>
      <c r="R132" s="229">
        <v>0.3899109881585287</v>
      </c>
      <c r="S132" s="229">
        <v>0.31321743720487849</v>
      </c>
      <c r="T132" s="229">
        <v>0.9086647799171067</v>
      </c>
      <c r="U132" s="229">
        <v>1.131550834936937</v>
      </c>
      <c r="V132" s="229">
        <v>1.541439514508105</v>
      </c>
      <c r="W132" s="229">
        <v>1.7677706516758469</v>
      </c>
      <c r="X132" s="229">
        <v>1.8153910489308791</v>
      </c>
      <c r="Y132" s="229">
        <v>0.87896999981349455</v>
      </c>
      <c r="DA132" s="73" t="s">
        <v>1109</v>
      </c>
    </row>
    <row r="133" spans="1:105" ht="12" customHeight="1" x14ac:dyDescent="0.25">
      <c r="A133" s="60" t="s">
        <v>1064</v>
      </c>
      <c r="B133" s="262">
        <v>5.857330956489183E-3</v>
      </c>
      <c r="C133" s="262">
        <v>5.3015325848455594E-3</v>
      </c>
      <c r="D133" s="262">
        <v>5.6362309456204802E-3</v>
      </c>
      <c r="E133" s="262">
        <v>5.206132092932152E-3</v>
      </c>
      <c r="F133" s="262">
        <v>5.2908186063785646E-3</v>
      </c>
      <c r="G133" s="262">
        <v>5.6036669660087983E-3</v>
      </c>
      <c r="H133" s="262">
        <v>5.2080034293467484E-3</v>
      </c>
      <c r="I133" s="262">
        <v>5.7495626245190612E-3</v>
      </c>
      <c r="J133" s="262">
        <v>9.5038942122007645E-3</v>
      </c>
      <c r="K133" s="262">
        <v>9.2336270315412673E-3</v>
      </c>
      <c r="L133" s="262">
        <v>7.3447668886035154E-3</v>
      </c>
      <c r="M133" s="262">
        <v>6.7903082728174484E-3</v>
      </c>
      <c r="N133" s="262">
        <v>5.9643666755990676E-3</v>
      </c>
      <c r="O133" s="262">
        <v>7.3897887468561702E-3</v>
      </c>
      <c r="P133" s="262">
        <v>4.3219062173085908E-3</v>
      </c>
      <c r="Q133" s="262">
        <v>4.4574950976249729E-3</v>
      </c>
      <c r="R133" s="262">
        <v>4.7061475783083317E-3</v>
      </c>
      <c r="S133" s="262">
        <v>4.8634289262830359E-3</v>
      </c>
      <c r="T133" s="262">
        <v>4.7720943968224943E-3</v>
      </c>
      <c r="U133" s="262">
        <v>5.1159768856598193E-3</v>
      </c>
      <c r="V133" s="262">
        <v>6.7971524883587587E-3</v>
      </c>
      <c r="W133" s="262">
        <v>8.0237046224502766E-3</v>
      </c>
      <c r="X133" s="262">
        <v>8.3252440381511202E-3</v>
      </c>
      <c r="Y133" s="262">
        <v>8.2547652244521728E-3</v>
      </c>
      <c r="DA133" s="72" t="s">
        <v>1110</v>
      </c>
    </row>
    <row r="134" spans="1:105" ht="12" customHeight="1" x14ac:dyDescent="0.25">
      <c r="A134" s="57" t="s">
        <v>1010</v>
      </c>
      <c r="B134" s="261">
        <v>1.7382619610621151</v>
      </c>
      <c r="C134" s="261">
        <v>2.4185684190504682</v>
      </c>
      <c r="D134" s="261">
        <v>2.3636648313385269</v>
      </c>
      <c r="E134" s="261">
        <v>2.049856389486969</v>
      </c>
      <c r="F134" s="261">
        <v>1.944241848698099</v>
      </c>
      <c r="G134" s="261">
        <v>1.6525063246166209</v>
      </c>
      <c r="H134" s="261">
        <v>1.443150319653808</v>
      </c>
      <c r="I134" s="261">
        <v>1.997940501284061</v>
      </c>
      <c r="J134" s="261">
        <v>3.1023361342429592</v>
      </c>
      <c r="K134" s="261">
        <v>4.0442652982293978</v>
      </c>
      <c r="L134" s="261">
        <v>2.9956080034044632</v>
      </c>
      <c r="M134" s="261">
        <v>2.8775599173693371</v>
      </c>
      <c r="N134" s="261">
        <v>2.2949522958526072</v>
      </c>
      <c r="O134" s="261">
        <v>2.7369708546805351</v>
      </c>
      <c r="P134" s="261">
        <v>1.3028562065640521</v>
      </c>
      <c r="Q134" s="261">
        <v>1.3435155624631669</v>
      </c>
      <c r="R134" s="261">
        <v>1.2857216551177071</v>
      </c>
      <c r="S134" s="261">
        <v>1.3340401726857249</v>
      </c>
      <c r="T134" s="261">
        <v>1.58453060777539</v>
      </c>
      <c r="U134" s="261">
        <v>1.6187923303362599</v>
      </c>
      <c r="V134" s="261">
        <v>1.8382595957900729</v>
      </c>
      <c r="W134" s="261">
        <v>2.3252029030537251</v>
      </c>
      <c r="X134" s="261">
        <v>2.2487693402561648</v>
      </c>
      <c r="Y134" s="261">
        <v>2.0256006418834298</v>
      </c>
      <c r="DA134" s="70" t="s">
        <v>1111</v>
      </c>
    </row>
    <row r="135" spans="1:105" ht="12" customHeight="1" x14ac:dyDescent="0.25">
      <c r="A135" s="60" t="s">
        <v>1012</v>
      </c>
      <c r="B135" s="262">
        <v>1.448557893973875</v>
      </c>
      <c r="C135" s="262">
        <v>2.3358796841228751</v>
      </c>
      <c r="D135" s="262">
        <v>2.2504642959709562</v>
      </c>
      <c r="E135" s="262">
        <v>1.9259239328672819</v>
      </c>
      <c r="F135" s="262">
        <v>1.792735035314861</v>
      </c>
      <c r="G135" s="262">
        <v>1.318956221165527</v>
      </c>
      <c r="H135" s="262">
        <v>1.0371917925308149</v>
      </c>
      <c r="I135" s="262">
        <v>1.792844999611281</v>
      </c>
      <c r="J135" s="262">
        <v>2.6469108478284928</v>
      </c>
      <c r="K135" s="262">
        <v>3.825846289323299</v>
      </c>
      <c r="L135" s="262">
        <v>2.8109674688291988</v>
      </c>
      <c r="M135" s="262">
        <v>2.728575116966208</v>
      </c>
      <c r="N135" s="262">
        <v>2.1382605502278</v>
      </c>
      <c r="O135" s="262">
        <v>2.5255606980528449</v>
      </c>
      <c r="P135" s="262">
        <v>1.1345252325763311</v>
      </c>
      <c r="Q135" s="262">
        <v>1.177234427789793</v>
      </c>
      <c r="R135" s="262">
        <v>1.078440086255372</v>
      </c>
      <c r="S135" s="262">
        <v>1.1301646619231851</v>
      </c>
      <c r="T135" s="262">
        <v>1.4339515461322061</v>
      </c>
      <c r="U135" s="262">
        <v>1.429002963593778</v>
      </c>
      <c r="V135" s="262">
        <v>1.4069096564661441</v>
      </c>
      <c r="W135" s="262">
        <v>1.9448734843243021</v>
      </c>
      <c r="X135" s="262">
        <v>1.765360905672303</v>
      </c>
      <c r="Y135" s="262">
        <v>1.4978947118435071</v>
      </c>
      <c r="DA135" s="72" t="s">
        <v>1112</v>
      </c>
    </row>
    <row r="136" spans="1:105" ht="12" customHeight="1" x14ac:dyDescent="0.25">
      <c r="A136" s="59" t="s">
        <v>28</v>
      </c>
      <c r="B136" s="230">
        <v>0.1543324512397703</v>
      </c>
      <c r="C136" s="230">
        <v>0.12970852631246541</v>
      </c>
      <c r="D136" s="230">
        <v>0.13607661663451079</v>
      </c>
      <c r="E136" s="230">
        <v>0.12269355784764489</v>
      </c>
      <c r="F136" s="230">
        <v>0.12935426614560261</v>
      </c>
      <c r="G136" s="230">
        <v>0.18417640443476649</v>
      </c>
      <c r="H136" s="230">
        <v>0.2249746424333679</v>
      </c>
      <c r="I136" s="230">
        <v>0.1425505483299927</v>
      </c>
      <c r="J136" s="230">
        <v>0.30942825874653779</v>
      </c>
      <c r="K136" s="230">
        <v>0.29638833153049399</v>
      </c>
      <c r="L136" s="230">
        <v>0.17524375051541441</v>
      </c>
      <c r="M136" s="230">
        <v>0.16123515814277381</v>
      </c>
      <c r="N136" s="230">
        <v>0.14839936649549279</v>
      </c>
      <c r="O136" s="230">
        <v>0.18748131105297219</v>
      </c>
      <c r="P136" s="230">
        <v>5.0822107664552528E-3</v>
      </c>
      <c r="Q136" s="230">
        <v>0</v>
      </c>
      <c r="R136" s="230">
        <v>0</v>
      </c>
      <c r="S136" s="230">
        <v>8.1102474753124732E-6</v>
      </c>
      <c r="T136" s="230">
        <v>1.407885037880867E-5</v>
      </c>
      <c r="U136" s="230">
        <v>1.0036787849061891E-5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1.30157392251264E-2</v>
      </c>
      <c r="C137" s="295">
        <v>9.5121806122852991E-3</v>
      </c>
      <c r="D137" s="295">
        <v>1.09296182142559E-2</v>
      </c>
      <c r="E137" s="295">
        <v>9.8891546527304763E-3</v>
      </c>
      <c r="F137" s="295">
        <v>2.0221245202281989E-2</v>
      </c>
      <c r="G137" s="295">
        <v>1.3400098030115319E-2</v>
      </c>
      <c r="H137" s="295">
        <v>3.9246129548387243E-2</v>
      </c>
      <c r="I137" s="295">
        <v>4.504281830975395E-2</v>
      </c>
      <c r="J137" s="295">
        <v>0.1402669964779179</v>
      </c>
      <c r="K137" s="295">
        <v>0</v>
      </c>
      <c r="L137" s="295">
        <v>1.5869379360806499E-2</v>
      </c>
      <c r="M137" s="295">
        <v>0.1588460705678538</v>
      </c>
      <c r="N137" s="295">
        <v>5.1742571158288092E-2</v>
      </c>
      <c r="O137" s="295">
        <v>3.2224315736420997E-2</v>
      </c>
      <c r="P137" s="295">
        <v>1.7195945762945909E-2</v>
      </c>
      <c r="Q137" s="295">
        <v>1.696963845351359E-2</v>
      </c>
      <c r="R137" s="295">
        <v>1.5255642817704791E-2</v>
      </c>
      <c r="S137" s="295">
        <v>1.6470174712186359E-2</v>
      </c>
      <c r="T137" s="295">
        <v>2.083401687485039E-2</v>
      </c>
      <c r="U137" s="295">
        <v>1.910861023777826E-2</v>
      </c>
      <c r="V137" s="295">
        <v>2.890755127472365E-2</v>
      </c>
      <c r="W137" s="295">
        <v>3.3193130014723321E-2</v>
      </c>
      <c r="X137" s="295">
        <v>3.2902317371447637E-2</v>
      </c>
      <c r="Y137" s="295">
        <v>3.572679946981884E-2</v>
      </c>
      <c r="DA137" s="122" t="s">
        <v>1114</v>
      </c>
    </row>
    <row r="138" spans="1:105" ht="12" customHeight="1" x14ac:dyDescent="0.25">
      <c r="A138" s="59" t="s">
        <v>159</v>
      </c>
      <c r="B138" s="295">
        <v>0.10346260323551509</v>
      </c>
      <c r="C138" s="295">
        <v>8.0183904273816692E-2</v>
      </c>
      <c r="D138" s="295">
        <v>0.24367732055253261</v>
      </c>
      <c r="E138" s="295">
        <v>0.22174705262766151</v>
      </c>
      <c r="F138" s="295">
        <v>0.22788789714856139</v>
      </c>
      <c r="G138" s="295">
        <v>0.27290281843752501</v>
      </c>
      <c r="H138" s="295">
        <v>3.4609171059439899E-2</v>
      </c>
      <c r="I138" s="295">
        <v>1.998617930208452E-2</v>
      </c>
      <c r="J138" s="295">
        <v>2.0938035802865341E-2</v>
      </c>
      <c r="K138" s="295">
        <v>4.4638475517777033E-2</v>
      </c>
      <c r="L138" s="295">
        <v>2.8175551165238569E-2</v>
      </c>
      <c r="M138" s="295">
        <v>2.567554531358824E-2</v>
      </c>
      <c r="N138" s="295">
        <v>2.317265142735736E-2</v>
      </c>
      <c r="O138" s="295">
        <v>2.8895547114681629E-2</v>
      </c>
      <c r="P138" s="295">
        <v>2.3454329390919779E-2</v>
      </c>
      <c r="Q138" s="295">
        <v>1.5439771398807371E-2</v>
      </c>
      <c r="R138" s="295">
        <v>1.3926804147784889E-2</v>
      </c>
      <c r="S138" s="295">
        <v>1.129062988560329E-2</v>
      </c>
      <c r="T138" s="295">
        <v>1.1582709512023739E-2</v>
      </c>
      <c r="U138" s="295">
        <v>1.452010910164752E-2</v>
      </c>
      <c r="V138" s="295">
        <v>2.362014092991991E-2</v>
      </c>
      <c r="W138" s="295">
        <v>2.1244645212568601E-2</v>
      </c>
      <c r="X138" s="295">
        <v>2.7066453904541311E-2</v>
      </c>
      <c r="Y138" s="295">
        <v>1.4255875888638379E-2</v>
      </c>
      <c r="DA138" s="122" t="s">
        <v>1115</v>
      </c>
    </row>
    <row r="139" spans="1:105" ht="12" customHeight="1" x14ac:dyDescent="0.25">
      <c r="A139" s="59" t="s">
        <v>32</v>
      </c>
      <c r="B139" s="295">
        <v>0.67813398135289071</v>
      </c>
      <c r="C139" s="295">
        <v>1.698020164700577</v>
      </c>
      <c r="D139" s="295">
        <v>1.325592410612433</v>
      </c>
      <c r="E139" s="295">
        <v>1.0389166990842089</v>
      </c>
      <c r="F139" s="295">
        <v>0.92762452309064392</v>
      </c>
      <c r="G139" s="295">
        <v>0.13659800127837901</v>
      </c>
      <c r="H139" s="295">
        <v>0.10001914689598509</v>
      </c>
      <c r="I139" s="295">
        <v>0.93023453119231969</v>
      </c>
      <c r="J139" s="295">
        <v>0.73182462586467645</v>
      </c>
      <c r="K139" s="295">
        <v>0.92415547626275263</v>
      </c>
      <c r="L139" s="295">
        <v>0.68996156833402911</v>
      </c>
      <c r="M139" s="295">
        <v>0.31392429914195968</v>
      </c>
      <c r="N139" s="295">
        <v>0.101235685387271</v>
      </c>
      <c r="O139" s="295">
        <v>0.1120827673147099</v>
      </c>
      <c r="P139" s="295">
        <v>3.738213972477003E-2</v>
      </c>
      <c r="Q139" s="295">
        <v>2.9511606332288259E-2</v>
      </c>
      <c r="R139" s="295">
        <v>7.2960368463981615E-2</v>
      </c>
      <c r="S139" s="295">
        <v>1.9844616965307441E-2</v>
      </c>
      <c r="T139" s="295">
        <v>7.592925135725502E-2</v>
      </c>
      <c r="U139" s="295">
        <v>1.627393458383608E-2</v>
      </c>
      <c r="V139" s="295">
        <v>1.6095201605793519E-2</v>
      </c>
      <c r="W139" s="295">
        <v>1.112840530582144E-2</v>
      </c>
      <c r="X139" s="295">
        <v>1.4970772107917181E-2</v>
      </c>
      <c r="Y139" s="295">
        <v>4.2765091013646566E-3</v>
      </c>
      <c r="DA139" s="122" t="s">
        <v>1116</v>
      </c>
    </row>
    <row r="140" spans="1:105" ht="12" customHeight="1" x14ac:dyDescent="0.25">
      <c r="A140" s="59" t="s">
        <v>35</v>
      </c>
      <c r="B140" s="295">
        <v>0.49961311892057297</v>
      </c>
      <c r="C140" s="295">
        <v>0.41845490822373133</v>
      </c>
      <c r="D140" s="295">
        <v>0.53418832995722343</v>
      </c>
      <c r="E140" s="295">
        <v>0.53267746865503585</v>
      </c>
      <c r="F140" s="295">
        <v>0.48764710372777081</v>
      </c>
      <c r="G140" s="295">
        <v>0.71187889898474144</v>
      </c>
      <c r="H140" s="295">
        <v>0.63834270259363446</v>
      </c>
      <c r="I140" s="295">
        <v>0.65503092247713068</v>
      </c>
      <c r="J140" s="295">
        <v>1.4444529309364951</v>
      </c>
      <c r="K140" s="295">
        <v>2.5606640060122761</v>
      </c>
      <c r="L140" s="295">
        <v>1.90171721945371</v>
      </c>
      <c r="M140" s="295">
        <v>2.0688940438000332</v>
      </c>
      <c r="N140" s="295">
        <v>1.813710275759391</v>
      </c>
      <c r="O140" s="295">
        <v>2.1648767568340608</v>
      </c>
      <c r="P140" s="295">
        <v>1.0514106069312401</v>
      </c>
      <c r="Q140" s="295">
        <v>1.1153134116051839</v>
      </c>
      <c r="R140" s="295">
        <v>0.97629727082590034</v>
      </c>
      <c r="S140" s="295">
        <v>1.0825511301126129</v>
      </c>
      <c r="T140" s="295">
        <v>1.3255914895376979</v>
      </c>
      <c r="U140" s="295">
        <v>1.3790902728826671</v>
      </c>
      <c r="V140" s="295">
        <v>1.3382867626557069</v>
      </c>
      <c r="W140" s="295">
        <v>1.8793073037911889</v>
      </c>
      <c r="X140" s="295">
        <v>1.690421362288397</v>
      </c>
      <c r="Y140" s="295">
        <v>1.4436355273836849</v>
      </c>
      <c r="DA140" s="122" t="s">
        <v>1117</v>
      </c>
    </row>
    <row r="141" spans="1:105" ht="12" customHeight="1" x14ac:dyDescent="0.25">
      <c r="A141" s="60" t="s">
        <v>1019</v>
      </c>
      <c r="B141" s="262">
        <v>0.28970406708823992</v>
      </c>
      <c r="C141" s="262">
        <v>8.2688734927592794E-2</v>
      </c>
      <c r="D141" s="262">
        <v>0.1132005353675716</v>
      </c>
      <c r="E141" s="262">
        <v>0.1239324566196874</v>
      </c>
      <c r="F141" s="262">
        <v>0.1515068133832381</v>
      </c>
      <c r="G141" s="262">
        <v>0.33355010345109309</v>
      </c>
      <c r="H141" s="262">
        <v>0.40595852712299402</v>
      </c>
      <c r="I141" s="262">
        <v>0.20509550167277979</v>
      </c>
      <c r="J141" s="262">
        <v>0.455425286414466</v>
      </c>
      <c r="K141" s="262">
        <v>0.218419008906098</v>
      </c>
      <c r="L141" s="262">
        <v>0.18464053457526439</v>
      </c>
      <c r="M141" s="262">
        <v>0.14898480040312831</v>
      </c>
      <c r="N141" s="262">
        <v>0.1566917456248062</v>
      </c>
      <c r="O141" s="262">
        <v>0.2114101566276898</v>
      </c>
      <c r="P141" s="262">
        <v>0.16833097398772109</v>
      </c>
      <c r="Q141" s="262">
        <v>0.16628113467337391</v>
      </c>
      <c r="R141" s="262">
        <v>0.20728156886233509</v>
      </c>
      <c r="S141" s="262">
        <v>0.20387551076253979</v>
      </c>
      <c r="T141" s="262">
        <v>0.15057906164318469</v>
      </c>
      <c r="U141" s="262">
        <v>0.18978936674248201</v>
      </c>
      <c r="V141" s="262">
        <v>0.43134993932392929</v>
      </c>
      <c r="W141" s="262">
        <v>0.3803294187294225</v>
      </c>
      <c r="X141" s="262">
        <v>0.48340843458386218</v>
      </c>
      <c r="Y141" s="262">
        <v>0.52770593003992305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1.5301427397922485</v>
      </c>
      <c r="C142" s="261">
        <f t="shared" si="5"/>
        <v>1.6555344392760767</v>
      </c>
      <c r="D142" s="261">
        <f t="shared" si="5"/>
        <v>1.7140182678753542</v>
      </c>
      <c r="E142" s="261">
        <f t="shared" si="5"/>
        <v>1.5511896632011433</v>
      </c>
      <c r="F142" s="261">
        <f t="shared" si="5"/>
        <v>1.5270369588394295</v>
      </c>
      <c r="G142" s="261">
        <f t="shared" si="5"/>
        <v>1.5065812115706629</v>
      </c>
      <c r="H142" s="261">
        <f t="shared" si="5"/>
        <v>1.3784403847202134</v>
      </c>
      <c r="I142" s="261">
        <f t="shared" si="5"/>
        <v>1.6408328973185515</v>
      </c>
      <c r="J142" s="261">
        <f t="shared" si="5"/>
        <v>2.6897465917873324</v>
      </c>
      <c r="K142" s="261">
        <f t="shared" si="5"/>
        <v>3.1332352963430892</v>
      </c>
      <c r="L142" s="261">
        <f t="shared" si="5"/>
        <v>2.3412545384781591</v>
      </c>
      <c r="M142" s="261">
        <f t="shared" si="5"/>
        <v>2.2284816761434918</v>
      </c>
      <c r="N142" s="261">
        <f t="shared" si="5"/>
        <v>1.8142759442262615</v>
      </c>
      <c r="O142" s="261">
        <f t="shared" si="5"/>
        <v>2.1950908675146037</v>
      </c>
      <c r="P142" s="261">
        <f t="shared" si="5"/>
        <v>1.0926675070950431</v>
      </c>
      <c r="Q142" s="261">
        <f t="shared" si="5"/>
        <v>1.1221891664647532</v>
      </c>
      <c r="R142" s="261">
        <f t="shared" si="5"/>
        <v>1.1167740785542859</v>
      </c>
      <c r="S142" s="261">
        <f t="shared" si="5"/>
        <v>1.1506911617869946</v>
      </c>
      <c r="T142" s="261">
        <f t="shared" si="5"/>
        <v>1.2859729126358399</v>
      </c>
      <c r="U142" s="261">
        <f t="shared" si="5"/>
        <v>1.3446893447307375</v>
      </c>
      <c r="V142" s="261">
        <f t="shared" si="5"/>
        <v>1.6515915593826167</v>
      </c>
      <c r="W142" s="261">
        <f t="shared" si="5"/>
        <v>2.0084711122373484</v>
      </c>
      <c r="X142" s="261">
        <f t="shared" si="5"/>
        <v>2.0148136505471443</v>
      </c>
      <c r="Y142" s="261">
        <f t="shared" si="5"/>
        <v>1.871990807713267</v>
      </c>
      <c r="DA142" s="70"/>
    </row>
    <row r="143" spans="1:105" ht="12" customHeight="1" x14ac:dyDescent="0.25">
      <c r="A143" s="60" t="s">
        <v>1022</v>
      </c>
      <c r="B143" s="262">
        <v>0.16979563310298881</v>
      </c>
      <c r="C143" s="262">
        <v>0.38841840594320082</v>
      </c>
      <c r="D143" s="262">
        <v>0.38656137588263551</v>
      </c>
      <c r="E143" s="262">
        <v>0.32908400327414922</v>
      </c>
      <c r="F143" s="262">
        <v>0.26504454906370578</v>
      </c>
      <c r="G143" s="262">
        <v>0.19318816062561669</v>
      </c>
      <c r="H143" s="262">
        <v>0.13727583930745119</v>
      </c>
      <c r="I143" s="262">
        <v>0.28280388592132982</v>
      </c>
      <c r="J143" s="262">
        <v>0.45843928048468141</v>
      </c>
      <c r="K143" s="262">
        <v>1.149670223542532</v>
      </c>
      <c r="L143" s="262">
        <v>0.82825492684677826</v>
      </c>
      <c r="M143" s="262">
        <v>0.90913159672896782</v>
      </c>
      <c r="N143" s="262">
        <v>0.69880769516717056</v>
      </c>
      <c r="O143" s="262">
        <v>0.79849103246102382</v>
      </c>
      <c r="P143" s="262">
        <v>0.32105245617318401</v>
      </c>
      <c r="Q143" s="262">
        <v>0.34523971110832558</v>
      </c>
      <c r="R143" s="262">
        <v>0.28006915334180449</v>
      </c>
      <c r="S143" s="262">
        <v>0.31255406046935269</v>
      </c>
      <c r="T143" s="262">
        <v>0.45140435361874698</v>
      </c>
      <c r="U143" s="262">
        <v>0.42515588152654399</v>
      </c>
      <c r="V143" s="262">
        <v>0.30255656070445253</v>
      </c>
      <c r="W143" s="262">
        <v>0.50614845352768745</v>
      </c>
      <c r="X143" s="262">
        <v>0.40343791505798388</v>
      </c>
      <c r="Y143" s="262">
        <v>0.32181630909696612</v>
      </c>
      <c r="DA143" s="72" t="s">
        <v>1119</v>
      </c>
    </row>
    <row r="144" spans="1:105" ht="12" customHeight="1" x14ac:dyDescent="0.25">
      <c r="A144" s="60" t="s">
        <v>1024</v>
      </c>
      <c r="B144" s="262">
        <v>0.37577557281849627</v>
      </c>
      <c r="C144" s="262">
        <v>0.49958228049986197</v>
      </c>
      <c r="D144" s="262">
        <v>0.50828971352134455</v>
      </c>
      <c r="E144" s="262">
        <v>0.45646056772921301</v>
      </c>
      <c r="F144" s="262">
        <v>0.43852694209898968</v>
      </c>
      <c r="G144" s="262">
        <v>0.40821197233602868</v>
      </c>
      <c r="H144" s="262">
        <v>0.36814919944894992</v>
      </c>
      <c r="I144" s="262">
        <v>0.47254707661006201</v>
      </c>
      <c r="J144" s="262">
        <v>0.78588229158245582</v>
      </c>
      <c r="K144" s="262">
        <v>1.0029216529476519</v>
      </c>
      <c r="L144" s="262">
        <v>0.70883466590135047</v>
      </c>
      <c r="M144" s="262">
        <v>0.66466798061519983</v>
      </c>
      <c r="N144" s="262">
        <v>0.51174780332281977</v>
      </c>
      <c r="O144" s="262">
        <v>0.61683667437713108</v>
      </c>
      <c r="P144" s="262">
        <v>0.25760965386277701</v>
      </c>
      <c r="Q144" s="262">
        <v>0.26223448555454032</v>
      </c>
      <c r="R144" s="262">
        <v>0.24207893137430331</v>
      </c>
      <c r="S144" s="262">
        <v>0.24950791839427869</v>
      </c>
      <c r="T144" s="262">
        <v>0.32180090377766002</v>
      </c>
      <c r="U144" s="262">
        <v>0.33443713478835507</v>
      </c>
      <c r="V144" s="262">
        <v>0.3738497264055623</v>
      </c>
      <c r="W144" s="262">
        <v>0.47799232841914091</v>
      </c>
      <c r="X144" s="262">
        <v>0.45766758129296042</v>
      </c>
      <c r="Y144" s="262">
        <v>0.37380850129421889</v>
      </c>
      <c r="DA144" s="72" t="s">
        <v>1120</v>
      </c>
    </row>
    <row r="145" spans="1:105" ht="12" customHeight="1" x14ac:dyDescent="0.25">
      <c r="A145" s="64" t="s">
        <v>28</v>
      </c>
      <c r="B145" s="229">
        <v>1.7214759366568841E-2</v>
      </c>
      <c r="C145" s="229">
        <v>1.8048810984726181E-2</v>
      </c>
      <c r="D145" s="229">
        <v>1.6570012728321828E-2</v>
      </c>
      <c r="E145" s="229">
        <v>1.331215413116078E-2</v>
      </c>
      <c r="F145" s="229">
        <v>1.3374836520305199E-2</v>
      </c>
      <c r="G145" s="229">
        <v>1.3661342999854571E-2</v>
      </c>
      <c r="H145" s="229">
        <v>1.4318740233909451E-2</v>
      </c>
      <c r="I145" s="229">
        <v>1.2662942816497909E-2</v>
      </c>
      <c r="J145" s="229">
        <v>2.2502941070050349E-2</v>
      </c>
      <c r="K145" s="229">
        <v>2.422307763716006E-2</v>
      </c>
      <c r="L145" s="229">
        <v>1.6244835397086752E-2</v>
      </c>
      <c r="M145" s="229">
        <v>1.6102665761905381E-2</v>
      </c>
      <c r="N145" s="229">
        <v>1.6365064643474338E-2</v>
      </c>
      <c r="O145" s="229">
        <v>1.9932697587698861E-2</v>
      </c>
      <c r="P145" s="229">
        <v>7.9991794655649847E-4</v>
      </c>
      <c r="Q145" s="229">
        <v>0</v>
      </c>
      <c r="R145" s="229">
        <v>0</v>
      </c>
      <c r="S145" s="229">
        <v>1.521232270741504E-6</v>
      </c>
      <c r="T145" s="229">
        <v>2.0674219954912661E-6</v>
      </c>
      <c r="U145" s="229">
        <v>1.371883442447514E-6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1.451819218438117E-3</v>
      </c>
      <c r="C147" s="229">
        <v>1.3236103655216299E-3</v>
      </c>
      <c r="D147" s="229">
        <v>1.330896647822651E-3</v>
      </c>
      <c r="E147" s="229">
        <v>1.0729654700168171E-3</v>
      </c>
      <c r="F147" s="229">
        <v>2.0908150683882289E-3</v>
      </c>
      <c r="G147" s="229">
        <v>9.9395650589932205E-4</v>
      </c>
      <c r="H147" s="229">
        <v>2.497859883725132E-3</v>
      </c>
      <c r="I147" s="229">
        <v>4.0012096707614866E-3</v>
      </c>
      <c r="J147" s="229">
        <v>1.0200813489375149E-2</v>
      </c>
      <c r="K147" s="229">
        <v>0</v>
      </c>
      <c r="L147" s="229">
        <v>1.4710678972118421E-3</v>
      </c>
      <c r="M147" s="229">
        <v>1.5864065948204741E-2</v>
      </c>
      <c r="N147" s="229">
        <v>5.7060251793640436E-3</v>
      </c>
      <c r="O147" s="229">
        <v>3.4260350375036621E-3</v>
      </c>
      <c r="P147" s="229">
        <v>2.706567329828925E-3</v>
      </c>
      <c r="Q147" s="229">
        <v>2.8069490523996779E-3</v>
      </c>
      <c r="R147" s="229">
        <v>2.7718743084996062E-3</v>
      </c>
      <c r="S147" s="229">
        <v>3.0892967635322639E-3</v>
      </c>
      <c r="T147" s="229">
        <v>3.0593907586612679E-3</v>
      </c>
      <c r="U147" s="229">
        <v>2.6118700910711451E-3</v>
      </c>
      <c r="V147" s="229">
        <v>3.791983549539879E-3</v>
      </c>
      <c r="W147" s="229">
        <v>4.4542862526982538E-3</v>
      </c>
      <c r="X147" s="229">
        <v>4.3352339257376098E-3</v>
      </c>
      <c r="Y147" s="229">
        <v>6.2476751581834484E-3</v>
      </c>
      <c r="DA147" s="73" t="s">
        <v>1123</v>
      </c>
    </row>
    <row r="148" spans="1:105" ht="12" customHeight="1" x14ac:dyDescent="0.25">
      <c r="A148" s="64" t="s">
        <v>159</v>
      </c>
      <c r="B148" s="229">
        <v>1.154056586175187E-2</v>
      </c>
      <c r="C148" s="229">
        <v>1.1157509636407079E-2</v>
      </c>
      <c r="D148" s="229">
        <v>2.9672521282652201E-2</v>
      </c>
      <c r="E148" s="229">
        <v>2.4059380088852111E-2</v>
      </c>
      <c r="F148" s="229">
        <v>2.3562913386152341E-2</v>
      </c>
      <c r="G148" s="229">
        <v>2.024265279661577E-2</v>
      </c>
      <c r="H148" s="229">
        <v>2.2027359383750538E-3</v>
      </c>
      <c r="I148" s="229">
        <v>1.775397208832213E-3</v>
      </c>
      <c r="J148" s="229">
        <v>1.522703154854485E-3</v>
      </c>
      <c r="K148" s="229">
        <v>3.6481910488447601E-3</v>
      </c>
      <c r="L148" s="229">
        <v>2.6118317460983378E-3</v>
      </c>
      <c r="M148" s="229">
        <v>2.564234309698521E-3</v>
      </c>
      <c r="N148" s="229">
        <v>2.5554148075215598E-3</v>
      </c>
      <c r="O148" s="229">
        <v>3.0721259576924759E-3</v>
      </c>
      <c r="P148" s="229">
        <v>3.6916097868428428E-3</v>
      </c>
      <c r="Q148" s="229">
        <v>2.5538936386813038E-3</v>
      </c>
      <c r="R148" s="229">
        <v>2.5304309413923839E-3</v>
      </c>
      <c r="S148" s="229">
        <v>2.1177739139601822E-3</v>
      </c>
      <c r="T148" s="229">
        <v>1.70087384752576E-3</v>
      </c>
      <c r="U148" s="229">
        <v>1.9846884838702191E-3</v>
      </c>
      <c r="V148" s="229">
        <v>3.09840100231479E-3</v>
      </c>
      <c r="W148" s="229">
        <v>2.8508830312724848E-3</v>
      </c>
      <c r="X148" s="229">
        <v>3.5662961940245222E-3</v>
      </c>
      <c r="Y148" s="229">
        <v>2.4929767840758681E-3</v>
      </c>
      <c r="DA148" s="73" t="s">
        <v>1124</v>
      </c>
    </row>
    <row r="149" spans="1:105" ht="12" customHeight="1" x14ac:dyDescent="0.25">
      <c r="A149" s="64" t="s">
        <v>32</v>
      </c>
      <c r="B149" s="229">
        <v>7.5641339287398093E-2</v>
      </c>
      <c r="C149" s="229">
        <v>0.23627779816961059</v>
      </c>
      <c r="D149" s="229">
        <v>0.1614170285803844</v>
      </c>
      <c r="E149" s="229">
        <v>0.1127216413825043</v>
      </c>
      <c r="F149" s="229">
        <v>9.5913545940558106E-2</v>
      </c>
      <c r="G149" s="229">
        <v>1.013219991065396E-2</v>
      </c>
      <c r="H149" s="229">
        <v>6.3658204646108493E-3</v>
      </c>
      <c r="I149" s="229">
        <v>8.2633892415141796E-2</v>
      </c>
      <c r="J149" s="229">
        <v>5.322140419933033E-2</v>
      </c>
      <c r="K149" s="229">
        <v>7.5528917534380374E-2</v>
      </c>
      <c r="L149" s="229">
        <v>6.3958412639178494E-2</v>
      </c>
      <c r="M149" s="229">
        <v>3.1351834933837183E-2</v>
      </c>
      <c r="N149" s="229">
        <v>1.1163986576987431E-2</v>
      </c>
      <c r="O149" s="229">
        <v>1.191645126188226E-2</v>
      </c>
      <c r="P149" s="229">
        <v>5.8837867653770458E-3</v>
      </c>
      <c r="Q149" s="229">
        <v>4.8815168134626443E-3</v>
      </c>
      <c r="R149" s="229">
        <v>1.32565355193864E-2</v>
      </c>
      <c r="S149" s="229">
        <v>3.7222380476086389E-3</v>
      </c>
      <c r="T149" s="229">
        <v>1.1149902167683761E-2</v>
      </c>
      <c r="U149" s="229">
        <v>2.2244110102541841E-3</v>
      </c>
      <c r="V149" s="229">
        <v>2.111307842565796E-3</v>
      </c>
      <c r="W149" s="229">
        <v>1.493354279821988E-3</v>
      </c>
      <c r="X149" s="229">
        <v>1.9725601210402932E-3</v>
      </c>
      <c r="Y149" s="229">
        <v>7.4784867586340383E-4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2.032630692459973E-6</v>
      </c>
      <c r="T150" s="229">
        <v>4.0450373748578712E-6</v>
      </c>
      <c r="U150" s="229">
        <v>2.074911591042677E-6</v>
      </c>
      <c r="V150" s="229">
        <v>3.1396379967670838E-6</v>
      </c>
      <c r="W150" s="229">
        <v>3.2817512692256121E-6</v>
      </c>
      <c r="X150" s="229">
        <v>3.4291464153266132E-6</v>
      </c>
      <c r="Y150" s="229">
        <v>3.4598689777152699E-6</v>
      </c>
      <c r="DA150" s="73" t="s">
        <v>1126</v>
      </c>
    </row>
    <row r="151" spans="1:105" ht="12" customHeight="1" x14ac:dyDescent="0.25">
      <c r="A151" s="64" t="s">
        <v>35</v>
      </c>
      <c r="B151" s="229">
        <v>5.5728523389008827E-2</v>
      </c>
      <c r="C151" s="229">
        <v>5.8227579627008932E-2</v>
      </c>
      <c r="D151" s="229">
        <v>6.5047968164041792E-2</v>
      </c>
      <c r="E151" s="229">
        <v>5.7795084675413708E-2</v>
      </c>
      <c r="F151" s="229">
        <v>5.0421222943028289E-2</v>
      </c>
      <c r="G151" s="229">
        <v>5.2803842290416493E-2</v>
      </c>
      <c r="H151" s="229">
        <v>4.0627971400630611E-2</v>
      </c>
      <c r="I151" s="229">
        <v>5.8187212967882977E-2</v>
      </c>
      <c r="J151" s="229">
        <v>0.10504677017864369</v>
      </c>
      <c r="K151" s="229">
        <v>0.20927666990134181</v>
      </c>
      <c r="L151" s="229">
        <v>0.17628636177307591</v>
      </c>
      <c r="M151" s="229">
        <v>0.20662186627192419</v>
      </c>
      <c r="N151" s="229">
        <v>0.2000108666787172</v>
      </c>
      <c r="O151" s="229">
        <v>0.23016605477235649</v>
      </c>
      <c r="P151" s="229">
        <v>0.16548747234872549</v>
      </c>
      <c r="Q151" s="229">
        <v>0.18448406737773609</v>
      </c>
      <c r="R151" s="229">
        <v>0.17738835097266251</v>
      </c>
      <c r="S151" s="229">
        <v>0.20305320138107641</v>
      </c>
      <c r="T151" s="229">
        <v>0.19465772621828009</v>
      </c>
      <c r="U151" s="229">
        <v>0.18850165406106381</v>
      </c>
      <c r="V151" s="229">
        <v>0.1755514100910624</v>
      </c>
      <c r="W151" s="229">
        <v>0.25218991653271139</v>
      </c>
      <c r="X151" s="229">
        <v>0.22273118199703901</v>
      </c>
      <c r="Y151" s="229">
        <v>0.25245378695411708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8.0732334936946537E-2</v>
      </c>
      <c r="C153" s="229">
        <v>6.7726607663991981E-2</v>
      </c>
      <c r="D153" s="229">
        <v>7.3210141757696565E-2</v>
      </c>
      <c r="E153" s="229">
        <v>6.3260822668674013E-2</v>
      </c>
      <c r="F153" s="229">
        <v>6.4304684299271858E-2</v>
      </c>
      <c r="G153" s="229">
        <v>7.4563444955202937E-2</v>
      </c>
      <c r="H153" s="229">
        <v>6.9402092186327091E-2</v>
      </c>
      <c r="I153" s="229">
        <v>7.2861693976132999E-2</v>
      </c>
      <c r="J153" s="229">
        <v>0.13808739647205151</v>
      </c>
      <c r="K153" s="229">
        <v>0.16820072460404839</v>
      </c>
      <c r="L153" s="229">
        <v>0.12338801637170881</v>
      </c>
      <c r="M153" s="229">
        <v>0.1168256366569335</v>
      </c>
      <c r="N153" s="229">
        <v>4.9995680150195718E-3</v>
      </c>
      <c r="O153" s="229">
        <v>7.9734855227856834E-3</v>
      </c>
      <c r="P153" s="229">
        <v>3.5705468323382361E-3</v>
      </c>
      <c r="Q153" s="229">
        <v>4.0884168780938417E-3</v>
      </c>
      <c r="R153" s="229">
        <v>2.2804016154347332E-3</v>
      </c>
      <c r="S153" s="229">
        <v>2.2958563671335412E-3</v>
      </c>
      <c r="T153" s="229">
        <v>9.0339168038492505E-3</v>
      </c>
      <c r="U153" s="229">
        <v>1.185120337083876E-2</v>
      </c>
      <c r="V153" s="229">
        <v>1.5935494289091068E-2</v>
      </c>
      <c r="W153" s="229">
        <v>1.8188285971865659E-2</v>
      </c>
      <c r="X153" s="229">
        <v>2.0890931486572291E-2</v>
      </c>
      <c r="Y153" s="229">
        <v>1.300939567862424E-2</v>
      </c>
      <c r="DA153" s="73" t="s">
        <v>1129</v>
      </c>
    </row>
    <row r="154" spans="1:105" ht="12" customHeight="1" x14ac:dyDescent="0.25">
      <c r="A154" s="64" t="s">
        <v>39</v>
      </c>
      <c r="B154" s="229">
        <v>0.13346623075838401</v>
      </c>
      <c r="C154" s="229">
        <v>0.1068203640525956</v>
      </c>
      <c r="D154" s="229">
        <v>0.1610411443604251</v>
      </c>
      <c r="E154" s="229">
        <v>0.18423851931259119</v>
      </c>
      <c r="F154" s="229">
        <v>0.1888589239412857</v>
      </c>
      <c r="G154" s="229">
        <v>0.23581453287738571</v>
      </c>
      <c r="H154" s="229">
        <v>0.23273397934137161</v>
      </c>
      <c r="I154" s="229">
        <v>0.2404247275548127</v>
      </c>
      <c r="J154" s="229">
        <v>0.4553002630181503</v>
      </c>
      <c r="K154" s="229">
        <v>0.52204407222187621</v>
      </c>
      <c r="L154" s="229">
        <v>0.32487414007699028</v>
      </c>
      <c r="M154" s="229">
        <v>0.27533767673269632</v>
      </c>
      <c r="N154" s="229">
        <v>0.27094687742173562</v>
      </c>
      <c r="O154" s="229">
        <v>0.34034982423721161</v>
      </c>
      <c r="P154" s="229">
        <v>7.5469752853107988E-2</v>
      </c>
      <c r="Q154" s="229">
        <v>6.3419641794166787E-2</v>
      </c>
      <c r="R154" s="229">
        <v>4.3851338016927609E-2</v>
      </c>
      <c r="S154" s="229">
        <v>3.522599805800445E-2</v>
      </c>
      <c r="T154" s="229">
        <v>0.10219298152228951</v>
      </c>
      <c r="U154" s="229">
        <v>0.12725986097622349</v>
      </c>
      <c r="V154" s="229">
        <v>0.1733579899929916</v>
      </c>
      <c r="W154" s="229">
        <v>0.1988123205995018</v>
      </c>
      <c r="X154" s="229">
        <v>0.20416794842213129</v>
      </c>
      <c r="Y154" s="229">
        <v>9.8853358174377112E-2</v>
      </c>
      <c r="DA154" s="73" t="s">
        <v>1130</v>
      </c>
    </row>
    <row r="155" spans="1:105" ht="12" customHeight="1" x14ac:dyDescent="0.25">
      <c r="A155" s="60" t="s">
        <v>1036</v>
      </c>
      <c r="B155" s="262">
        <v>0.98457153387076346</v>
      </c>
      <c r="C155" s="262">
        <v>0.76753375283301395</v>
      </c>
      <c r="D155" s="262">
        <v>0.8191671784713741</v>
      </c>
      <c r="E155" s="262">
        <v>0.7656450921977811</v>
      </c>
      <c r="F155" s="262">
        <v>0.82346546767673401</v>
      </c>
      <c r="G155" s="262">
        <v>0.90518107860901764</v>
      </c>
      <c r="H155" s="262">
        <v>0.87301534596381214</v>
      </c>
      <c r="I155" s="262">
        <v>0.88548193478715975</v>
      </c>
      <c r="J155" s="262">
        <v>1.445425019720195</v>
      </c>
      <c r="K155" s="262">
        <v>0.98064341985290537</v>
      </c>
      <c r="L155" s="262">
        <v>0.80416494573003028</v>
      </c>
      <c r="M155" s="262">
        <v>0.65468209879932426</v>
      </c>
      <c r="N155" s="262">
        <v>0.60372044573627115</v>
      </c>
      <c r="O155" s="262">
        <v>0.77976316067644902</v>
      </c>
      <c r="P155" s="262">
        <v>0.5140053970590821</v>
      </c>
      <c r="Q155" s="262">
        <v>0.51471496980188725</v>
      </c>
      <c r="R155" s="262">
        <v>0.59462599383817816</v>
      </c>
      <c r="S155" s="262">
        <v>0.58862918292336308</v>
      </c>
      <c r="T155" s="262">
        <v>0.51276765523943302</v>
      </c>
      <c r="U155" s="262">
        <v>0.58509632841583858</v>
      </c>
      <c r="V155" s="262">
        <v>0.97518527227260188</v>
      </c>
      <c r="W155" s="262">
        <v>1.02433033029052</v>
      </c>
      <c r="X155" s="262">
        <v>1.1537081541962</v>
      </c>
      <c r="Y155" s="262">
        <v>1.1763659973220819</v>
      </c>
      <c r="DA155" s="72" t="s">
        <v>1131</v>
      </c>
    </row>
    <row r="156" spans="1:105" ht="12" customHeight="1" x14ac:dyDescent="0.25">
      <c r="A156" s="132" t="s">
        <v>1038</v>
      </c>
      <c r="B156" s="316">
        <v>5.2265528251881808</v>
      </c>
      <c r="C156" s="316">
        <v>4.7306085852044886</v>
      </c>
      <c r="D156" s="316">
        <v>5.0292631560472074</v>
      </c>
      <c r="E156" s="316">
        <v>4.6454818074556741</v>
      </c>
      <c r="F156" s="316">
        <v>4.7210483990306802</v>
      </c>
      <c r="G156" s="316">
        <v>5.000206003411801</v>
      </c>
      <c r="H156" s="316">
        <v>4.6471516189614954</v>
      </c>
      <c r="I156" s="316">
        <v>5.1303901046404867</v>
      </c>
      <c r="J156" s="316">
        <v>8.4804163387825255</v>
      </c>
      <c r="K156" s="316">
        <v>8.83790183411101</v>
      </c>
      <c r="L156" s="316">
        <v>7.7556870992762024</v>
      </c>
      <c r="M156" s="316">
        <v>7.1785906940583626</v>
      </c>
      <c r="N156" s="316">
        <v>6.0194939773005363</v>
      </c>
      <c r="O156" s="316">
        <v>5.5205806481057227</v>
      </c>
      <c r="P156" s="316">
        <v>5.8328527579017422</v>
      </c>
      <c r="Q156" s="316">
        <v>6.4388264207791588</v>
      </c>
      <c r="R156" s="316">
        <v>6.1821696989036727</v>
      </c>
      <c r="S156" s="316">
        <v>5.7158210977963266</v>
      </c>
      <c r="T156" s="316">
        <v>5.6501418544838984</v>
      </c>
      <c r="U156" s="316">
        <v>6.5652507674302267</v>
      </c>
      <c r="V156" s="316">
        <v>7.9635241619941324</v>
      </c>
      <c r="W156" s="316">
        <v>7.2664571071604582</v>
      </c>
      <c r="X156" s="316">
        <v>7.3623915251415317</v>
      </c>
      <c r="Y156" s="316">
        <v>7.300063908281138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0.99999999999999989</v>
      </c>
      <c r="C160" s="232">
        <f t="shared" si="6"/>
        <v>0.99999999999999989</v>
      </c>
      <c r="D160" s="232">
        <f t="shared" si="6"/>
        <v>0.99999999999999989</v>
      </c>
      <c r="E160" s="232">
        <f t="shared" si="6"/>
        <v>0.99999999999999989</v>
      </c>
      <c r="F160" s="232">
        <f t="shared" si="6"/>
        <v>1</v>
      </c>
      <c r="G160" s="232">
        <f t="shared" si="6"/>
        <v>1</v>
      </c>
      <c r="H160" s="232">
        <f t="shared" si="6"/>
        <v>0.99999999999999989</v>
      </c>
      <c r="I160" s="232">
        <f t="shared" si="6"/>
        <v>1.0000000000000002</v>
      </c>
      <c r="J160" s="232">
        <f t="shared" si="6"/>
        <v>1</v>
      </c>
      <c r="K160" s="232">
        <f t="shared" si="6"/>
        <v>0.99999999999999989</v>
      </c>
      <c r="L160" s="232">
        <f t="shared" si="6"/>
        <v>1</v>
      </c>
      <c r="M160" s="232">
        <f t="shared" si="6"/>
        <v>0.99999999999999989</v>
      </c>
      <c r="N160" s="232">
        <f t="shared" si="6"/>
        <v>1.0000000000000002</v>
      </c>
      <c r="O160" s="232">
        <f t="shared" si="6"/>
        <v>1</v>
      </c>
      <c r="P160" s="232">
        <f t="shared" si="6"/>
        <v>1.0000000000000004</v>
      </c>
      <c r="Q160" s="232">
        <f t="shared" si="6"/>
        <v>1.0000000000000002</v>
      </c>
      <c r="R160" s="232">
        <f t="shared" si="6"/>
        <v>1</v>
      </c>
      <c r="S160" s="232">
        <f t="shared" si="6"/>
        <v>1</v>
      </c>
      <c r="T160" s="232">
        <f t="shared" si="6"/>
        <v>1</v>
      </c>
      <c r="U160" s="232">
        <f t="shared" si="6"/>
        <v>1</v>
      </c>
      <c r="V160" s="232">
        <f t="shared" si="6"/>
        <v>0.99999999999999989</v>
      </c>
      <c r="W160" s="232">
        <f t="shared" si="6"/>
        <v>1</v>
      </c>
      <c r="X160" s="232">
        <f t="shared" si="6"/>
        <v>1</v>
      </c>
      <c r="Y160" s="232">
        <f t="shared" si="6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1.236637229987922E-3</v>
      </c>
      <c r="C161" s="266">
        <f t="shared" si="7"/>
        <v>1.7913100018597174E-3</v>
      </c>
      <c r="D161" s="266">
        <f t="shared" si="7"/>
        <v>1.6870195575051591E-3</v>
      </c>
      <c r="E161" s="266">
        <f t="shared" si="7"/>
        <v>1.7026079463640588E-3</v>
      </c>
      <c r="F161" s="266">
        <f t="shared" si="7"/>
        <v>1.5539625857616964E-3</v>
      </c>
      <c r="G161" s="266">
        <f t="shared" si="7"/>
        <v>1.3604926431495488E-3</v>
      </c>
      <c r="H161" s="266">
        <f t="shared" si="7"/>
        <v>1.6764729305433182E-3</v>
      </c>
      <c r="I161" s="266">
        <f t="shared" si="7"/>
        <v>1.5533719916738715E-3</v>
      </c>
      <c r="J161" s="266">
        <f t="shared" si="7"/>
        <v>1.6281712751288432E-3</v>
      </c>
      <c r="K161" s="266">
        <f t="shared" si="7"/>
        <v>1.6137657290907776E-3</v>
      </c>
      <c r="L161" s="266">
        <f t="shared" si="7"/>
        <v>1.8366193602471744E-3</v>
      </c>
      <c r="M161" s="266">
        <f t="shared" si="7"/>
        <v>1.7583908286445708E-3</v>
      </c>
      <c r="N161" s="266">
        <f t="shared" si="7"/>
        <v>1.8759422464100911E-3</v>
      </c>
      <c r="O161" s="266">
        <f t="shared" si="7"/>
        <v>1.9004579788138652E-3</v>
      </c>
      <c r="P161" s="266">
        <f t="shared" si="7"/>
        <v>1.5897672453595384E-3</v>
      </c>
      <c r="Q161" s="266">
        <f t="shared" si="7"/>
        <v>1.9322959531388911E-3</v>
      </c>
      <c r="R161" s="266">
        <f t="shared" si="7"/>
        <v>2.444224809761278E-3</v>
      </c>
      <c r="S161" s="266">
        <f t="shared" si="7"/>
        <v>2.519575059107174E-3</v>
      </c>
      <c r="T161" s="266">
        <f t="shared" si="7"/>
        <v>3.5760859085679523E-3</v>
      </c>
      <c r="U161" s="266">
        <f t="shared" si="7"/>
        <v>2.3964485402304327E-3</v>
      </c>
      <c r="V161" s="266">
        <f t="shared" si="7"/>
        <v>2.0774999296240284E-3</v>
      </c>
      <c r="W161" s="266">
        <f t="shared" si="7"/>
        <v>2.4616191424222428E-3</v>
      </c>
      <c r="X161" s="266">
        <f t="shared" si="7"/>
        <v>2.8424597955469047E-3</v>
      </c>
      <c r="Y161" s="266">
        <f t="shared" si="7"/>
        <v>4.5174583387718147E-3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9.7846440158137604E-3</v>
      </c>
      <c r="C162" s="267">
        <f t="shared" si="8"/>
        <v>1.4173381057220163E-2</v>
      </c>
      <c r="D162" s="267">
        <f t="shared" si="8"/>
        <v>1.3348203836677999E-2</v>
      </c>
      <c r="E162" s="267">
        <f t="shared" si="8"/>
        <v>1.3471543836530589E-2</v>
      </c>
      <c r="F162" s="267">
        <f t="shared" si="8"/>
        <v>1.2295417238667611E-2</v>
      </c>
      <c r="G162" s="267">
        <f t="shared" si="8"/>
        <v>1.076462512735599E-2</v>
      </c>
      <c r="H162" s="267">
        <f t="shared" si="8"/>
        <v>1.3264755766470543E-2</v>
      </c>
      <c r="I162" s="267">
        <f t="shared" si="8"/>
        <v>1.2290744281419465E-2</v>
      </c>
      <c r="J162" s="267">
        <f t="shared" si="8"/>
        <v>1.2882578607199862E-2</v>
      </c>
      <c r="K162" s="267">
        <f t="shared" si="8"/>
        <v>1.2768597613891696E-2</v>
      </c>
      <c r="L162" s="267">
        <f t="shared" si="8"/>
        <v>1.4531882266512166E-2</v>
      </c>
      <c r="M162" s="267">
        <f t="shared" si="8"/>
        <v>1.3912914702662595E-2</v>
      </c>
      <c r="N162" s="267">
        <f t="shared" si="8"/>
        <v>1.4843016715199501E-2</v>
      </c>
      <c r="O162" s="267">
        <f t="shared" si="8"/>
        <v>1.5036992530047163E-2</v>
      </c>
      <c r="P162" s="267">
        <f t="shared" si="8"/>
        <v>1.2578714425406614E-2</v>
      </c>
      <c r="Q162" s="267">
        <f t="shared" si="8"/>
        <v>1.5288904115272561E-2</v>
      </c>
      <c r="R162" s="267">
        <f t="shared" si="8"/>
        <v>1.9339438501595023E-2</v>
      </c>
      <c r="S162" s="267">
        <f t="shared" si="8"/>
        <v>1.9935632234464915E-2</v>
      </c>
      <c r="T162" s="267">
        <f t="shared" si="8"/>
        <v>2.8295062397278057E-2</v>
      </c>
      <c r="U162" s="267">
        <f t="shared" si="8"/>
        <v>1.8961418352737403E-2</v>
      </c>
      <c r="V162" s="267">
        <f t="shared" si="8"/>
        <v>1.6437801451641403E-2</v>
      </c>
      <c r="W162" s="267">
        <f t="shared" si="8"/>
        <v>1.9477067669513442E-2</v>
      </c>
      <c r="X162" s="267">
        <f t="shared" si="8"/>
        <v>2.2490392941639712E-2</v>
      </c>
      <c r="Y162" s="267">
        <f t="shared" si="8"/>
        <v>3.5743482914211928E-2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1.0798642120744583E-2</v>
      </c>
      <c r="C163" s="267">
        <f t="shared" si="9"/>
        <v>1.5642190909602754E-2</v>
      </c>
      <c r="D163" s="267">
        <f t="shared" si="9"/>
        <v>1.4731499271110428E-2</v>
      </c>
      <c r="E163" s="267">
        <f t="shared" si="9"/>
        <v>1.4867621189846384E-2</v>
      </c>
      <c r="F163" s="267">
        <f t="shared" si="9"/>
        <v>1.3569610736069557E-2</v>
      </c>
      <c r="G163" s="267">
        <f t="shared" si="9"/>
        <v>1.1880180221827342E-2</v>
      </c>
      <c r="H163" s="267">
        <f t="shared" si="9"/>
        <v>1.4639403345660235E-2</v>
      </c>
      <c r="I163" s="267">
        <f t="shared" si="9"/>
        <v>1.3564453512885273E-2</v>
      </c>
      <c r="J163" s="267">
        <f t="shared" si="9"/>
        <v>1.4217620564087707E-2</v>
      </c>
      <c r="K163" s="267">
        <f t="shared" si="9"/>
        <v>1.4091827540518059E-2</v>
      </c>
      <c r="L163" s="267">
        <f t="shared" si="9"/>
        <v>1.6037844165126599E-2</v>
      </c>
      <c r="M163" s="267">
        <f t="shared" si="9"/>
        <v>1.5354732015562637E-2</v>
      </c>
      <c r="N163" s="267">
        <f t="shared" si="9"/>
        <v>1.6381221967873377E-2</v>
      </c>
      <c r="O163" s="267">
        <f t="shared" si="9"/>
        <v>1.6595299802614684E-2</v>
      </c>
      <c r="P163" s="267">
        <f t="shared" si="9"/>
        <v>1.3882266457469735E-2</v>
      </c>
      <c r="Q163" s="267">
        <f t="shared" si="9"/>
        <v>1.6873317383072586E-2</v>
      </c>
      <c r="R163" s="267">
        <f t="shared" si="9"/>
        <v>2.1343615041829883E-2</v>
      </c>
      <c r="S163" s="267">
        <f t="shared" si="9"/>
        <v>2.2001593272360072E-2</v>
      </c>
      <c r="T163" s="267">
        <f t="shared" si="9"/>
        <v>3.122732437874301E-2</v>
      </c>
      <c r="U163" s="267">
        <f t="shared" si="9"/>
        <v>2.09264200682216E-2</v>
      </c>
      <c r="V163" s="267">
        <f t="shared" si="9"/>
        <v>1.8141276764003827E-2</v>
      </c>
      <c r="W163" s="267">
        <f t="shared" si="9"/>
        <v>2.1495506937674543E-2</v>
      </c>
      <c r="X163" s="267">
        <f t="shared" si="9"/>
        <v>2.4821107864442714E-2</v>
      </c>
      <c r="Y163" s="267">
        <f t="shared" si="9"/>
        <v>3.9447636471567869E-2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1.7569727087859598E-2</v>
      </c>
      <c r="C164" s="267">
        <f t="shared" si="10"/>
        <v>2.5450331834774135E-2</v>
      </c>
      <c r="D164" s="267">
        <f t="shared" si="10"/>
        <v>2.3968608172614043E-2</v>
      </c>
      <c r="E164" s="267">
        <f t="shared" si="10"/>
        <v>2.4190082774339396E-2</v>
      </c>
      <c r="F164" s="267">
        <f t="shared" si="10"/>
        <v>2.207817933545821E-2</v>
      </c>
      <c r="G164" s="267">
        <f t="shared" si="10"/>
        <v>1.932942326620056E-2</v>
      </c>
      <c r="H164" s="267">
        <f t="shared" si="10"/>
        <v>2.3818765233291572E-2</v>
      </c>
      <c r="I164" s="267">
        <f t="shared" si="10"/>
        <v>2.2069788372699583E-2</v>
      </c>
      <c r="J164" s="267">
        <f t="shared" si="10"/>
        <v>2.3132511509932091E-2</v>
      </c>
      <c r="K164" s="267">
        <f t="shared" si="10"/>
        <v>2.2927842342367992E-2</v>
      </c>
      <c r="L164" s="267">
        <f t="shared" si="10"/>
        <v>2.6094072005366783E-2</v>
      </c>
      <c r="M164" s="267">
        <f t="shared" si="10"/>
        <v>2.4982627260366538E-2</v>
      </c>
      <c r="N164" s="267">
        <f t="shared" si="10"/>
        <v>2.665275838600905E-2</v>
      </c>
      <c r="O164" s="267">
        <f t="shared" si="10"/>
        <v>2.7001069691255365E-2</v>
      </c>
      <c r="P164" s="267">
        <f t="shared" si="10"/>
        <v>2.2586879932814451E-2</v>
      </c>
      <c r="Q164" s="267">
        <f t="shared" si="10"/>
        <v>2.7453412954385536E-2</v>
      </c>
      <c r="R164" s="267">
        <f t="shared" si="10"/>
        <v>3.472672648655472E-2</v>
      </c>
      <c r="S164" s="267">
        <f t="shared" si="10"/>
        <v>3.579727756241266E-2</v>
      </c>
      <c r="T164" s="267">
        <f t="shared" si="10"/>
        <v>5.080782943668373E-2</v>
      </c>
      <c r="U164" s="267">
        <f t="shared" si="10"/>
        <v>3.4047937269654618E-2</v>
      </c>
      <c r="V164" s="267">
        <f t="shared" si="10"/>
        <v>2.9516422361712515E-2</v>
      </c>
      <c r="W164" s="267">
        <f t="shared" si="10"/>
        <v>3.497385933224105E-2</v>
      </c>
      <c r="X164" s="267">
        <f t="shared" si="10"/>
        <v>4.0384715626311934E-2</v>
      </c>
      <c r="Y164" s="267">
        <f t="shared" si="10"/>
        <v>6.4182533258983029E-2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3.3611708495196986E-3</v>
      </c>
      <c r="C165" s="268">
        <f t="shared" si="11"/>
        <v>5.4683426701489894E-3</v>
      </c>
      <c r="D165" s="268">
        <f t="shared" si="11"/>
        <v>5.0945801031175141E-3</v>
      </c>
      <c r="E165" s="268">
        <f t="shared" si="11"/>
        <v>5.0223917847860931E-3</v>
      </c>
      <c r="F165" s="268">
        <f t="shared" si="11"/>
        <v>4.4612593979360387E-3</v>
      </c>
      <c r="G165" s="268">
        <f t="shared" si="11"/>
        <v>3.6633558471281351E-3</v>
      </c>
      <c r="H165" s="268">
        <f t="shared" si="11"/>
        <v>4.4937896106200803E-3</v>
      </c>
      <c r="I165" s="268">
        <f t="shared" si="11"/>
        <v>4.3700983211279803E-3</v>
      </c>
      <c r="J165" s="268">
        <f t="shared" si="11"/>
        <v>4.5144211535181143E-3</v>
      </c>
      <c r="K165" s="268">
        <f t="shared" si="11"/>
        <v>5.1605847484376324E-3</v>
      </c>
      <c r="L165" s="268">
        <f t="shared" si="11"/>
        <v>5.6551438474558647E-3</v>
      </c>
      <c r="M165" s="268">
        <f t="shared" si="11"/>
        <v>5.6102479352454293E-3</v>
      </c>
      <c r="N165" s="268">
        <f t="shared" si="11"/>
        <v>5.6739663144227777E-3</v>
      </c>
      <c r="O165" s="268">
        <f t="shared" si="11"/>
        <v>5.6208166179804887E-3</v>
      </c>
      <c r="P165" s="268">
        <f t="shared" si="11"/>
        <v>4.2496511529296829E-3</v>
      </c>
      <c r="Q165" s="268">
        <f t="shared" si="11"/>
        <v>5.1583694037962676E-3</v>
      </c>
      <c r="R165" s="268">
        <f t="shared" si="11"/>
        <v>6.2837115480332394E-3</v>
      </c>
      <c r="S165" s="268">
        <f t="shared" si="11"/>
        <v>6.4589774925366316E-3</v>
      </c>
      <c r="T165" s="268">
        <f t="shared" si="11"/>
        <v>1.0001343438816144E-2</v>
      </c>
      <c r="U165" s="268">
        <f t="shared" si="11"/>
        <v>6.5496364459424923E-3</v>
      </c>
      <c r="V165" s="268">
        <f t="shared" si="11"/>
        <v>5.400949522517651E-3</v>
      </c>
      <c r="W165" s="268">
        <f t="shared" si="11"/>
        <v>6.4967784247349008E-3</v>
      </c>
      <c r="X165" s="268">
        <f t="shared" si="11"/>
        <v>7.3530185953904698E-3</v>
      </c>
      <c r="Y165" s="268">
        <f t="shared" si="11"/>
        <v>1.1340236470398972E-2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0.87264943881889889</v>
      </c>
      <c r="C166" s="317">
        <f t="shared" si="12"/>
        <v>0.76607779293438438</v>
      </c>
      <c r="D166" s="317">
        <f t="shared" si="12"/>
        <v>0.78716777747038269</v>
      </c>
      <c r="E166" s="317">
        <f t="shared" si="12"/>
        <v>0.79221122735753291</v>
      </c>
      <c r="F166" s="317">
        <f t="shared" si="12"/>
        <v>0.81786667185252115</v>
      </c>
      <c r="G166" s="317">
        <f t="shared" si="12"/>
        <v>0.8540153508914009</v>
      </c>
      <c r="H166" s="317">
        <f t="shared" si="12"/>
        <v>0.82502100926014699</v>
      </c>
      <c r="I166" s="317">
        <f t="shared" si="12"/>
        <v>0.81990611085060605</v>
      </c>
      <c r="J166" s="317">
        <f t="shared" si="12"/>
        <v>0.81195078194957193</v>
      </c>
      <c r="K166" s="317">
        <f t="shared" si="12"/>
        <v>0.76972790763778876</v>
      </c>
      <c r="L166" s="317">
        <f t="shared" si="12"/>
        <v>0.75781125951876438</v>
      </c>
      <c r="M166" s="317">
        <f t="shared" si="12"/>
        <v>0.7644500726046547</v>
      </c>
      <c r="N166" s="317">
        <f t="shared" si="12"/>
        <v>0.76380463176395819</v>
      </c>
      <c r="O166" s="317">
        <f t="shared" si="12"/>
        <v>0.76690737293371769</v>
      </c>
      <c r="P166" s="317">
        <f t="shared" si="12"/>
        <v>0.8354821472984475</v>
      </c>
      <c r="Q166" s="317">
        <f t="shared" si="12"/>
        <v>0.80372363610516917</v>
      </c>
      <c r="R166" s="317">
        <f t="shared" si="12"/>
        <v>0.77022961755805774</v>
      </c>
      <c r="S166" s="317">
        <f t="shared" si="12"/>
        <v>0.76283782236495179</v>
      </c>
      <c r="T166" s="317">
        <f t="shared" si="12"/>
        <v>0.60381520982187087</v>
      </c>
      <c r="U166" s="317">
        <f t="shared" si="12"/>
        <v>0.74170404756092667</v>
      </c>
      <c r="V166" s="317">
        <f t="shared" si="12"/>
        <v>0.7915165819604616</v>
      </c>
      <c r="W166" s="317">
        <f t="shared" si="12"/>
        <v>0.74904552523355561</v>
      </c>
      <c r="X166" s="317">
        <f t="shared" si="12"/>
        <v>0.7252512459918814</v>
      </c>
      <c r="Y166" s="317">
        <f t="shared" si="12"/>
        <v>0.59999862821742567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4.6650482756050868E-2</v>
      </c>
      <c r="C167" s="269">
        <f t="shared" si="13"/>
        <v>9.9257054973247022E-2</v>
      </c>
      <c r="D167" s="269">
        <f t="shared" si="13"/>
        <v>8.945975436805137E-2</v>
      </c>
      <c r="E167" s="269">
        <f t="shared" si="13"/>
        <v>8.7778424646408712E-2</v>
      </c>
      <c r="F167" s="269">
        <f t="shared" si="13"/>
        <v>7.5735415079597412E-2</v>
      </c>
      <c r="G167" s="269">
        <f t="shared" si="13"/>
        <v>5.8276661218287701E-2</v>
      </c>
      <c r="H167" s="269">
        <f t="shared" si="13"/>
        <v>6.9684178995279136E-2</v>
      </c>
      <c r="I167" s="269">
        <f t="shared" si="13"/>
        <v>7.5070755348231766E-2</v>
      </c>
      <c r="J167" s="269">
        <f t="shared" si="13"/>
        <v>7.9166426389925035E-2</v>
      </c>
      <c r="K167" s="269">
        <f t="shared" si="13"/>
        <v>0.10306713667947986</v>
      </c>
      <c r="L167" s="269">
        <f t="shared" si="13"/>
        <v>0.1042248151630676</v>
      </c>
      <c r="M167" s="269">
        <f t="shared" si="13"/>
        <v>0.10120820439178163</v>
      </c>
      <c r="N167" s="269">
        <f t="shared" si="13"/>
        <v>9.4644669562958986E-2</v>
      </c>
      <c r="O167" s="269">
        <f t="shared" si="13"/>
        <v>9.3278483834653952E-2</v>
      </c>
      <c r="P167" s="269">
        <f t="shared" si="13"/>
        <v>5.5719265579576578E-2</v>
      </c>
      <c r="Q167" s="269">
        <f t="shared" si="13"/>
        <v>6.6843259152874451E-2</v>
      </c>
      <c r="R167" s="269">
        <f t="shared" si="13"/>
        <v>7.3929478550014707E-2</v>
      </c>
      <c r="S167" s="269">
        <f t="shared" si="13"/>
        <v>7.6007089645008158E-2</v>
      </c>
      <c r="T167" s="269">
        <f t="shared" si="13"/>
        <v>0.14179836402817855</v>
      </c>
      <c r="U167" s="269">
        <f t="shared" si="13"/>
        <v>9.211684849072295E-2</v>
      </c>
      <c r="V167" s="269">
        <f t="shared" si="13"/>
        <v>6.7188680961969408E-2</v>
      </c>
      <c r="W167" s="269">
        <f t="shared" si="13"/>
        <v>8.6228711716971676E-2</v>
      </c>
      <c r="X167" s="269">
        <f t="shared" si="13"/>
        <v>9.1882446746954449E-2</v>
      </c>
      <c r="Y167" s="269">
        <f t="shared" si="13"/>
        <v>0.12028837211461771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2.3703192155288162E-2</v>
      </c>
      <c r="C168" s="269">
        <f t="shared" si="14"/>
        <v>5.2780895055994564E-2</v>
      </c>
      <c r="D168" s="269">
        <f t="shared" si="14"/>
        <v>4.5694748142984937E-2</v>
      </c>
      <c r="E168" s="269">
        <f t="shared" si="14"/>
        <v>4.3298411754886967E-2</v>
      </c>
      <c r="F168" s="269">
        <f t="shared" si="14"/>
        <v>3.6882217969937986E-2</v>
      </c>
      <c r="G168" s="269">
        <f t="shared" si="14"/>
        <v>2.5912902957351262E-2</v>
      </c>
      <c r="H168" s="269">
        <f t="shared" si="14"/>
        <v>3.0004466632326868E-2</v>
      </c>
      <c r="I168" s="269">
        <f t="shared" si="14"/>
        <v>3.486360316850614E-2</v>
      </c>
      <c r="J168" s="269">
        <f t="shared" si="14"/>
        <v>3.4327043746130999E-2</v>
      </c>
      <c r="K168" s="269">
        <f t="shared" si="14"/>
        <v>4.5651689436595595E-2</v>
      </c>
      <c r="L168" s="269">
        <f t="shared" si="14"/>
        <v>4.8381037910075156E-2</v>
      </c>
      <c r="M168" s="269">
        <f t="shared" si="14"/>
        <v>4.8128170300752199E-2</v>
      </c>
      <c r="N168" s="269">
        <f t="shared" si="14"/>
        <v>4.6620598931614736E-2</v>
      </c>
      <c r="O168" s="269">
        <f t="shared" si="14"/>
        <v>4.5461679718078393E-2</v>
      </c>
      <c r="P168" s="269">
        <f t="shared" si="14"/>
        <v>3.09530714012956E-2</v>
      </c>
      <c r="Q168" s="269">
        <f t="shared" si="14"/>
        <v>3.7616166038381971E-2</v>
      </c>
      <c r="R168" s="269">
        <f t="shared" si="14"/>
        <v>4.3129221799853866E-2</v>
      </c>
      <c r="S168" s="269">
        <f t="shared" si="14"/>
        <v>4.4637790785304901E-2</v>
      </c>
      <c r="T168" s="269">
        <f t="shared" si="14"/>
        <v>7.6691742857274314E-2</v>
      </c>
      <c r="U168" s="269">
        <f t="shared" si="14"/>
        <v>4.8975595955172417E-2</v>
      </c>
      <c r="V168" s="269">
        <f t="shared" si="14"/>
        <v>3.6288574098072381E-2</v>
      </c>
      <c r="W168" s="269">
        <f t="shared" si="14"/>
        <v>4.607399190500619E-2</v>
      </c>
      <c r="X168" s="269">
        <f t="shared" si="14"/>
        <v>4.9589682361753304E-2</v>
      </c>
      <c r="Y168" s="269">
        <f t="shared" si="14"/>
        <v>7.159658590069766E-2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1.9752745488339753E-2</v>
      </c>
      <c r="C169" s="318">
        <f t="shared" si="15"/>
        <v>5.0976362504362355E-2</v>
      </c>
      <c r="D169" s="318">
        <f t="shared" si="15"/>
        <v>4.3506337212344239E-2</v>
      </c>
      <c r="E169" s="318">
        <f t="shared" si="15"/>
        <v>4.0680629082874072E-2</v>
      </c>
      <c r="F169" s="318">
        <f t="shared" si="15"/>
        <v>3.4008137608550294E-2</v>
      </c>
      <c r="G169" s="318">
        <f t="shared" si="15"/>
        <v>2.0682513618812501E-2</v>
      </c>
      <c r="H169" s="318">
        <f t="shared" si="15"/>
        <v>2.1564203053899094E-2</v>
      </c>
      <c r="I169" s="318">
        <f t="shared" si="15"/>
        <v>3.1284733739026134E-2</v>
      </c>
      <c r="J169" s="318">
        <f t="shared" si="15"/>
        <v>2.9287807811222061E-2</v>
      </c>
      <c r="K169" s="318">
        <f t="shared" si="15"/>
        <v>4.3186174435392376E-2</v>
      </c>
      <c r="L169" s="318">
        <f t="shared" si="15"/>
        <v>4.5398971934530269E-2</v>
      </c>
      <c r="M169" s="318">
        <f t="shared" si="15"/>
        <v>4.5636348739455053E-2</v>
      </c>
      <c r="N169" s="318">
        <f t="shared" si="15"/>
        <v>4.343749876789009E-2</v>
      </c>
      <c r="O169" s="318">
        <f t="shared" si="15"/>
        <v>4.1950111148277666E-2</v>
      </c>
      <c r="P169" s="318">
        <f t="shared" si="15"/>
        <v>2.6953888198544048E-2</v>
      </c>
      <c r="Q169" s="318">
        <f t="shared" si="15"/>
        <v>3.2960575179831218E-2</v>
      </c>
      <c r="R169" s="318">
        <f t="shared" si="15"/>
        <v>3.6176011730706427E-2</v>
      </c>
      <c r="S169" s="318">
        <f t="shared" si="15"/>
        <v>3.781599292494215E-2</v>
      </c>
      <c r="T169" s="318">
        <f t="shared" si="15"/>
        <v>6.9403672422685553E-2</v>
      </c>
      <c r="U169" s="318">
        <f t="shared" si="15"/>
        <v>4.3233631919404436E-2</v>
      </c>
      <c r="V169" s="318">
        <f t="shared" si="15"/>
        <v>2.7773414285386717E-2</v>
      </c>
      <c r="W169" s="318">
        <f t="shared" si="15"/>
        <v>3.8537748708009689E-2</v>
      </c>
      <c r="X169" s="318">
        <f t="shared" si="15"/>
        <v>3.8929598069037279E-2</v>
      </c>
      <c r="Y169" s="318">
        <f t="shared" si="15"/>
        <v>5.2944368790773771E-2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3.9504466669484104E-3</v>
      </c>
      <c r="C170" s="318">
        <f t="shared" si="16"/>
        <v>1.8045325516322125E-3</v>
      </c>
      <c r="D170" s="318">
        <f t="shared" si="16"/>
        <v>2.1884109306407008E-3</v>
      </c>
      <c r="E170" s="318">
        <f t="shared" si="16"/>
        <v>2.6177826720128897E-3</v>
      </c>
      <c r="F170" s="318">
        <f t="shared" si="16"/>
        <v>2.8740803613876913E-3</v>
      </c>
      <c r="G170" s="318">
        <f t="shared" si="16"/>
        <v>5.2303893385387676E-3</v>
      </c>
      <c r="H170" s="318">
        <f t="shared" si="16"/>
        <v>8.4402635784277657E-3</v>
      </c>
      <c r="I170" s="318">
        <f t="shared" si="16"/>
        <v>3.5788694294800042E-3</v>
      </c>
      <c r="J170" s="318">
        <f t="shared" si="16"/>
        <v>5.0392359349089449E-3</v>
      </c>
      <c r="K170" s="318">
        <f t="shared" si="16"/>
        <v>2.4655150012032187E-3</v>
      </c>
      <c r="L170" s="318">
        <f t="shared" si="16"/>
        <v>2.98206597554489E-3</v>
      </c>
      <c r="M170" s="318">
        <f t="shared" si="16"/>
        <v>2.4918215612971411E-3</v>
      </c>
      <c r="N170" s="318">
        <f t="shared" si="16"/>
        <v>3.1831001637246483E-3</v>
      </c>
      <c r="O170" s="318">
        <f t="shared" si="16"/>
        <v>3.5115685698007366E-3</v>
      </c>
      <c r="P170" s="318">
        <f t="shared" si="16"/>
        <v>3.9991832027515559E-3</v>
      </c>
      <c r="Q170" s="318">
        <f t="shared" si="16"/>
        <v>4.6555908585507455E-3</v>
      </c>
      <c r="R170" s="318">
        <f t="shared" si="16"/>
        <v>6.9532100691474261E-3</v>
      </c>
      <c r="S170" s="318">
        <f t="shared" si="16"/>
        <v>6.8217978603627499E-3</v>
      </c>
      <c r="T170" s="318">
        <f t="shared" si="16"/>
        <v>7.2880704345887615E-3</v>
      </c>
      <c r="U170" s="318">
        <f t="shared" si="16"/>
        <v>5.7419640357679732E-3</v>
      </c>
      <c r="V170" s="318">
        <f t="shared" si="16"/>
        <v>8.5151598126856753E-3</v>
      </c>
      <c r="W170" s="318">
        <f t="shared" si="16"/>
        <v>7.5362431969964883E-3</v>
      </c>
      <c r="X170" s="318">
        <f t="shared" si="16"/>
        <v>1.0660084292716025E-2</v>
      </c>
      <c r="Y170" s="318">
        <f t="shared" si="16"/>
        <v>1.8652217109923874E-2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4.3996261927144601E-3</v>
      </c>
      <c r="C171" s="269">
        <f t="shared" si="17"/>
        <v>7.6625902094911609E-3</v>
      </c>
      <c r="D171" s="269">
        <f t="shared" si="17"/>
        <v>7.0239411588794536E-3</v>
      </c>
      <c r="E171" s="269">
        <f t="shared" si="17"/>
        <v>6.9437803807092871E-3</v>
      </c>
      <c r="F171" s="269">
        <f t="shared" si="17"/>
        <v>6.1345193642890813E-3</v>
      </c>
      <c r="G171" s="269">
        <f t="shared" si="17"/>
        <v>4.9945980927936845E-3</v>
      </c>
      <c r="H171" s="269">
        <f t="shared" si="17"/>
        <v>6.0565177140863655E-3</v>
      </c>
      <c r="I171" s="269">
        <f t="shared" si="17"/>
        <v>6.0639417452055151E-3</v>
      </c>
      <c r="J171" s="269">
        <f t="shared" si="17"/>
        <v>6.305909837305437E-3</v>
      </c>
      <c r="K171" s="269">
        <f t="shared" si="17"/>
        <v>7.5153685595539116E-3</v>
      </c>
      <c r="L171" s="269">
        <f t="shared" si="17"/>
        <v>8.0205174805330903E-3</v>
      </c>
      <c r="M171" s="269">
        <f t="shared" si="17"/>
        <v>7.9021608991375128E-3</v>
      </c>
      <c r="N171" s="269">
        <f t="shared" si="17"/>
        <v>7.8008570246891062E-3</v>
      </c>
      <c r="O171" s="269">
        <f t="shared" si="17"/>
        <v>7.7164042118743155E-3</v>
      </c>
      <c r="P171" s="269">
        <f t="shared" si="17"/>
        <v>5.4681996027950604E-3</v>
      </c>
      <c r="Q171" s="269">
        <f t="shared" si="17"/>
        <v>6.6168760097332783E-3</v>
      </c>
      <c r="R171" s="269">
        <f t="shared" si="17"/>
        <v>7.8755431517483054E-3</v>
      </c>
      <c r="S171" s="269">
        <f t="shared" si="17"/>
        <v>8.0944270354990321E-3</v>
      </c>
      <c r="T171" s="269">
        <f t="shared" si="17"/>
        <v>1.3130523229300349E-2</v>
      </c>
      <c r="U171" s="269">
        <f t="shared" si="17"/>
        <v>8.5811169991041464E-3</v>
      </c>
      <c r="V171" s="269">
        <f t="shared" si="17"/>
        <v>6.8610396818866637E-3</v>
      </c>
      <c r="W171" s="269">
        <f t="shared" si="17"/>
        <v>8.3851365022922491E-3</v>
      </c>
      <c r="X171" s="269">
        <f t="shared" si="17"/>
        <v>9.3506413796656546E-3</v>
      </c>
      <c r="Y171" s="269">
        <f t="shared" si="17"/>
        <v>1.3885427965451209E-2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4.7576180217563917E-4</v>
      </c>
      <c r="C172" s="318">
        <f t="shared" si="18"/>
        <v>1.7417652344103053E-3</v>
      </c>
      <c r="D172" s="318">
        <f t="shared" si="18"/>
        <v>1.5355723946579608E-3</v>
      </c>
      <c r="E172" s="318">
        <f t="shared" si="18"/>
        <v>1.4283240378520762E-3</v>
      </c>
      <c r="F172" s="318">
        <f t="shared" si="18"/>
        <v>1.0331349733987596E-3</v>
      </c>
      <c r="G172" s="318">
        <f t="shared" si="18"/>
        <v>6.2247926429511184E-4</v>
      </c>
      <c r="H172" s="318">
        <f t="shared" si="18"/>
        <v>5.8646202011640133E-4</v>
      </c>
      <c r="I172" s="318">
        <f t="shared" si="18"/>
        <v>1.0140200322776248E-3</v>
      </c>
      <c r="J172" s="318">
        <f t="shared" si="18"/>
        <v>1.0423193917174234E-3</v>
      </c>
      <c r="K172" s="318">
        <f t="shared" si="18"/>
        <v>2.6666249833100734E-3</v>
      </c>
      <c r="L172" s="318">
        <f t="shared" si="18"/>
        <v>2.7486894142295399E-3</v>
      </c>
      <c r="M172" s="318">
        <f t="shared" si="18"/>
        <v>3.124447063717875E-3</v>
      </c>
      <c r="N172" s="318">
        <f t="shared" si="18"/>
        <v>2.9169790366876391E-3</v>
      </c>
      <c r="O172" s="318">
        <f t="shared" si="18"/>
        <v>2.7253155334218001E-3</v>
      </c>
      <c r="P172" s="318">
        <f t="shared" si="18"/>
        <v>1.5673092736731224E-3</v>
      </c>
      <c r="Q172" s="318">
        <f t="shared" si="18"/>
        <v>1.9862047450672745E-3</v>
      </c>
      <c r="R172" s="318">
        <f t="shared" si="18"/>
        <v>1.9304625682787391E-3</v>
      </c>
      <c r="S172" s="318">
        <f t="shared" si="18"/>
        <v>2.1489701000374974E-3</v>
      </c>
      <c r="T172" s="318">
        <f t="shared" si="18"/>
        <v>4.4893675314889789E-3</v>
      </c>
      <c r="U172" s="318">
        <f t="shared" si="18"/>
        <v>2.6430673258265184E-3</v>
      </c>
      <c r="V172" s="318">
        <f t="shared" si="18"/>
        <v>1.2272727174040619E-3</v>
      </c>
      <c r="W172" s="318">
        <f t="shared" si="18"/>
        <v>2.0608403197582923E-3</v>
      </c>
      <c r="X172" s="318">
        <f t="shared" si="18"/>
        <v>1.8280773551981487E-3</v>
      </c>
      <c r="Y172" s="318">
        <f t="shared" si="18"/>
        <v>2.3373189503587367E-3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1.1651272029866019E-3</v>
      </c>
      <c r="C173" s="318">
        <f t="shared" si="19"/>
        <v>2.4790117487619458E-3</v>
      </c>
      <c r="D173" s="318">
        <f t="shared" si="19"/>
        <v>2.2343175724842115E-3</v>
      </c>
      <c r="E173" s="318">
        <f t="shared" si="19"/>
        <v>2.1923252311376105E-3</v>
      </c>
      <c r="F173" s="318">
        <f t="shared" si="19"/>
        <v>1.8915429621631326E-3</v>
      </c>
      <c r="G173" s="318">
        <f t="shared" si="19"/>
        <v>1.4554988345936092E-3</v>
      </c>
      <c r="H173" s="318">
        <f t="shared" si="19"/>
        <v>1.7404092684261937E-3</v>
      </c>
      <c r="I173" s="318">
        <f t="shared" si="19"/>
        <v>1.8749426380508722E-3</v>
      </c>
      <c r="J173" s="318">
        <f t="shared" si="19"/>
        <v>1.9772347787370766E-3</v>
      </c>
      <c r="K173" s="318">
        <f t="shared" si="19"/>
        <v>2.5741711035910794E-3</v>
      </c>
      <c r="L173" s="318">
        <f t="shared" si="19"/>
        <v>2.6030849028457169E-3</v>
      </c>
      <c r="M173" s="318">
        <f t="shared" si="19"/>
        <v>2.5277430186292724E-3</v>
      </c>
      <c r="N173" s="318">
        <f t="shared" si="19"/>
        <v>2.3638143189671137E-3</v>
      </c>
      <c r="O173" s="318">
        <f t="shared" si="19"/>
        <v>2.3296929109485934E-3</v>
      </c>
      <c r="P173" s="318">
        <f t="shared" si="19"/>
        <v>1.3916261573687382E-3</v>
      </c>
      <c r="Q173" s="318">
        <f t="shared" si="19"/>
        <v>1.6694553833999819E-3</v>
      </c>
      <c r="R173" s="318">
        <f t="shared" si="19"/>
        <v>1.8464384819268352E-3</v>
      </c>
      <c r="S173" s="318">
        <f t="shared" si="19"/>
        <v>1.8983282172734589E-3</v>
      </c>
      <c r="T173" s="318">
        <f t="shared" si="19"/>
        <v>3.541509573055779E-3</v>
      </c>
      <c r="U173" s="318">
        <f t="shared" si="19"/>
        <v>2.3006802864438845E-3</v>
      </c>
      <c r="V173" s="318">
        <f t="shared" si="19"/>
        <v>1.6780825255538142E-3</v>
      </c>
      <c r="W173" s="318">
        <f t="shared" si="19"/>
        <v>2.1536201077555178E-3</v>
      </c>
      <c r="X173" s="318">
        <f t="shared" si="19"/>
        <v>2.2948259451389848E-3</v>
      </c>
      <c r="Y173" s="318">
        <f t="shared" si="19"/>
        <v>3.0042830486151314E-3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2.7587371875522188E-3</v>
      </c>
      <c r="C174" s="318">
        <f t="shared" si="20"/>
        <v>3.4418132263189095E-3</v>
      </c>
      <c r="D174" s="318">
        <f t="shared" si="20"/>
        <v>3.2540511917372814E-3</v>
      </c>
      <c r="E174" s="318">
        <f t="shared" si="20"/>
        <v>3.3231311117196002E-3</v>
      </c>
      <c r="F174" s="318">
        <f t="shared" si="20"/>
        <v>3.2098414287271893E-3</v>
      </c>
      <c r="G174" s="318">
        <f t="shared" si="20"/>
        <v>2.9166199939049636E-3</v>
      </c>
      <c r="H174" s="318">
        <f t="shared" si="20"/>
        <v>3.7296464255437705E-3</v>
      </c>
      <c r="I174" s="318">
        <f t="shared" si="20"/>
        <v>3.1749790748770179E-3</v>
      </c>
      <c r="J174" s="318">
        <f t="shared" si="20"/>
        <v>3.2863556668509364E-3</v>
      </c>
      <c r="K174" s="318">
        <f t="shared" si="20"/>
        <v>2.2745724726527588E-3</v>
      </c>
      <c r="L174" s="318">
        <f t="shared" si="20"/>
        <v>2.6687431634578335E-3</v>
      </c>
      <c r="M174" s="318">
        <f t="shared" si="20"/>
        <v>2.2499708167903654E-3</v>
      </c>
      <c r="N174" s="318">
        <f t="shared" si="20"/>
        <v>2.5200636690343543E-3</v>
      </c>
      <c r="O174" s="318">
        <f t="shared" si="20"/>
        <v>2.661395767503922E-3</v>
      </c>
      <c r="P174" s="318">
        <f t="shared" si="20"/>
        <v>2.5092641717531995E-3</v>
      </c>
      <c r="Q174" s="318">
        <f t="shared" si="20"/>
        <v>2.9612158812660225E-3</v>
      </c>
      <c r="R174" s="318">
        <f t="shared" si="20"/>
        <v>4.0986421015427313E-3</v>
      </c>
      <c r="S174" s="318">
        <f t="shared" si="20"/>
        <v>4.0471287181880764E-3</v>
      </c>
      <c r="T174" s="318">
        <f t="shared" si="20"/>
        <v>5.0996461247555924E-3</v>
      </c>
      <c r="U174" s="318">
        <f t="shared" si="20"/>
        <v>3.637369386833744E-3</v>
      </c>
      <c r="V174" s="318">
        <f t="shared" si="20"/>
        <v>3.9556844389287875E-3</v>
      </c>
      <c r="W174" s="318">
        <f t="shared" si="20"/>
        <v>4.1706760747784377E-3</v>
      </c>
      <c r="X174" s="318">
        <f t="shared" si="20"/>
        <v>5.2277380793285212E-3</v>
      </c>
      <c r="Y174" s="318">
        <f t="shared" si="20"/>
        <v>8.5438259664773423E-3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9.8464387731219006E-3</v>
      </c>
      <c r="C175" s="319">
        <f t="shared" si="21"/>
        <v>1.1696110353276997E-2</v>
      </c>
      <c r="D175" s="319">
        <f t="shared" si="21"/>
        <v>1.18238679186763E-2</v>
      </c>
      <c r="E175" s="319">
        <f t="shared" si="21"/>
        <v>1.0513908328595502E-2</v>
      </c>
      <c r="F175" s="319">
        <f t="shared" si="21"/>
        <v>9.4227464397613463E-3</v>
      </c>
      <c r="G175" s="319">
        <f t="shared" si="21"/>
        <v>9.802409734504856E-3</v>
      </c>
      <c r="H175" s="319">
        <f t="shared" si="21"/>
        <v>1.13406405115749E-2</v>
      </c>
      <c r="I175" s="319">
        <f t="shared" si="21"/>
        <v>1.0247132407644301E-2</v>
      </c>
      <c r="J175" s="319">
        <f t="shared" si="21"/>
        <v>1.1874534967199951E-2</v>
      </c>
      <c r="K175" s="319">
        <f t="shared" si="21"/>
        <v>1.7475279712275704E-2</v>
      </c>
      <c r="L175" s="319">
        <f t="shared" si="21"/>
        <v>1.7406808282851207E-2</v>
      </c>
      <c r="M175" s="319">
        <f t="shared" si="21"/>
        <v>1.6692479061192179E-2</v>
      </c>
      <c r="N175" s="319">
        <f t="shared" si="21"/>
        <v>2.1702337086864306E-2</v>
      </c>
      <c r="O175" s="319">
        <f t="shared" si="21"/>
        <v>2.0481422680964187E-2</v>
      </c>
      <c r="P175" s="319">
        <f t="shared" si="21"/>
        <v>1.749003690390543E-2</v>
      </c>
      <c r="Q175" s="319">
        <f t="shared" si="21"/>
        <v>1.8493762884175483E-2</v>
      </c>
      <c r="R175" s="319">
        <f t="shared" si="21"/>
        <v>2.0698422552551367E-2</v>
      </c>
      <c r="S175" s="319">
        <f t="shared" si="21"/>
        <v>2.1709814548354796E-2</v>
      </c>
      <c r="T175" s="319">
        <f t="shared" si="21"/>
        <v>4.0656514503286986E-2</v>
      </c>
      <c r="U175" s="319">
        <f t="shared" si="21"/>
        <v>2.574053031728727E-2</v>
      </c>
      <c r="V175" s="319">
        <f t="shared" si="21"/>
        <v>2.6571173268110405E-2</v>
      </c>
      <c r="W175" s="319">
        <f t="shared" si="21"/>
        <v>2.5361803135587994E-2</v>
      </c>
      <c r="X175" s="319">
        <f t="shared" si="21"/>
        <v>2.6034288696413523E-2</v>
      </c>
      <c r="Y175" s="319">
        <f t="shared" si="21"/>
        <v>3.8999638347874156E-2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0.99999999999999956</v>
      </c>
      <c r="D178" s="232">
        <f t="shared" si="22"/>
        <v>1.0000000000000004</v>
      </c>
      <c r="E178" s="232">
        <f t="shared" si="22"/>
        <v>1.0000000000000002</v>
      </c>
      <c r="F178" s="232">
        <f t="shared" si="22"/>
        <v>0.99999999999999967</v>
      </c>
      <c r="G178" s="232">
        <f t="shared" si="22"/>
        <v>0.99999999999999967</v>
      </c>
      <c r="H178" s="232">
        <f t="shared" si="22"/>
        <v>1</v>
      </c>
      <c r="I178" s="232">
        <f t="shared" si="22"/>
        <v>1.0000000000000004</v>
      </c>
      <c r="J178" s="232">
        <f t="shared" si="22"/>
        <v>1.0000000000000002</v>
      </c>
      <c r="K178" s="232">
        <f t="shared" si="22"/>
        <v>1.0000000000000002</v>
      </c>
      <c r="L178" s="232">
        <f t="shared" si="22"/>
        <v>0.99999999999999978</v>
      </c>
      <c r="M178" s="232">
        <f t="shared" si="22"/>
        <v>0.99999999999999956</v>
      </c>
      <c r="N178" s="232">
        <f t="shared" si="22"/>
        <v>0.99999999999999956</v>
      </c>
      <c r="O178" s="232">
        <f t="shared" si="22"/>
        <v>1</v>
      </c>
      <c r="P178" s="232">
        <f t="shared" si="22"/>
        <v>1</v>
      </c>
      <c r="Q178" s="232">
        <f t="shared" si="22"/>
        <v>1</v>
      </c>
      <c r="R178" s="232">
        <f t="shared" si="22"/>
        <v>0.99999999999999989</v>
      </c>
      <c r="S178" s="232">
        <f t="shared" si="22"/>
        <v>1</v>
      </c>
      <c r="T178" s="232">
        <f t="shared" si="22"/>
        <v>1.0000000000000002</v>
      </c>
      <c r="U178" s="232">
        <f t="shared" si="22"/>
        <v>1.0000000000000002</v>
      </c>
      <c r="V178" s="232">
        <f t="shared" si="22"/>
        <v>1.0000000000000002</v>
      </c>
      <c r="W178" s="232">
        <f t="shared" si="22"/>
        <v>1.0000000000000002</v>
      </c>
      <c r="X178" s="232">
        <f t="shared" si="22"/>
        <v>1</v>
      </c>
      <c r="Y178" s="232">
        <f t="shared" si="22"/>
        <v>0.99999999999999978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1.0944853421170844E-2</v>
      </c>
      <c r="C179" s="266">
        <f t="shared" si="23"/>
        <v>8.5515882867572019E-3</v>
      </c>
      <c r="D179" s="266">
        <f t="shared" si="23"/>
        <v>8.8758210041224098E-3</v>
      </c>
      <c r="E179" s="266">
        <f t="shared" si="23"/>
        <v>9.1070207349446299E-3</v>
      </c>
      <c r="F179" s="266">
        <f t="shared" si="23"/>
        <v>9.4659739756601455E-3</v>
      </c>
      <c r="G179" s="266">
        <f t="shared" si="23"/>
        <v>1.0420339489909572E-2</v>
      </c>
      <c r="H179" s="266">
        <f t="shared" si="23"/>
        <v>1.0661439080147401E-2</v>
      </c>
      <c r="I179" s="266">
        <f t="shared" si="23"/>
        <v>9.6062731262610036E-3</v>
      </c>
      <c r="J179" s="266">
        <f t="shared" si="23"/>
        <v>9.6933727132144185E-3</v>
      </c>
      <c r="K179" s="266">
        <f t="shared" si="23"/>
        <v>8.0553913380180808E-3</v>
      </c>
      <c r="L179" s="266">
        <f t="shared" si="23"/>
        <v>8.644315138781852E-3</v>
      </c>
      <c r="M179" s="266">
        <f t="shared" si="23"/>
        <v>8.5095479114549299E-3</v>
      </c>
      <c r="N179" s="266">
        <f t="shared" si="23"/>
        <v>9.2167431759024726E-3</v>
      </c>
      <c r="O179" s="266">
        <f t="shared" si="23"/>
        <v>9.4056077186037822E-3</v>
      </c>
      <c r="P179" s="266">
        <f t="shared" si="23"/>
        <v>1.1231579084169096E-2</v>
      </c>
      <c r="Q179" s="266">
        <f t="shared" si="23"/>
        <v>1.1286519138823397E-2</v>
      </c>
      <c r="R179" s="266">
        <f t="shared" si="23"/>
        <v>1.2068603139938652E-2</v>
      </c>
      <c r="S179" s="266">
        <f t="shared" si="23"/>
        <v>1.2073130258424688E-2</v>
      </c>
      <c r="T179" s="266">
        <f t="shared" si="23"/>
        <v>1.0504958323301079E-2</v>
      </c>
      <c r="U179" s="266">
        <f t="shared" si="23"/>
        <v>1.0740941430677307E-2</v>
      </c>
      <c r="V179" s="266">
        <f t="shared" si="23"/>
        <v>1.1804257974833605E-2</v>
      </c>
      <c r="W179" s="266">
        <f t="shared" si="23"/>
        <v>1.1322114643535596E-2</v>
      </c>
      <c r="X179" s="266">
        <f t="shared" si="23"/>
        <v>1.1812561539938739E-2</v>
      </c>
      <c r="Y179" s="266">
        <f t="shared" si="23"/>
        <v>1.2838428211777648E-2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8.6859131091591685E-2</v>
      </c>
      <c r="C180" s="267">
        <f t="shared" si="24"/>
        <v>6.7866009662951129E-2</v>
      </c>
      <c r="D180" s="267">
        <f t="shared" si="24"/>
        <v>7.0439143447212874E-2</v>
      </c>
      <c r="E180" s="267">
        <f t="shared" si="24"/>
        <v>7.2273960868246875E-2</v>
      </c>
      <c r="F180" s="267">
        <f t="shared" si="24"/>
        <v>7.5122639182270912E-2</v>
      </c>
      <c r="G180" s="267">
        <f t="shared" si="24"/>
        <v>8.2696551424086634E-2</v>
      </c>
      <c r="H180" s="267">
        <f t="shared" si="24"/>
        <v>8.4609934829851449E-2</v>
      </c>
      <c r="I180" s="267">
        <f t="shared" si="24"/>
        <v>7.6236063167511942E-2</v>
      </c>
      <c r="J180" s="267">
        <f t="shared" si="24"/>
        <v>7.6927291651812613E-2</v>
      </c>
      <c r="K180" s="267">
        <f t="shared" si="24"/>
        <v>6.3928155572149759E-2</v>
      </c>
      <c r="L180" s="267">
        <f t="shared" si="24"/>
        <v>6.8601896520982517E-2</v>
      </c>
      <c r="M180" s="267">
        <f t="shared" si="24"/>
        <v>6.7532374270223378E-2</v>
      </c>
      <c r="N180" s="267">
        <f t="shared" si="24"/>
        <v>7.3144725922478879E-2</v>
      </c>
      <c r="O180" s="267">
        <f t="shared" si="24"/>
        <v>7.464356829539856E-2</v>
      </c>
      <c r="P180" s="267">
        <f t="shared" si="24"/>
        <v>8.9134606238797889E-2</v>
      </c>
      <c r="Q180" s="267">
        <f t="shared" si="24"/>
        <v>8.9570614399507156E-2</v>
      </c>
      <c r="R180" s="267">
        <f t="shared" si="24"/>
        <v>9.5777288364286423E-2</v>
      </c>
      <c r="S180" s="267">
        <f t="shared" si="24"/>
        <v>9.5813215896882173E-2</v>
      </c>
      <c r="T180" s="267">
        <f t="shared" si="24"/>
        <v>8.3368092472608443E-2</v>
      </c>
      <c r="U180" s="267">
        <f t="shared" si="24"/>
        <v>8.5240871108395871E-2</v>
      </c>
      <c r="V180" s="267">
        <f t="shared" si="24"/>
        <v>9.367942643176623E-2</v>
      </c>
      <c r="W180" s="267">
        <f t="shared" si="24"/>
        <v>8.9853102843261701E-2</v>
      </c>
      <c r="X180" s="267">
        <f t="shared" si="24"/>
        <v>9.3745324111912318E-2</v>
      </c>
      <c r="Y180" s="267">
        <f t="shared" si="24"/>
        <v>0.10188667459901815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9.7228552547888883E-2</v>
      </c>
      <c r="C181" s="267">
        <f t="shared" si="25"/>
        <v>7.5967993276052276E-2</v>
      </c>
      <c r="D181" s="267">
        <f t="shared" si="25"/>
        <v>7.8848313056042119E-2</v>
      </c>
      <c r="E181" s="267">
        <f t="shared" si="25"/>
        <v>8.0902174749047928E-2</v>
      </c>
      <c r="F181" s="267">
        <f t="shared" si="25"/>
        <v>8.4090934130661474E-2</v>
      </c>
      <c r="G181" s="267">
        <f t="shared" si="25"/>
        <v>9.2569035570796196E-2</v>
      </c>
      <c r="H181" s="267">
        <f t="shared" si="25"/>
        <v>9.4710842617144547E-2</v>
      </c>
      <c r="I181" s="267">
        <f t="shared" si="25"/>
        <v>8.533728095795047E-2</v>
      </c>
      <c r="J181" s="267">
        <f t="shared" si="25"/>
        <v>8.6111029718314691E-2</v>
      </c>
      <c r="K181" s="267">
        <f t="shared" si="25"/>
        <v>7.1560030076539383E-2</v>
      </c>
      <c r="L181" s="267">
        <f t="shared" si="25"/>
        <v>7.6791731818520059E-2</v>
      </c>
      <c r="M181" s="267">
        <f t="shared" si="25"/>
        <v>7.5594527804938402E-2</v>
      </c>
      <c r="N181" s="267">
        <f t="shared" si="25"/>
        <v>8.1876893523784258E-2</v>
      </c>
      <c r="O181" s="267">
        <f t="shared" si="25"/>
        <v>8.3554670777424456E-2</v>
      </c>
      <c r="P181" s="267">
        <f t="shared" si="25"/>
        <v>9.9775678591416353E-2</v>
      </c>
      <c r="Q181" s="267">
        <f t="shared" si="25"/>
        <v>0.10026373830180103</v>
      </c>
      <c r="R181" s="267">
        <f t="shared" si="25"/>
        <v>0.10721137775142674</v>
      </c>
      <c r="S181" s="267">
        <f t="shared" si="25"/>
        <v>0.10725159438664982</v>
      </c>
      <c r="T181" s="267">
        <f t="shared" si="25"/>
        <v>9.3320746568865257E-2</v>
      </c>
      <c r="U181" s="267">
        <f t="shared" si="25"/>
        <v>9.5417101364404372E-2</v>
      </c>
      <c r="V181" s="267">
        <f t="shared" si="25"/>
        <v>0.10486306875292703</v>
      </c>
      <c r="W181" s="267">
        <f t="shared" si="25"/>
        <v>0.10057995079613047</v>
      </c>
      <c r="X181" s="267">
        <f t="shared" si="25"/>
        <v>0.10493683343346602</v>
      </c>
      <c r="Y181" s="267">
        <f t="shared" si="25"/>
        <v>0.1140501150619876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0.15652971305876226</v>
      </c>
      <c r="C182" s="267">
        <f t="shared" si="26"/>
        <v>0.12230201805476355</v>
      </c>
      <c r="D182" s="267">
        <f t="shared" si="26"/>
        <v>0.12693908830691231</v>
      </c>
      <c r="E182" s="267">
        <f t="shared" si="26"/>
        <v>0.13024563122094179</v>
      </c>
      <c r="F182" s="267">
        <f t="shared" si="26"/>
        <v>0.13537926303934794</v>
      </c>
      <c r="G182" s="267">
        <f t="shared" si="26"/>
        <v>0.14902828640677629</v>
      </c>
      <c r="H182" s="267">
        <f t="shared" si="26"/>
        <v>0.15247641387146332</v>
      </c>
      <c r="I182" s="267">
        <f t="shared" si="26"/>
        <v>0.13738577559286097</v>
      </c>
      <c r="J182" s="267">
        <f t="shared" si="26"/>
        <v>0.13863144539114095</v>
      </c>
      <c r="K182" s="267">
        <f t="shared" si="26"/>
        <v>0.11520557162300692</v>
      </c>
      <c r="L182" s="267">
        <f t="shared" si="26"/>
        <v>0.12362816715715215</v>
      </c>
      <c r="M182" s="267">
        <f t="shared" si="26"/>
        <v>0.12170077036055338</v>
      </c>
      <c r="N182" s="267">
        <f t="shared" si="26"/>
        <v>0.13181484567620513</v>
      </c>
      <c r="O182" s="267">
        <f t="shared" si="26"/>
        <v>0.13451592457953926</v>
      </c>
      <c r="P182" s="267">
        <f t="shared" si="26"/>
        <v>0.16063036968965744</v>
      </c>
      <c r="Q182" s="267">
        <f t="shared" si="26"/>
        <v>0.16141610437787507</v>
      </c>
      <c r="R182" s="267">
        <f t="shared" si="26"/>
        <v>0.17260121390575781</v>
      </c>
      <c r="S182" s="267">
        <f t="shared" si="26"/>
        <v>0.17266595927331388</v>
      </c>
      <c r="T182" s="267">
        <f t="shared" si="26"/>
        <v>0.15023847727918399</v>
      </c>
      <c r="U182" s="267">
        <f t="shared" si="26"/>
        <v>0.15361343047982401</v>
      </c>
      <c r="V182" s="267">
        <f t="shared" si="26"/>
        <v>0.16882063583402898</v>
      </c>
      <c r="W182" s="267">
        <f t="shared" si="26"/>
        <v>0.16192517964132294</v>
      </c>
      <c r="X182" s="267">
        <f t="shared" si="26"/>
        <v>0.16893939070568015</v>
      </c>
      <c r="Y182" s="267">
        <f t="shared" si="26"/>
        <v>0.18361100023759788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2.9748030691154982E-2</v>
      </c>
      <c r="C183" s="268">
        <f t="shared" si="27"/>
        <v>2.6105484297788851E-2</v>
      </c>
      <c r="D183" s="268">
        <f t="shared" si="27"/>
        <v>2.680382742764768E-2</v>
      </c>
      <c r="E183" s="268">
        <f t="shared" si="27"/>
        <v>2.6864097645461521E-2</v>
      </c>
      <c r="F183" s="268">
        <f t="shared" si="27"/>
        <v>2.7175792870735276E-2</v>
      </c>
      <c r="G183" s="268">
        <f t="shared" si="27"/>
        <v>2.8058521147934279E-2</v>
      </c>
      <c r="H183" s="268">
        <f t="shared" si="27"/>
        <v>2.8578012385263262E-2</v>
      </c>
      <c r="I183" s="268">
        <f t="shared" si="27"/>
        <v>2.7025308996419702E-2</v>
      </c>
      <c r="J183" s="268">
        <f t="shared" si="27"/>
        <v>2.6876758909782267E-2</v>
      </c>
      <c r="K183" s="268">
        <f t="shared" si="27"/>
        <v>2.575995321520088E-2</v>
      </c>
      <c r="L183" s="268">
        <f t="shared" si="27"/>
        <v>2.6616753928790701E-2</v>
      </c>
      <c r="M183" s="268">
        <f t="shared" si="27"/>
        <v>2.7150206212638476E-2</v>
      </c>
      <c r="N183" s="268">
        <f t="shared" si="27"/>
        <v>2.7876919136947065E-2</v>
      </c>
      <c r="O183" s="268">
        <f t="shared" si="27"/>
        <v>2.7818134763458447E-2</v>
      </c>
      <c r="P183" s="268">
        <f t="shared" si="27"/>
        <v>3.0023447233287141E-2</v>
      </c>
      <c r="Q183" s="268">
        <f t="shared" si="27"/>
        <v>3.0129978229521841E-2</v>
      </c>
      <c r="R183" s="268">
        <f t="shared" si="27"/>
        <v>3.1026450846994652E-2</v>
      </c>
      <c r="S183" s="268">
        <f t="shared" si="27"/>
        <v>3.0949693807201386E-2</v>
      </c>
      <c r="T183" s="268">
        <f t="shared" si="27"/>
        <v>2.9379522385092192E-2</v>
      </c>
      <c r="U183" s="268">
        <f t="shared" si="27"/>
        <v>2.9355632001734428E-2</v>
      </c>
      <c r="V183" s="268">
        <f t="shared" si="27"/>
        <v>3.0687943986785534E-2</v>
      </c>
      <c r="W183" s="268">
        <f t="shared" si="27"/>
        <v>2.9881661574225865E-2</v>
      </c>
      <c r="X183" s="268">
        <f t="shared" si="27"/>
        <v>3.0557330942178662E-2</v>
      </c>
      <c r="Y183" s="268">
        <f t="shared" si="27"/>
        <v>3.2228479138422604E-2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0.37514715543754595</v>
      </c>
      <c r="C184" s="269">
        <f t="shared" si="28"/>
        <v>0.4303717714299744</v>
      </c>
      <c r="D184" s="269">
        <f t="shared" si="28"/>
        <v>0.42750275262556031</v>
      </c>
      <c r="E184" s="269">
        <f t="shared" si="28"/>
        <v>0.42646478109085012</v>
      </c>
      <c r="F184" s="269">
        <f t="shared" si="28"/>
        <v>0.41906386820844899</v>
      </c>
      <c r="G184" s="269">
        <f t="shared" si="28"/>
        <v>0.40550302886789591</v>
      </c>
      <c r="H184" s="269">
        <f t="shared" si="28"/>
        <v>0.40260734048572649</v>
      </c>
      <c r="I184" s="269">
        <f t="shared" si="28"/>
        <v>0.42170643555920062</v>
      </c>
      <c r="J184" s="269">
        <f t="shared" si="28"/>
        <v>0.42812767240447303</v>
      </c>
      <c r="K184" s="269">
        <f t="shared" si="28"/>
        <v>0.46722306079673731</v>
      </c>
      <c r="L184" s="269">
        <f t="shared" si="28"/>
        <v>0.44553343350950175</v>
      </c>
      <c r="M184" s="269">
        <f t="shared" si="28"/>
        <v>0.44483557096883314</v>
      </c>
      <c r="N184" s="269">
        <f t="shared" si="28"/>
        <v>0.42237334418161654</v>
      </c>
      <c r="O184" s="269">
        <f t="shared" si="28"/>
        <v>0.41933740480957427</v>
      </c>
      <c r="P184" s="269">
        <f t="shared" si="28"/>
        <v>0.35771038056385818</v>
      </c>
      <c r="Q184" s="269">
        <f t="shared" si="28"/>
        <v>0.35478929117664065</v>
      </c>
      <c r="R184" s="269">
        <f t="shared" si="28"/>
        <v>0.3317753956758866</v>
      </c>
      <c r="S184" s="269">
        <f t="shared" si="28"/>
        <v>0.33102373855761008</v>
      </c>
      <c r="T184" s="269">
        <f t="shared" si="28"/>
        <v>0.37845074742245893</v>
      </c>
      <c r="U184" s="269">
        <f t="shared" si="28"/>
        <v>0.37512948264466256</v>
      </c>
      <c r="V184" s="269">
        <f t="shared" si="28"/>
        <v>0.34694535635325846</v>
      </c>
      <c r="W184" s="269">
        <f t="shared" si="28"/>
        <v>0.3603941984272912</v>
      </c>
      <c r="X184" s="269">
        <f t="shared" si="28"/>
        <v>0.34701632601760879</v>
      </c>
      <c r="Y184" s="269">
        <f t="shared" si="28"/>
        <v>0.31077284250472703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0.37468306811299318</v>
      </c>
      <c r="C185" s="318">
        <f t="shared" si="29"/>
        <v>0.43000916413173496</v>
      </c>
      <c r="D185" s="318">
        <f t="shared" si="29"/>
        <v>0.42712639710351702</v>
      </c>
      <c r="E185" s="318">
        <f t="shared" si="29"/>
        <v>0.42607862216072212</v>
      </c>
      <c r="F185" s="318">
        <f t="shared" si="29"/>
        <v>0.41866248882330781</v>
      </c>
      <c r="G185" s="318">
        <f t="shared" si="29"/>
        <v>0.40506118215796655</v>
      </c>
      <c r="H185" s="318">
        <f t="shared" si="29"/>
        <v>0.40215527059057216</v>
      </c>
      <c r="I185" s="318">
        <f t="shared" si="29"/>
        <v>0.42129910716268998</v>
      </c>
      <c r="J185" s="318">
        <f t="shared" si="29"/>
        <v>0.4277166507822312</v>
      </c>
      <c r="K185" s="318">
        <f t="shared" si="29"/>
        <v>0.46688149340698543</v>
      </c>
      <c r="L185" s="318">
        <f t="shared" si="29"/>
        <v>0.44516689437636109</v>
      </c>
      <c r="M185" s="318">
        <f t="shared" si="29"/>
        <v>0.44447474628060646</v>
      </c>
      <c r="N185" s="318">
        <f t="shared" si="29"/>
        <v>0.42198253276395781</v>
      </c>
      <c r="O185" s="318">
        <f t="shared" si="29"/>
        <v>0.41893858509459514</v>
      </c>
      <c r="P185" s="318">
        <f t="shared" si="29"/>
        <v>0.35723413540212834</v>
      </c>
      <c r="Q185" s="318">
        <f t="shared" si="29"/>
        <v>0.35431071642839246</v>
      </c>
      <c r="R185" s="318">
        <f t="shared" si="29"/>
        <v>0.33126365874102098</v>
      </c>
      <c r="S185" s="318">
        <f t="shared" si="29"/>
        <v>0.33051180966235683</v>
      </c>
      <c r="T185" s="318">
        <f t="shared" si="29"/>
        <v>0.37800531267653814</v>
      </c>
      <c r="U185" s="318">
        <f t="shared" si="29"/>
        <v>0.37467404166432938</v>
      </c>
      <c r="V185" s="318">
        <f t="shared" si="29"/>
        <v>0.34644482827023504</v>
      </c>
      <c r="W185" s="318">
        <f t="shared" si="29"/>
        <v>0.35991411434658216</v>
      </c>
      <c r="X185" s="318">
        <f t="shared" si="29"/>
        <v>0.34651544584404875</v>
      </c>
      <c r="Y185" s="318">
        <f t="shared" si="29"/>
        <v>0.31022846319045116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4.6408732455276109E-4</v>
      </c>
      <c r="C186" s="318">
        <f t="shared" si="30"/>
        <v>3.6260729823947942E-4</v>
      </c>
      <c r="D186" s="318">
        <f t="shared" si="30"/>
        <v>3.7635552204332023E-4</v>
      </c>
      <c r="E186" s="318">
        <f t="shared" si="30"/>
        <v>3.8615893012798716E-4</v>
      </c>
      <c r="F186" s="318">
        <f t="shared" si="30"/>
        <v>4.0137938514120652E-4</v>
      </c>
      <c r="G186" s="318">
        <f t="shared" si="30"/>
        <v>4.4184670992937638E-4</v>
      </c>
      <c r="H186" s="318">
        <f t="shared" si="30"/>
        <v>4.5206989515429746E-4</v>
      </c>
      <c r="I186" s="318">
        <f t="shared" si="30"/>
        <v>4.0732839651064435E-4</v>
      </c>
      <c r="J186" s="318">
        <f t="shared" si="30"/>
        <v>4.1102162224180568E-4</v>
      </c>
      <c r="K186" s="318">
        <f t="shared" si="30"/>
        <v>3.4156738975188363E-4</v>
      </c>
      <c r="L186" s="318">
        <f t="shared" si="30"/>
        <v>3.6653913314071957E-4</v>
      </c>
      <c r="M186" s="318">
        <f t="shared" si="30"/>
        <v>3.6082468822667762E-4</v>
      </c>
      <c r="N186" s="318">
        <f t="shared" si="30"/>
        <v>3.9081141765870452E-4</v>
      </c>
      <c r="O186" s="318">
        <f t="shared" si="30"/>
        <v>3.988197149791222E-4</v>
      </c>
      <c r="P186" s="318">
        <f t="shared" si="30"/>
        <v>4.7624516172982948E-4</v>
      </c>
      <c r="Q186" s="318">
        <f t="shared" si="30"/>
        <v>4.7857474824818157E-4</v>
      </c>
      <c r="R186" s="318">
        <f t="shared" si="30"/>
        <v>5.1173693486559427E-4</v>
      </c>
      <c r="S186" s="318">
        <f t="shared" si="30"/>
        <v>5.1192889525330024E-4</v>
      </c>
      <c r="T186" s="318">
        <f t="shared" si="30"/>
        <v>4.454347459207474E-4</v>
      </c>
      <c r="U186" s="318">
        <f t="shared" si="30"/>
        <v>4.5544098033317384E-4</v>
      </c>
      <c r="V186" s="318">
        <f t="shared" si="30"/>
        <v>5.0052808302343446E-4</v>
      </c>
      <c r="W186" s="318">
        <f t="shared" si="30"/>
        <v>4.8008408070904701E-4</v>
      </c>
      <c r="X186" s="318">
        <f t="shared" si="30"/>
        <v>5.0088017356001845E-4</v>
      </c>
      <c r="Y186" s="318">
        <f t="shared" si="30"/>
        <v>5.4437931427584135E-4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0.17361006128182913</v>
      </c>
      <c r="C187" s="269">
        <f t="shared" si="31"/>
        <v>0.20852263500531759</v>
      </c>
      <c r="D187" s="269">
        <f t="shared" si="31"/>
        <v>0.19895512304512764</v>
      </c>
      <c r="E187" s="269">
        <f t="shared" si="31"/>
        <v>0.19166113521715447</v>
      </c>
      <c r="F187" s="269">
        <f t="shared" si="31"/>
        <v>0.18592688734553839</v>
      </c>
      <c r="G187" s="269">
        <f t="shared" si="31"/>
        <v>0.16424878283384489</v>
      </c>
      <c r="H187" s="269">
        <f t="shared" si="31"/>
        <v>0.15790853920429079</v>
      </c>
      <c r="I187" s="269">
        <f t="shared" si="31"/>
        <v>0.17842353944495165</v>
      </c>
      <c r="J187" s="269">
        <f t="shared" si="31"/>
        <v>0.16912649456615966</v>
      </c>
      <c r="K187" s="269">
        <f t="shared" si="31"/>
        <v>0.18858338642710565</v>
      </c>
      <c r="L187" s="269">
        <f t="shared" si="31"/>
        <v>0.18844604832980111</v>
      </c>
      <c r="M187" s="269">
        <f t="shared" si="31"/>
        <v>0.1927484302821896</v>
      </c>
      <c r="N187" s="269">
        <f t="shared" si="31"/>
        <v>0.18955545692218945</v>
      </c>
      <c r="O187" s="269">
        <f t="shared" si="31"/>
        <v>0.18619777581427474</v>
      </c>
      <c r="P187" s="269">
        <f t="shared" si="31"/>
        <v>0.1809720245059257</v>
      </c>
      <c r="Q187" s="269">
        <f t="shared" si="31"/>
        <v>0.18182823683331001</v>
      </c>
      <c r="R187" s="269">
        <f t="shared" si="31"/>
        <v>0.17623327055548146</v>
      </c>
      <c r="S187" s="269">
        <f t="shared" si="31"/>
        <v>0.17700914267170101</v>
      </c>
      <c r="T187" s="269">
        <f t="shared" si="31"/>
        <v>0.18643842202244137</v>
      </c>
      <c r="U187" s="269">
        <f t="shared" si="31"/>
        <v>0.18165794241900129</v>
      </c>
      <c r="V187" s="269">
        <f t="shared" si="31"/>
        <v>0.17063495359730285</v>
      </c>
      <c r="W187" s="269">
        <f t="shared" si="31"/>
        <v>0.1753730882936842</v>
      </c>
      <c r="X187" s="269">
        <f t="shared" si="31"/>
        <v>0.17054598534941312</v>
      </c>
      <c r="Y187" s="269">
        <f t="shared" si="31"/>
        <v>0.1683877271337364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0.14467567626539996</v>
      </c>
      <c r="C188" s="318">
        <f t="shared" si="32"/>
        <v>0.2013934288366836</v>
      </c>
      <c r="D188" s="318">
        <f t="shared" si="32"/>
        <v>0.18942677277133885</v>
      </c>
      <c r="E188" s="318">
        <f t="shared" si="32"/>
        <v>0.18007347695592141</v>
      </c>
      <c r="F188" s="318">
        <f t="shared" si="32"/>
        <v>0.17143836564087014</v>
      </c>
      <c r="G188" s="318">
        <f t="shared" si="32"/>
        <v>0.13109599080525447</v>
      </c>
      <c r="H188" s="318">
        <f t="shared" si="32"/>
        <v>0.11348882968235054</v>
      </c>
      <c r="I188" s="318">
        <f t="shared" si="32"/>
        <v>0.16010774610216855</v>
      </c>
      <c r="J188" s="318">
        <f t="shared" si="32"/>
        <v>0.14429859749276161</v>
      </c>
      <c r="K188" s="318">
        <f t="shared" si="32"/>
        <v>0.17839854608599412</v>
      </c>
      <c r="L188" s="318">
        <f t="shared" si="32"/>
        <v>0.17683078389511306</v>
      </c>
      <c r="M188" s="318">
        <f t="shared" si="32"/>
        <v>0.18276893819923726</v>
      </c>
      <c r="N188" s="318">
        <f t="shared" si="32"/>
        <v>0.17661323782180896</v>
      </c>
      <c r="O188" s="318">
        <f t="shared" si="32"/>
        <v>0.17181541551938662</v>
      </c>
      <c r="P188" s="318">
        <f t="shared" si="32"/>
        <v>0.15759016778518203</v>
      </c>
      <c r="Q188" s="318">
        <f t="shared" si="32"/>
        <v>0.15932413909076473</v>
      </c>
      <c r="R188" s="318">
        <f t="shared" si="32"/>
        <v>0.14782128211220036</v>
      </c>
      <c r="S188" s="318">
        <f t="shared" si="32"/>
        <v>0.14995761145793002</v>
      </c>
      <c r="T188" s="318">
        <f t="shared" si="32"/>
        <v>0.16872104723358233</v>
      </c>
      <c r="U188" s="318">
        <f t="shared" si="32"/>
        <v>0.16036012353924245</v>
      </c>
      <c r="V188" s="318">
        <f t="shared" si="32"/>
        <v>0.13059524590351335</v>
      </c>
      <c r="W188" s="318">
        <f t="shared" si="32"/>
        <v>0.1466876154500355</v>
      </c>
      <c r="X188" s="318">
        <f t="shared" si="32"/>
        <v>0.13388443615160581</v>
      </c>
      <c r="Y188" s="318">
        <f t="shared" si="32"/>
        <v>0.12451965150368784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2.893438501642917E-2</v>
      </c>
      <c r="C189" s="318">
        <f t="shared" si="33"/>
        <v>7.1292061686339626E-3</v>
      </c>
      <c r="D189" s="318">
        <f t="shared" si="33"/>
        <v>9.5283502737888524E-3</v>
      </c>
      <c r="E189" s="318">
        <f t="shared" si="33"/>
        <v>1.158765826123306E-2</v>
      </c>
      <c r="F189" s="318">
        <f t="shared" si="33"/>
        <v>1.4488521704668293E-2</v>
      </c>
      <c r="G189" s="318">
        <f t="shared" si="33"/>
        <v>3.3152792028590394E-2</v>
      </c>
      <c r="H189" s="318">
        <f t="shared" si="33"/>
        <v>4.4419709521940298E-2</v>
      </c>
      <c r="I189" s="318">
        <f t="shared" si="33"/>
        <v>1.8315793342783122E-2</v>
      </c>
      <c r="J189" s="318">
        <f t="shared" si="33"/>
        <v>2.4827897073398091E-2</v>
      </c>
      <c r="K189" s="318">
        <f t="shared" si="33"/>
        <v>1.0184840341111497E-2</v>
      </c>
      <c r="L189" s="318">
        <f t="shared" si="33"/>
        <v>1.1615264434688001E-2</v>
      </c>
      <c r="M189" s="318">
        <f t="shared" si="33"/>
        <v>9.9794920829523494E-3</v>
      </c>
      <c r="N189" s="318">
        <f t="shared" si="33"/>
        <v>1.2942219100380474E-2</v>
      </c>
      <c r="O189" s="318">
        <f t="shared" si="33"/>
        <v>1.4382360294888107E-2</v>
      </c>
      <c r="P189" s="318">
        <f t="shared" si="33"/>
        <v>2.3381856720743624E-2</v>
      </c>
      <c r="Q189" s="318">
        <f t="shared" si="33"/>
        <v>2.2504097742545227E-2</v>
      </c>
      <c r="R189" s="318">
        <f t="shared" si="33"/>
        <v>2.8411988443281133E-2</v>
      </c>
      <c r="S189" s="318">
        <f t="shared" si="33"/>
        <v>2.7051531213770984E-2</v>
      </c>
      <c r="T189" s="318">
        <f t="shared" si="33"/>
        <v>1.7717374788859108E-2</v>
      </c>
      <c r="U189" s="318">
        <f t="shared" si="33"/>
        <v>2.1297818879758915E-2</v>
      </c>
      <c r="V189" s="318">
        <f t="shared" si="33"/>
        <v>4.003970769378945E-2</v>
      </c>
      <c r="W189" s="318">
        <f t="shared" si="33"/>
        <v>2.8685472843648637E-2</v>
      </c>
      <c r="X189" s="318">
        <f t="shared" si="33"/>
        <v>3.6661549197807314E-2</v>
      </c>
      <c r="Y189" s="318">
        <f t="shared" si="33"/>
        <v>4.3868075630048534E-2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4.0243801066181084E-2</v>
      </c>
      <c r="C190" s="269">
        <f t="shared" si="34"/>
        <v>3.7115702240038302E-2</v>
      </c>
      <c r="D190" s="269">
        <f t="shared" si="34"/>
        <v>3.755962879574988E-2</v>
      </c>
      <c r="E190" s="269">
        <f t="shared" si="34"/>
        <v>3.777775029782203E-2</v>
      </c>
      <c r="F190" s="269">
        <f t="shared" si="34"/>
        <v>3.809750661192645E-2</v>
      </c>
      <c r="G190" s="269">
        <f t="shared" si="34"/>
        <v>3.9209534585083056E-2</v>
      </c>
      <c r="H190" s="269">
        <f t="shared" si="34"/>
        <v>3.9527557888464016E-2</v>
      </c>
      <c r="I190" s="269">
        <f t="shared" si="34"/>
        <v>3.8221616991509159E-2</v>
      </c>
      <c r="J190" s="269">
        <f t="shared" si="34"/>
        <v>3.8211964593166288E-2</v>
      </c>
      <c r="K190" s="269">
        <f t="shared" si="34"/>
        <v>3.7833623085134667E-2</v>
      </c>
      <c r="L190" s="269">
        <f t="shared" si="34"/>
        <v>3.8289327600629842E-2</v>
      </c>
      <c r="M190" s="269">
        <f t="shared" si="34"/>
        <v>3.8845811981847757E-2</v>
      </c>
      <c r="N190" s="269">
        <f t="shared" si="34"/>
        <v>3.9139993279574264E-2</v>
      </c>
      <c r="O190" s="269">
        <f t="shared" si="34"/>
        <v>3.9013526416510874E-2</v>
      </c>
      <c r="P190" s="269">
        <f t="shared" si="34"/>
        <v>4.0055448723976969E-2</v>
      </c>
      <c r="Q190" s="269">
        <f t="shared" si="34"/>
        <v>4.0100023327358576E-2</v>
      </c>
      <c r="R190" s="269">
        <f t="shared" si="34"/>
        <v>4.0569446491356374E-2</v>
      </c>
      <c r="S190" s="269">
        <f t="shared" si="34"/>
        <v>4.0464291745132885E-2</v>
      </c>
      <c r="T190" s="269">
        <f t="shared" si="34"/>
        <v>3.9803579186078186E-2</v>
      </c>
      <c r="U190" s="269">
        <f t="shared" si="34"/>
        <v>3.9709023074787228E-2</v>
      </c>
      <c r="V190" s="269">
        <f t="shared" si="34"/>
        <v>4.0544459056460438E-2</v>
      </c>
      <c r="W190" s="269">
        <f t="shared" si="34"/>
        <v>3.9958654200955311E-2</v>
      </c>
      <c r="X190" s="269">
        <f t="shared" si="34"/>
        <v>4.0403825870121965E-2</v>
      </c>
      <c r="Y190" s="269">
        <f t="shared" si="34"/>
        <v>4.1399574016742963E-2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4.710625853389108E-3</v>
      </c>
      <c r="C191" s="318">
        <f t="shared" si="35"/>
        <v>9.3022296911094825E-3</v>
      </c>
      <c r="D191" s="318">
        <f t="shared" si="35"/>
        <v>9.038162019658633E-3</v>
      </c>
      <c r="E191" s="318">
        <f t="shared" si="35"/>
        <v>8.546923617730141E-3</v>
      </c>
      <c r="F191" s="318">
        <f t="shared" si="35"/>
        <v>7.0404954073810498E-3</v>
      </c>
      <c r="G191" s="318">
        <f t="shared" si="35"/>
        <v>5.3337415501251827E-3</v>
      </c>
      <c r="H191" s="318">
        <f t="shared" si="35"/>
        <v>4.1723485795114859E-3</v>
      </c>
      <c r="I191" s="318">
        <f t="shared" si="35"/>
        <v>7.01531866051205E-3</v>
      </c>
      <c r="J191" s="318">
        <f t="shared" si="35"/>
        <v>6.9421988479313338E-3</v>
      </c>
      <c r="K191" s="318">
        <f t="shared" si="35"/>
        <v>1.4891193508131891E-2</v>
      </c>
      <c r="L191" s="318">
        <f t="shared" si="35"/>
        <v>1.4472998306781861E-2</v>
      </c>
      <c r="M191" s="318">
        <f t="shared" si="35"/>
        <v>1.6915531846154665E-2</v>
      </c>
      <c r="N191" s="318">
        <f t="shared" si="35"/>
        <v>1.6032924165874988E-2</v>
      </c>
      <c r="O191" s="318">
        <f t="shared" si="35"/>
        <v>1.5089219980943603E-2</v>
      </c>
      <c r="P191" s="318">
        <f t="shared" si="35"/>
        <v>1.2387491974553041E-2</v>
      </c>
      <c r="Q191" s="318">
        <f t="shared" si="35"/>
        <v>1.2978718152063749E-2</v>
      </c>
      <c r="R191" s="318">
        <f t="shared" si="35"/>
        <v>1.0663472457462511E-2</v>
      </c>
      <c r="S191" s="318">
        <f t="shared" si="35"/>
        <v>1.1519784815896056E-2</v>
      </c>
      <c r="T191" s="318">
        <f t="shared" si="35"/>
        <v>1.4753428622695438E-2</v>
      </c>
      <c r="U191" s="318">
        <f t="shared" si="35"/>
        <v>1.3252684981371639E-2</v>
      </c>
      <c r="V191" s="318">
        <f t="shared" si="35"/>
        <v>7.8011775532344212E-3</v>
      </c>
      <c r="W191" s="318">
        <f t="shared" si="35"/>
        <v>1.0604066397354317E-2</v>
      </c>
      <c r="X191" s="318">
        <f t="shared" si="35"/>
        <v>8.4989589306631273E-3</v>
      </c>
      <c r="Y191" s="318">
        <f t="shared" si="35"/>
        <v>7.4311681649753096E-3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8.2182906235666424E-3</v>
      </c>
      <c r="C192" s="318">
        <f t="shared" si="36"/>
        <v>9.4318120630042333E-3</v>
      </c>
      <c r="D192" s="318">
        <f t="shared" si="36"/>
        <v>9.3685815109612863E-3</v>
      </c>
      <c r="E192" s="318">
        <f t="shared" si="36"/>
        <v>9.3455996371569934E-3</v>
      </c>
      <c r="F192" s="318">
        <f t="shared" si="36"/>
        <v>9.1829343227702396E-3</v>
      </c>
      <c r="G192" s="318">
        <f t="shared" si="36"/>
        <v>8.8846035452441012E-3</v>
      </c>
      <c r="H192" s="318">
        <f t="shared" si="36"/>
        <v>8.820865341360196E-3</v>
      </c>
      <c r="I192" s="318">
        <f t="shared" si="36"/>
        <v>9.2407658545915101E-3</v>
      </c>
      <c r="J192" s="318">
        <f t="shared" si="36"/>
        <v>9.3815281228744798E-3</v>
      </c>
      <c r="K192" s="318">
        <f t="shared" si="36"/>
        <v>1.0240568966479969E-2</v>
      </c>
      <c r="L192" s="318">
        <f t="shared" si="36"/>
        <v>9.7642814029488909E-3</v>
      </c>
      <c r="M192" s="318">
        <f t="shared" si="36"/>
        <v>9.749099841011466E-3</v>
      </c>
      <c r="N192" s="318">
        <f t="shared" si="36"/>
        <v>9.2557560975162628E-3</v>
      </c>
      <c r="O192" s="318">
        <f t="shared" si="36"/>
        <v>9.1889902126425799E-3</v>
      </c>
      <c r="P192" s="318">
        <f t="shared" si="36"/>
        <v>7.8355660963785063E-3</v>
      </c>
      <c r="Q192" s="318">
        <f t="shared" si="36"/>
        <v>7.7714438854080189E-3</v>
      </c>
      <c r="R192" s="318">
        <f t="shared" si="36"/>
        <v>7.2659302014114824E-3</v>
      </c>
      <c r="S192" s="318">
        <f t="shared" si="36"/>
        <v>7.2494391593565556E-3</v>
      </c>
      <c r="T192" s="318">
        <f t="shared" si="36"/>
        <v>8.2911606667294795E-3</v>
      </c>
      <c r="U192" s="318">
        <f t="shared" si="36"/>
        <v>8.2180926376293727E-3</v>
      </c>
      <c r="V192" s="318">
        <f t="shared" si="36"/>
        <v>7.5989136581368077E-3</v>
      </c>
      <c r="W192" s="318">
        <f t="shared" si="36"/>
        <v>7.8943486988096324E-3</v>
      </c>
      <c r="X192" s="318">
        <f t="shared" si="36"/>
        <v>7.6004625825321793E-3</v>
      </c>
      <c r="Y192" s="318">
        <f t="shared" si="36"/>
        <v>6.8045446596821033E-3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2.7314884589225333E-2</v>
      </c>
      <c r="C193" s="318">
        <f t="shared" si="37"/>
        <v>1.8381660485924586E-2</v>
      </c>
      <c r="D193" s="318">
        <f t="shared" si="37"/>
        <v>1.9152885265129965E-2</v>
      </c>
      <c r="E193" s="318">
        <f t="shared" si="37"/>
        <v>1.9885227042934894E-2</v>
      </c>
      <c r="F193" s="318">
        <f t="shared" si="37"/>
        <v>2.1874076881775166E-2</v>
      </c>
      <c r="G193" s="318">
        <f t="shared" si="37"/>
        <v>2.4991189489713767E-2</v>
      </c>
      <c r="H193" s="318">
        <f t="shared" si="37"/>
        <v>2.6534343967592335E-2</v>
      </c>
      <c r="I193" s="318">
        <f t="shared" si="37"/>
        <v>2.1965532476405602E-2</v>
      </c>
      <c r="J193" s="318">
        <f t="shared" si="37"/>
        <v>2.1888237622360467E-2</v>
      </c>
      <c r="K193" s="318">
        <f t="shared" si="37"/>
        <v>1.270186061052281E-2</v>
      </c>
      <c r="L193" s="318">
        <f t="shared" si="37"/>
        <v>1.4052047890899094E-2</v>
      </c>
      <c r="M193" s="318">
        <f t="shared" si="37"/>
        <v>1.218118029468163E-2</v>
      </c>
      <c r="N193" s="318">
        <f t="shared" si="37"/>
        <v>1.3851313016183019E-2</v>
      </c>
      <c r="O193" s="318">
        <f t="shared" si="37"/>
        <v>1.4735316222924693E-2</v>
      </c>
      <c r="P193" s="318">
        <f t="shared" si="37"/>
        <v>1.9832390653045418E-2</v>
      </c>
      <c r="Q193" s="318">
        <f t="shared" si="37"/>
        <v>1.9349861289886808E-2</v>
      </c>
      <c r="R193" s="318">
        <f t="shared" si="37"/>
        <v>2.264004383248238E-2</v>
      </c>
      <c r="S193" s="318">
        <f t="shared" si="37"/>
        <v>2.1695067769880276E-2</v>
      </c>
      <c r="T193" s="318">
        <f t="shared" si="37"/>
        <v>1.6758989896653271E-2</v>
      </c>
      <c r="U193" s="318">
        <f t="shared" si="37"/>
        <v>1.8238245455786218E-2</v>
      </c>
      <c r="V193" s="318">
        <f t="shared" si="37"/>
        <v>2.5144367845089211E-2</v>
      </c>
      <c r="W193" s="318">
        <f t="shared" si="37"/>
        <v>2.1460239104791362E-2</v>
      </c>
      <c r="X193" s="318">
        <f t="shared" si="37"/>
        <v>2.430440435692666E-2</v>
      </c>
      <c r="Y193" s="318">
        <f t="shared" si="37"/>
        <v>2.7163861192085546E-2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2.9688701403875622E-2</v>
      </c>
      <c r="C194" s="319">
        <f t="shared" si="38"/>
        <v>2.3196797746356218E-2</v>
      </c>
      <c r="D194" s="319">
        <f t="shared" si="38"/>
        <v>2.4076302291625242E-2</v>
      </c>
      <c r="E194" s="319">
        <f t="shared" si="38"/>
        <v>2.4703448175530811E-2</v>
      </c>
      <c r="F194" s="319">
        <f t="shared" si="38"/>
        <v>2.5677134635410024E-2</v>
      </c>
      <c r="G194" s="319">
        <f t="shared" si="38"/>
        <v>2.8265919673672885E-2</v>
      </c>
      <c r="H194" s="319">
        <f t="shared" si="38"/>
        <v>2.8919919637648821E-2</v>
      </c>
      <c r="I194" s="319">
        <f t="shared" si="38"/>
        <v>2.6057706163334655E-2</v>
      </c>
      <c r="J194" s="319">
        <f t="shared" si="38"/>
        <v>2.6293970051936282E-2</v>
      </c>
      <c r="K194" s="319">
        <f t="shared" si="38"/>
        <v>2.1850827866107793E-2</v>
      </c>
      <c r="L194" s="319">
        <f t="shared" si="38"/>
        <v>2.3448325995839781E-2</v>
      </c>
      <c r="M194" s="319">
        <f t="shared" si="38"/>
        <v>2.3082760207320585E-2</v>
      </c>
      <c r="N194" s="319">
        <f t="shared" si="38"/>
        <v>2.500107818130147E-2</v>
      </c>
      <c r="O194" s="319">
        <f t="shared" si="38"/>
        <v>2.5513386825215548E-2</v>
      </c>
      <c r="P194" s="319">
        <f t="shared" si="38"/>
        <v>3.0466465368911243E-2</v>
      </c>
      <c r="Q194" s="319">
        <f t="shared" si="38"/>
        <v>3.0615494215162329E-2</v>
      </c>
      <c r="R194" s="319">
        <f t="shared" si="38"/>
        <v>3.2736953268871161E-2</v>
      </c>
      <c r="S194" s="319">
        <f t="shared" si="38"/>
        <v>3.2749233403083972E-2</v>
      </c>
      <c r="T194" s="319">
        <f t="shared" si="38"/>
        <v>2.8495454339970503E-2</v>
      </c>
      <c r="U194" s="319">
        <f t="shared" si="38"/>
        <v>2.9135575476513072E-2</v>
      </c>
      <c r="V194" s="319">
        <f t="shared" si="38"/>
        <v>3.2019898012637084E-2</v>
      </c>
      <c r="W194" s="319">
        <f t="shared" si="38"/>
        <v>3.0712049579592903E-2</v>
      </c>
      <c r="X194" s="319">
        <f t="shared" si="38"/>
        <v>3.2042422029680301E-2</v>
      </c>
      <c r="Y194" s="319">
        <f t="shared" si="38"/>
        <v>3.4825159095989509E-2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0.99999999999999956</v>
      </c>
      <c r="C197" s="232">
        <f t="shared" si="39"/>
        <v>1</v>
      </c>
      <c r="D197" s="232">
        <f t="shared" si="39"/>
        <v>0.99999999999999978</v>
      </c>
      <c r="E197" s="232">
        <f t="shared" si="39"/>
        <v>1.0000000000000004</v>
      </c>
      <c r="F197" s="232">
        <f t="shared" si="39"/>
        <v>0.99999999999999989</v>
      </c>
      <c r="G197" s="232">
        <f t="shared" si="39"/>
        <v>1.0000000000000002</v>
      </c>
      <c r="H197" s="232">
        <f t="shared" si="39"/>
        <v>1</v>
      </c>
      <c r="I197" s="232">
        <f t="shared" si="39"/>
        <v>0.99999999999999989</v>
      </c>
      <c r="J197" s="232">
        <f t="shared" si="39"/>
        <v>0.99999999999999978</v>
      </c>
      <c r="K197" s="232">
        <f t="shared" si="39"/>
        <v>1</v>
      </c>
      <c r="L197" s="232">
        <f t="shared" si="39"/>
        <v>1</v>
      </c>
      <c r="M197" s="232">
        <f t="shared" si="39"/>
        <v>0.99999999999999967</v>
      </c>
      <c r="N197" s="232">
        <f t="shared" si="39"/>
        <v>1</v>
      </c>
      <c r="O197" s="232">
        <f t="shared" si="39"/>
        <v>1</v>
      </c>
      <c r="P197" s="232">
        <f t="shared" si="39"/>
        <v>0.99999999999999989</v>
      </c>
      <c r="Q197" s="232">
        <f t="shared" si="39"/>
        <v>1.0000000000000002</v>
      </c>
      <c r="R197" s="232">
        <f t="shared" si="39"/>
        <v>1.0000000000000002</v>
      </c>
      <c r="S197" s="232">
        <f t="shared" si="39"/>
        <v>1.0000000000000002</v>
      </c>
      <c r="T197" s="232">
        <f t="shared" si="39"/>
        <v>1</v>
      </c>
      <c r="U197" s="232">
        <f t="shared" si="39"/>
        <v>1</v>
      </c>
      <c r="V197" s="232">
        <f t="shared" si="39"/>
        <v>0.99999999999999989</v>
      </c>
      <c r="W197" s="232">
        <f t="shared" si="39"/>
        <v>1</v>
      </c>
      <c r="X197" s="232">
        <f t="shared" si="39"/>
        <v>1</v>
      </c>
      <c r="Y197" s="232">
        <f t="shared" si="39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1.2979841597959733E-2</v>
      </c>
      <c r="C198" s="266">
        <f t="shared" si="40"/>
        <v>1.1583051971430076E-2</v>
      </c>
      <c r="D198" s="266">
        <f t="shared" si="40"/>
        <v>1.1796092042333868E-2</v>
      </c>
      <c r="E198" s="266">
        <f t="shared" si="40"/>
        <v>1.1947179466895138E-2</v>
      </c>
      <c r="F198" s="266">
        <f t="shared" si="40"/>
        <v>1.2170575809337848E-2</v>
      </c>
      <c r="G198" s="266">
        <f t="shared" si="40"/>
        <v>1.2722360236326944E-2</v>
      </c>
      <c r="H198" s="266">
        <f t="shared" si="40"/>
        <v>1.2851394515031336E-2</v>
      </c>
      <c r="I198" s="266">
        <f t="shared" si="40"/>
        <v>1.2259508566040293E-2</v>
      </c>
      <c r="J198" s="266">
        <f t="shared" si="40"/>
        <v>1.231791597039251E-2</v>
      </c>
      <c r="K198" s="266">
        <f t="shared" si="40"/>
        <v>1.1542181911356135E-2</v>
      </c>
      <c r="L198" s="266">
        <f t="shared" si="40"/>
        <v>1.2351489105434658E-2</v>
      </c>
      <c r="M198" s="266">
        <f t="shared" si="40"/>
        <v>1.225578962898208E-2</v>
      </c>
      <c r="N198" s="266">
        <f t="shared" si="40"/>
        <v>1.2506727058057497E-2</v>
      </c>
      <c r="O198" s="266">
        <f t="shared" si="40"/>
        <v>1.1348069540859519E-2</v>
      </c>
      <c r="P198" s="266">
        <f t="shared" si="40"/>
        <v>1.4577520255499486E-2</v>
      </c>
      <c r="Q198" s="266">
        <f t="shared" si="40"/>
        <v>1.4807730606252699E-2</v>
      </c>
      <c r="R198" s="266">
        <f t="shared" si="40"/>
        <v>1.482418357786046E-2</v>
      </c>
      <c r="S198" s="266">
        <f t="shared" si="40"/>
        <v>1.4482664249138933E-2</v>
      </c>
      <c r="T198" s="266">
        <f t="shared" si="40"/>
        <v>1.3812333357978299E-2</v>
      </c>
      <c r="U198" s="266">
        <f t="shared" si="40"/>
        <v>1.420527811721343E-2</v>
      </c>
      <c r="V198" s="266">
        <f t="shared" si="40"/>
        <v>1.4362504403823593E-2</v>
      </c>
      <c r="W198" s="266">
        <f t="shared" si="40"/>
        <v>1.3235657448238826E-2</v>
      </c>
      <c r="X198" s="266">
        <f t="shared" si="40"/>
        <v>1.3382793840821576E-2</v>
      </c>
      <c r="Y198" s="266">
        <f t="shared" si="40"/>
        <v>1.3839509204759796E-2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0.10358074576930724</v>
      </c>
      <c r="C199" s="267">
        <f t="shared" si="41"/>
        <v>9.2434191313549074E-2</v>
      </c>
      <c r="D199" s="267">
        <f t="shared" si="41"/>
        <v>9.4134277501536787E-2</v>
      </c>
      <c r="E199" s="267">
        <f t="shared" si="41"/>
        <v>9.5339973888069057E-2</v>
      </c>
      <c r="F199" s="267">
        <f t="shared" si="41"/>
        <v>9.7122704407368213E-2</v>
      </c>
      <c r="G199" s="267">
        <f t="shared" si="41"/>
        <v>0.10152601256949585</v>
      </c>
      <c r="H199" s="267">
        <f t="shared" si="41"/>
        <v>0.10255572211696114</v>
      </c>
      <c r="I199" s="267">
        <f t="shared" si="41"/>
        <v>9.7832398835689047E-2</v>
      </c>
      <c r="J199" s="267">
        <f t="shared" si="41"/>
        <v>9.8298497166365337E-2</v>
      </c>
      <c r="K199" s="267">
        <f t="shared" si="41"/>
        <v>9.2108043165272657E-2</v>
      </c>
      <c r="L199" s="267">
        <f t="shared" si="41"/>
        <v>9.8566414947890979E-2</v>
      </c>
      <c r="M199" s="267">
        <f t="shared" si="41"/>
        <v>9.7802721256725442E-2</v>
      </c>
      <c r="N199" s="267">
        <f t="shared" si="41"/>
        <v>9.9805233063121446E-2</v>
      </c>
      <c r="O199" s="267">
        <f t="shared" si="41"/>
        <v>9.0559002374031569E-2</v>
      </c>
      <c r="P199" s="267">
        <f t="shared" si="41"/>
        <v>0.11633041960767565</v>
      </c>
      <c r="Q199" s="267">
        <f t="shared" si="41"/>
        <v>0.11816752675839615</v>
      </c>
      <c r="R199" s="267">
        <f t="shared" si="41"/>
        <v>0.11829882351239672</v>
      </c>
      <c r="S199" s="267">
        <f t="shared" si="41"/>
        <v>0.11557345691245534</v>
      </c>
      <c r="T199" s="267">
        <f t="shared" si="41"/>
        <v>0.11022413326357992</v>
      </c>
      <c r="U199" s="267">
        <f t="shared" si="41"/>
        <v>0.11335988117703011</v>
      </c>
      <c r="V199" s="267">
        <f t="shared" si="41"/>
        <v>0.11461456644408138</v>
      </c>
      <c r="W199" s="267">
        <f t="shared" si="41"/>
        <v>0.10562218798195208</v>
      </c>
      <c r="X199" s="267">
        <f t="shared" si="41"/>
        <v>0.10679635464327115</v>
      </c>
      <c r="Y199" s="267">
        <f t="shared" si="41"/>
        <v>0.11044099989136545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0.12699947382797178</v>
      </c>
      <c r="C200" s="267">
        <f t="shared" si="42"/>
        <v>0.11333277795353834</v>
      </c>
      <c r="D200" s="267">
        <f t="shared" si="42"/>
        <v>0.1154172392086979</v>
      </c>
      <c r="E200" s="267">
        <f t="shared" si="42"/>
        <v>0.11689553332164926</v>
      </c>
      <c r="F200" s="267">
        <f t="shared" si="42"/>
        <v>0.11908132409045007</v>
      </c>
      <c r="G200" s="267">
        <f t="shared" si="42"/>
        <v>0.12448018287968982</v>
      </c>
      <c r="H200" s="267">
        <f t="shared" si="42"/>
        <v>0.12574270102196097</v>
      </c>
      <c r="I200" s="267">
        <f t="shared" si="42"/>
        <v>0.11995147440946914</v>
      </c>
      <c r="J200" s="267">
        <f t="shared" si="42"/>
        <v>0.12052295361931982</v>
      </c>
      <c r="K200" s="267">
        <f t="shared" si="42"/>
        <v>0.11293289047528714</v>
      </c>
      <c r="L200" s="267">
        <f t="shared" si="42"/>
        <v>0.12085144533880109</v>
      </c>
      <c r="M200" s="267">
        <f t="shared" si="42"/>
        <v>0.11991508698162363</v>
      </c>
      <c r="N200" s="267">
        <f t="shared" si="42"/>
        <v>0.12237034972237469</v>
      </c>
      <c r="O200" s="267">
        <f t="shared" si="42"/>
        <v>0.11103362469992932</v>
      </c>
      <c r="P200" s="267">
        <f t="shared" si="42"/>
        <v>0.14263174077995233</v>
      </c>
      <c r="Q200" s="267">
        <f t="shared" si="42"/>
        <v>0.14488420227532264</v>
      </c>
      <c r="R200" s="267">
        <f t="shared" si="42"/>
        <v>0.14504518411175898</v>
      </c>
      <c r="S200" s="267">
        <f t="shared" si="42"/>
        <v>0.14170363523981178</v>
      </c>
      <c r="T200" s="267">
        <f t="shared" si="42"/>
        <v>0.13514487488626345</v>
      </c>
      <c r="U200" s="267">
        <f t="shared" si="42"/>
        <v>0.13898958880589748</v>
      </c>
      <c r="V200" s="267">
        <f t="shared" si="42"/>
        <v>0.14052794776973535</v>
      </c>
      <c r="W200" s="267">
        <f t="shared" si="42"/>
        <v>0.12950246880962146</v>
      </c>
      <c r="X200" s="267">
        <f t="shared" si="42"/>
        <v>0.13094210459392036</v>
      </c>
      <c r="Y200" s="267">
        <f t="shared" si="42"/>
        <v>0.13541077321915396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0.23516869403644905</v>
      </c>
      <c r="C201" s="267">
        <f t="shared" si="43"/>
        <v>0.20986166776532172</v>
      </c>
      <c r="D201" s="267">
        <f t="shared" si="43"/>
        <v>0.21372152652197648</v>
      </c>
      <c r="E201" s="267">
        <f t="shared" si="43"/>
        <v>0.21645892759511359</v>
      </c>
      <c r="F201" s="267">
        <f t="shared" si="43"/>
        <v>0.22050642121884392</v>
      </c>
      <c r="G201" s="267">
        <f t="shared" si="43"/>
        <v>0.23050364823470157</v>
      </c>
      <c r="H201" s="267">
        <f t="shared" si="43"/>
        <v>0.23284149054039024</v>
      </c>
      <c r="I201" s="267">
        <f t="shared" si="43"/>
        <v>0.22211770438381431</v>
      </c>
      <c r="J201" s="267">
        <f t="shared" si="43"/>
        <v>0.22317592939371952</v>
      </c>
      <c r="K201" s="267">
        <f t="shared" si="43"/>
        <v>0.20912118425631715</v>
      </c>
      <c r="L201" s="267">
        <f t="shared" si="43"/>
        <v>0.22378420725774312</v>
      </c>
      <c r="M201" s="267">
        <f t="shared" si="43"/>
        <v>0.22205032470397895</v>
      </c>
      <c r="N201" s="267">
        <f t="shared" si="43"/>
        <v>0.22659680757398618</v>
      </c>
      <c r="O201" s="267">
        <f t="shared" si="43"/>
        <v>0.20560425746476185</v>
      </c>
      <c r="P201" s="267">
        <f t="shared" si="43"/>
        <v>0.26411542659461751</v>
      </c>
      <c r="Q201" s="267">
        <f t="shared" si="43"/>
        <v>0.26828637638100128</v>
      </c>
      <c r="R201" s="267">
        <f t="shared" si="43"/>
        <v>0.26858447122420992</v>
      </c>
      <c r="S201" s="267">
        <f t="shared" si="43"/>
        <v>0.26239682602703962</v>
      </c>
      <c r="T201" s="267">
        <f t="shared" si="43"/>
        <v>0.25025177486776246</v>
      </c>
      <c r="U201" s="267">
        <f t="shared" si="43"/>
        <v>0.2573711457137301</v>
      </c>
      <c r="V201" s="267">
        <f t="shared" si="43"/>
        <v>0.26021977065350788</v>
      </c>
      <c r="W201" s="267">
        <f t="shared" si="43"/>
        <v>0.23980356411324683</v>
      </c>
      <c r="X201" s="267">
        <f t="shared" si="43"/>
        <v>0.24246938041214203</v>
      </c>
      <c r="Y201" s="267">
        <f t="shared" si="43"/>
        <v>0.25074414670055462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2.3266282453454953E-2</v>
      </c>
      <c r="C202" s="268">
        <f t="shared" si="44"/>
        <v>2.3319396569799093E-2</v>
      </c>
      <c r="D202" s="268">
        <f t="shared" si="44"/>
        <v>2.3492853084653778E-2</v>
      </c>
      <c r="E202" s="268">
        <f t="shared" si="44"/>
        <v>2.324184775283639E-2</v>
      </c>
      <c r="F202" s="268">
        <f t="shared" si="44"/>
        <v>2.3042912776105842E-2</v>
      </c>
      <c r="G202" s="268">
        <f t="shared" si="44"/>
        <v>2.2592273141462935E-2</v>
      </c>
      <c r="H202" s="268">
        <f t="shared" si="44"/>
        <v>2.2718297306945783E-2</v>
      </c>
      <c r="I202" s="268">
        <f t="shared" si="44"/>
        <v>2.2745638454043919E-2</v>
      </c>
      <c r="J202" s="268">
        <f t="shared" si="44"/>
        <v>2.2524157388889927E-2</v>
      </c>
      <c r="K202" s="268">
        <f t="shared" si="44"/>
        <v>2.2693130414676563E-2</v>
      </c>
      <c r="L202" s="268">
        <f t="shared" si="44"/>
        <v>2.1194660688418014E-2</v>
      </c>
      <c r="M202" s="268">
        <f t="shared" si="44"/>
        <v>2.176622704172726E-2</v>
      </c>
      <c r="N202" s="268">
        <f t="shared" si="44"/>
        <v>2.2056684196129307E-2</v>
      </c>
      <c r="O202" s="268">
        <f t="shared" si="44"/>
        <v>2.6438408659099799E-2</v>
      </c>
      <c r="P202" s="268">
        <f t="shared" si="44"/>
        <v>1.6991144292297134E-2</v>
      </c>
      <c r="Q202" s="268">
        <f t="shared" si="44"/>
        <v>1.6104096713313178E-2</v>
      </c>
      <c r="R202" s="268">
        <f t="shared" si="44"/>
        <v>1.7072432719590993E-2</v>
      </c>
      <c r="S202" s="268">
        <f t="shared" si="44"/>
        <v>1.8589760406231826E-2</v>
      </c>
      <c r="T202" s="268">
        <f t="shared" si="44"/>
        <v>1.9199593611724301E-2</v>
      </c>
      <c r="U202" s="268">
        <f t="shared" si="44"/>
        <v>1.7803319869961795E-2</v>
      </c>
      <c r="V202" s="268">
        <f t="shared" si="44"/>
        <v>1.8754517671108355E-2</v>
      </c>
      <c r="W202" s="268">
        <f t="shared" si="44"/>
        <v>2.2698640399546249E-2</v>
      </c>
      <c r="X202" s="268">
        <f t="shared" si="44"/>
        <v>2.3036744106918867E-2</v>
      </c>
      <c r="Y202" s="268">
        <f t="shared" si="44"/>
        <v>2.311807243878335E-2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0.14075941344610612</v>
      </c>
      <c r="C203" s="269">
        <f t="shared" si="45"/>
        <v>0.18440182523507712</v>
      </c>
      <c r="D203" s="269">
        <f t="shared" si="45"/>
        <v>0.17972999703727385</v>
      </c>
      <c r="E203" s="269">
        <f t="shared" si="45"/>
        <v>0.17698187800275875</v>
      </c>
      <c r="F203" s="269">
        <f t="shared" si="45"/>
        <v>0.17044804897566429</v>
      </c>
      <c r="G203" s="269">
        <f t="shared" si="45"/>
        <v>0.15662810271136254</v>
      </c>
      <c r="H203" s="269">
        <f t="shared" si="45"/>
        <v>0.15353658274205553</v>
      </c>
      <c r="I203" s="269">
        <f t="shared" si="45"/>
        <v>0.17025340969623262</v>
      </c>
      <c r="J203" s="269">
        <f t="shared" si="45"/>
        <v>0.17210838405643492</v>
      </c>
      <c r="K203" s="269">
        <f t="shared" si="45"/>
        <v>0.19741920164298776</v>
      </c>
      <c r="L203" s="269">
        <f t="shared" si="45"/>
        <v>0.1701703859621711</v>
      </c>
      <c r="M203" s="269">
        <f t="shared" si="45"/>
        <v>0.1710565672658256</v>
      </c>
      <c r="N203" s="269">
        <f t="shared" si="45"/>
        <v>0.16030340696007789</v>
      </c>
      <c r="O203" s="269">
        <f t="shared" si="45"/>
        <v>0.19117291364994737</v>
      </c>
      <c r="P203" s="269">
        <f t="shared" si="45"/>
        <v>9.7122002678682109E-2</v>
      </c>
      <c r="Q203" s="269">
        <f t="shared" si="45"/>
        <v>9.0977757549468338E-2</v>
      </c>
      <c r="R203" s="269">
        <f t="shared" si="45"/>
        <v>8.7593028866327277E-2</v>
      </c>
      <c r="S203" s="269">
        <f t="shared" si="45"/>
        <v>9.5398021549171319E-2</v>
      </c>
      <c r="T203" s="269">
        <f t="shared" si="45"/>
        <v>0.11864593292735513</v>
      </c>
      <c r="U203" s="269">
        <f t="shared" si="45"/>
        <v>0.1091424325028533</v>
      </c>
      <c r="V203" s="269">
        <f t="shared" si="45"/>
        <v>0.10172864565885173</v>
      </c>
      <c r="W203" s="269">
        <f t="shared" si="45"/>
        <v>0.13134000825873923</v>
      </c>
      <c r="X203" s="269">
        <f t="shared" si="45"/>
        <v>0.12551620346925554</v>
      </c>
      <c r="Y203" s="269">
        <f t="shared" si="45"/>
        <v>0.10696818993553833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0.14051309021187663</v>
      </c>
      <c r="C204" s="318">
        <f t="shared" si="46"/>
        <v>0.18418200939200091</v>
      </c>
      <c r="D204" s="318">
        <f t="shared" si="46"/>
        <v>0.17950613825431355</v>
      </c>
      <c r="E204" s="318">
        <f t="shared" si="46"/>
        <v>0.17675515197809999</v>
      </c>
      <c r="F204" s="318">
        <f t="shared" si="46"/>
        <v>0.17021708347634243</v>
      </c>
      <c r="G204" s="318">
        <f t="shared" si="46"/>
        <v>0.15638666579575819</v>
      </c>
      <c r="H204" s="318">
        <f t="shared" si="46"/>
        <v>0.15329269709542337</v>
      </c>
      <c r="I204" s="318">
        <f t="shared" si="46"/>
        <v>0.17002075648723461</v>
      </c>
      <c r="J204" s="318">
        <f t="shared" si="46"/>
        <v>0.1718746224286142</v>
      </c>
      <c r="K204" s="318">
        <f t="shared" si="46"/>
        <v>0.19721499839947335</v>
      </c>
      <c r="L204" s="318">
        <f t="shared" si="46"/>
        <v>0.16997231143715208</v>
      </c>
      <c r="M204" s="318">
        <f t="shared" si="46"/>
        <v>0.17086025693108847</v>
      </c>
      <c r="N204" s="318">
        <f t="shared" si="46"/>
        <v>0.16009356149455353</v>
      </c>
      <c r="O204" s="318">
        <f t="shared" si="46"/>
        <v>0.19091568412279958</v>
      </c>
      <c r="P204" s="318">
        <f t="shared" si="46"/>
        <v>9.6939096007797348E-2</v>
      </c>
      <c r="Q204" s="318">
        <f t="shared" si="46"/>
        <v>9.0804167739453115E-2</v>
      </c>
      <c r="R204" s="318">
        <f t="shared" si="46"/>
        <v>8.7401934901814998E-2</v>
      </c>
      <c r="S204" s="318">
        <f t="shared" si="46"/>
        <v>9.5189349646849497E-2</v>
      </c>
      <c r="T204" s="318">
        <f t="shared" si="46"/>
        <v>0.1184483869038173</v>
      </c>
      <c r="U204" s="318">
        <f t="shared" si="46"/>
        <v>0.10895498547366908</v>
      </c>
      <c r="V204" s="318">
        <f t="shared" si="46"/>
        <v>0.10152105708172532</v>
      </c>
      <c r="W204" s="318">
        <f t="shared" si="46"/>
        <v>0.13109252301847643</v>
      </c>
      <c r="X204" s="318">
        <f t="shared" si="46"/>
        <v>0.12525994606785187</v>
      </c>
      <c r="Y204" s="318">
        <f t="shared" si="46"/>
        <v>0.10670318722327234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2.4632323422948477E-4</v>
      </c>
      <c r="C205" s="318">
        <f t="shared" si="47"/>
        <v>2.1981584307618587E-4</v>
      </c>
      <c r="D205" s="318">
        <f t="shared" si="47"/>
        <v>2.2385878296027098E-4</v>
      </c>
      <c r="E205" s="318">
        <f t="shared" si="47"/>
        <v>2.2672602465875083E-4</v>
      </c>
      <c r="F205" s="318">
        <f t="shared" si="47"/>
        <v>2.3096549932184515E-4</v>
      </c>
      <c r="G205" s="318">
        <f t="shared" si="47"/>
        <v>2.4143691560436591E-4</v>
      </c>
      <c r="H205" s="318">
        <f t="shared" si="47"/>
        <v>2.4388564663217248E-4</v>
      </c>
      <c r="I205" s="318">
        <f t="shared" si="47"/>
        <v>2.326532089980043E-4</v>
      </c>
      <c r="J205" s="318">
        <f t="shared" si="47"/>
        <v>2.3376162782071536E-4</v>
      </c>
      <c r="K205" s="318">
        <f t="shared" si="47"/>
        <v>2.0420324351438834E-4</v>
      </c>
      <c r="L205" s="318">
        <f t="shared" si="47"/>
        <v>1.9807452501903507E-4</v>
      </c>
      <c r="M205" s="318">
        <f t="shared" si="47"/>
        <v>1.9631033473713631E-4</v>
      </c>
      <c r="N205" s="318">
        <f t="shared" si="47"/>
        <v>2.0984546552435448E-4</v>
      </c>
      <c r="O205" s="318">
        <f t="shared" si="47"/>
        <v>2.5722952714780028E-4</v>
      </c>
      <c r="P205" s="318">
        <f t="shared" si="47"/>
        <v>1.8290667088474277E-4</v>
      </c>
      <c r="Q205" s="318">
        <f t="shared" si="47"/>
        <v>1.7358981001521946E-4</v>
      </c>
      <c r="R205" s="318">
        <f t="shared" si="47"/>
        <v>1.9109396451228133E-4</v>
      </c>
      <c r="S205" s="318">
        <f t="shared" si="47"/>
        <v>2.086719023218059E-4</v>
      </c>
      <c r="T205" s="318">
        <f t="shared" si="47"/>
        <v>1.9754602353783297E-4</v>
      </c>
      <c r="U205" s="318">
        <f t="shared" si="47"/>
        <v>1.874470291842175E-4</v>
      </c>
      <c r="V205" s="318">
        <f t="shared" si="47"/>
        <v>2.0758857712641657E-4</v>
      </c>
      <c r="W205" s="318">
        <f t="shared" si="47"/>
        <v>2.4748524026281722E-4</v>
      </c>
      <c r="X205" s="318">
        <f t="shared" si="47"/>
        <v>2.5625740140369882E-4</v>
      </c>
      <c r="Y205" s="318">
        <f t="shared" si="47"/>
        <v>2.6500271226599089E-4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7.3100583075734152E-2</v>
      </c>
      <c r="C206" s="269">
        <f t="shared" si="48"/>
        <v>0.10028037130068947</v>
      </c>
      <c r="D206" s="269">
        <f t="shared" si="48"/>
        <v>9.3879604575214284E-2</v>
      </c>
      <c r="E206" s="269">
        <f t="shared" si="48"/>
        <v>8.9270841003184151E-2</v>
      </c>
      <c r="F206" s="269">
        <f t="shared" si="48"/>
        <v>8.4873971835966858E-2</v>
      </c>
      <c r="G206" s="269">
        <f t="shared" si="48"/>
        <v>7.1199097386102153E-2</v>
      </c>
      <c r="H206" s="269">
        <f t="shared" si="48"/>
        <v>6.7581301293486856E-2</v>
      </c>
      <c r="I206" s="269">
        <f t="shared" si="48"/>
        <v>8.0845674595935016E-2</v>
      </c>
      <c r="J206" s="269">
        <f t="shared" si="48"/>
        <v>7.6306314926850097E-2</v>
      </c>
      <c r="K206" s="269">
        <f t="shared" si="48"/>
        <v>8.9439619849284488E-2</v>
      </c>
      <c r="L206" s="269">
        <f t="shared" si="48"/>
        <v>8.0785903952681523E-2</v>
      </c>
      <c r="M206" s="269">
        <f t="shared" si="48"/>
        <v>8.3191326212138761E-2</v>
      </c>
      <c r="N206" s="269">
        <f t="shared" si="48"/>
        <v>8.0743750187190738E-2</v>
      </c>
      <c r="O206" s="269">
        <f t="shared" si="48"/>
        <v>9.5270615018094987E-2</v>
      </c>
      <c r="P206" s="269">
        <f t="shared" si="48"/>
        <v>5.5137959826567988E-2</v>
      </c>
      <c r="Q206" s="269">
        <f t="shared" si="48"/>
        <v>5.2321002296723929E-2</v>
      </c>
      <c r="R206" s="269">
        <f t="shared" si="48"/>
        <v>5.2206957866810372E-2</v>
      </c>
      <c r="S206" s="269">
        <f t="shared" si="48"/>
        <v>5.7238772238169651E-2</v>
      </c>
      <c r="T206" s="269">
        <f t="shared" si="48"/>
        <v>6.5593363146470296E-2</v>
      </c>
      <c r="U206" s="269">
        <f t="shared" si="48"/>
        <v>5.9311802998616027E-2</v>
      </c>
      <c r="V206" s="269">
        <f t="shared" si="48"/>
        <v>5.6141405468333766E-2</v>
      </c>
      <c r="W206" s="269">
        <f t="shared" si="48"/>
        <v>7.1719165422906545E-2</v>
      </c>
      <c r="X206" s="269">
        <f t="shared" si="48"/>
        <v>6.9218846300430167E-2</v>
      </c>
      <c r="Y206" s="269">
        <f t="shared" si="48"/>
        <v>6.5027853545339936E-2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6.0917415809839413E-2</v>
      </c>
      <c r="C207" s="318">
        <f t="shared" si="49"/>
        <v>9.6851873278632761E-2</v>
      </c>
      <c r="D207" s="318">
        <f t="shared" si="49"/>
        <v>8.9383526553868095E-2</v>
      </c>
      <c r="E207" s="318">
        <f t="shared" si="49"/>
        <v>8.3873606988756899E-2</v>
      </c>
      <c r="F207" s="318">
        <f t="shared" si="49"/>
        <v>7.8260090429877055E-2</v>
      </c>
      <c r="G207" s="318">
        <f t="shared" si="49"/>
        <v>5.6827917109821824E-2</v>
      </c>
      <c r="H207" s="318">
        <f t="shared" si="49"/>
        <v>4.8570665214536686E-2</v>
      </c>
      <c r="I207" s="318">
        <f t="shared" si="49"/>
        <v>7.2546586520653961E-2</v>
      </c>
      <c r="J207" s="318">
        <f t="shared" si="49"/>
        <v>6.5104490293081518E-2</v>
      </c>
      <c r="K207" s="318">
        <f t="shared" si="49"/>
        <v>8.4609246052349943E-2</v>
      </c>
      <c r="L207" s="318">
        <f t="shared" si="49"/>
        <v>7.5806496608657584E-2</v>
      </c>
      <c r="M207" s="318">
        <f t="shared" si="49"/>
        <v>7.8884120285279066E-2</v>
      </c>
      <c r="N207" s="318">
        <f t="shared" si="49"/>
        <v>7.5230834215913908E-2</v>
      </c>
      <c r="O207" s="318">
        <f t="shared" si="49"/>
        <v>8.7911685488922947E-2</v>
      </c>
      <c r="P207" s="318">
        <f t="shared" si="49"/>
        <v>4.8014052802492484E-2</v>
      </c>
      <c r="Q207" s="318">
        <f t="shared" si="49"/>
        <v>4.5845457187892361E-2</v>
      </c>
      <c r="R207" s="318">
        <f t="shared" si="49"/>
        <v>4.3790252673203307E-2</v>
      </c>
      <c r="S207" s="318">
        <f t="shared" si="49"/>
        <v>4.8491221628817305E-2</v>
      </c>
      <c r="T207" s="318">
        <f t="shared" si="49"/>
        <v>5.93599795664062E-2</v>
      </c>
      <c r="U207" s="318">
        <f t="shared" si="49"/>
        <v>5.2358008295916955E-2</v>
      </c>
      <c r="V207" s="318">
        <f t="shared" si="49"/>
        <v>4.2967753663231828E-2</v>
      </c>
      <c r="W207" s="318">
        <f t="shared" si="49"/>
        <v>5.9988185532407437E-2</v>
      </c>
      <c r="X207" s="318">
        <f t="shared" si="49"/>
        <v>5.4339163651439482E-2</v>
      </c>
      <c r="Y207" s="318">
        <f t="shared" si="49"/>
        <v>4.8086911079140662E-2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1.2183167265894732E-2</v>
      </c>
      <c r="C208" s="318">
        <f t="shared" si="50"/>
        <v>3.4284980220566853E-3</v>
      </c>
      <c r="D208" s="318">
        <f t="shared" si="50"/>
        <v>4.4960780213462248E-3</v>
      </c>
      <c r="E208" s="318">
        <f t="shared" si="50"/>
        <v>5.397234014427264E-3</v>
      </c>
      <c r="F208" s="318">
        <f t="shared" si="50"/>
        <v>6.6138814060898114E-3</v>
      </c>
      <c r="G208" s="318">
        <f t="shared" si="50"/>
        <v>1.4371180276280295E-2</v>
      </c>
      <c r="H208" s="318">
        <f t="shared" si="50"/>
        <v>1.9010636078950212E-2</v>
      </c>
      <c r="I208" s="318">
        <f t="shared" si="50"/>
        <v>8.2990880752810536E-3</v>
      </c>
      <c r="J208" s="318">
        <f t="shared" si="50"/>
        <v>1.1201824633768573E-2</v>
      </c>
      <c r="K208" s="318">
        <f t="shared" si="50"/>
        <v>4.8303737969345277E-3</v>
      </c>
      <c r="L208" s="318">
        <f t="shared" si="50"/>
        <v>4.9794073440239412E-3</v>
      </c>
      <c r="M208" s="318">
        <f t="shared" si="50"/>
        <v>4.3072059268596695E-3</v>
      </c>
      <c r="N208" s="318">
        <f t="shared" si="50"/>
        <v>5.5129159712767961E-3</v>
      </c>
      <c r="O208" s="318">
        <f t="shared" si="50"/>
        <v>7.3589295291720293E-3</v>
      </c>
      <c r="P208" s="318">
        <f t="shared" si="50"/>
        <v>7.1239070240755121E-3</v>
      </c>
      <c r="Q208" s="318">
        <f t="shared" si="50"/>
        <v>6.4755451088315706E-3</v>
      </c>
      <c r="R208" s="318">
        <f t="shared" si="50"/>
        <v>8.4167051936070679E-3</v>
      </c>
      <c r="S208" s="318">
        <f t="shared" si="50"/>
        <v>8.7475506093523444E-3</v>
      </c>
      <c r="T208" s="318">
        <f t="shared" si="50"/>
        <v>6.2333835800641281E-3</v>
      </c>
      <c r="U208" s="318">
        <f t="shared" si="50"/>
        <v>6.9537947026990787E-3</v>
      </c>
      <c r="V208" s="318">
        <f t="shared" si="50"/>
        <v>1.3173651805101954E-2</v>
      </c>
      <c r="W208" s="318">
        <f t="shared" si="50"/>
        <v>1.1730979890499083E-2</v>
      </c>
      <c r="X208" s="318">
        <f t="shared" si="50"/>
        <v>1.4879682648990694E-2</v>
      </c>
      <c r="Y208" s="318">
        <f t="shared" si="50"/>
        <v>1.6940942466199281E-2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6.4348371519082972E-2</v>
      </c>
      <c r="C209" s="269">
        <f t="shared" si="51"/>
        <v>6.8642924038866904E-2</v>
      </c>
      <c r="D209" s="269">
        <f t="shared" si="51"/>
        <v>6.8077061979937736E-2</v>
      </c>
      <c r="E209" s="269">
        <f t="shared" si="51"/>
        <v>6.7554003538789043E-2</v>
      </c>
      <c r="F209" s="269">
        <f t="shared" si="51"/>
        <v>6.6661301382749602E-2</v>
      </c>
      <c r="G209" s="269">
        <f t="shared" si="51"/>
        <v>6.4911837736885664E-2</v>
      </c>
      <c r="H209" s="269">
        <f t="shared" si="51"/>
        <v>6.4550999079038218E-2</v>
      </c>
      <c r="I209" s="269">
        <f t="shared" si="51"/>
        <v>6.6395491956674893E-2</v>
      </c>
      <c r="J209" s="269">
        <f t="shared" si="51"/>
        <v>6.6158095585096971E-2</v>
      </c>
      <c r="K209" s="269">
        <f t="shared" si="51"/>
        <v>6.9292035298963883E-2</v>
      </c>
      <c r="L209" s="269">
        <f t="shared" si="51"/>
        <v>6.3139223843480557E-2</v>
      </c>
      <c r="M209" s="269">
        <f t="shared" si="51"/>
        <v>6.4426233128556609E-2</v>
      </c>
      <c r="N209" s="269">
        <f t="shared" si="51"/>
        <v>6.3832021204088346E-2</v>
      </c>
      <c r="O209" s="269">
        <f t="shared" si="51"/>
        <v>7.6408434021534286E-2</v>
      </c>
      <c r="P209" s="269">
        <f t="shared" si="51"/>
        <v>4.6242598996315831E-2</v>
      </c>
      <c r="Q209" s="269">
        <f t="shared" si="51"/>
        <v>4.370181008422129E-2</v>
      </c>
      <c r="R209" s="269">
        <f t="shared" si="51"/>
        <v>4.5346811289798138E-2</v>
      </c>
      <c r="S209" s="269">
        <f t="shared" si="51"/>
        <v>4.9371938472738165E-2</v>
      </c>
      <c r="T209" s="269">
        <f t="shared" si="51"/>
        <v>5.3234243529995416E-2</v>
      </c>
      <c r="U209" s="269">
        <f t="shared" si="51"/>
        <v>4.9268796259023827E-2</v>
      </c>
      <c r="V209" s="269">
        <f t="shared" si="51"/>
        <v>5.0440466414932807E-2</v>
      </c>
      <c r="W209" s="269">
        <f t="shared" si="51"/>
        <v>6.1949807372295038E-2</v>
      </c>
      <c r="X209" s="269">
        <f t="shared" si="51"/>
        <v>6.2017510602196617E-2</v>
      </c>
      <c r="Y209" s="269">
        <f t="shared" si="51"/>
        <v>6.0096517331774423E-2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7.1405576728825245E-3</v>
      </c>
      <c r="C210" s="318">
        <f t="shared" si="52"/>
        <v>1.6104874958756881E-2</v>
      </c>
      <c r="D210" s="318">
        <f t="shared" si="52"/>
        <v>1.5353373553966064E-2</v>
      </c>
      <c r="E210" s="318">
        <f t="shared" si="52"/>
        <v>1.4331543362572065E-2</v>
      </c>
      <c r="F210" s="318">
        <f t="shared" si="52"/>
        <v>1.1570259948664738E-2</v>
      </c>
      <c r="G210" s="318">
        <f t="shared" si="52"/>
        <v>8.3236127192531789E-3</v>
      </c>
      <c r="H210" s="318">
        <f t="shared" si="52"/>
        <v>6.4284917033304171E-3</v>
      </c>
      <c r="I210" s="318">
        <f t="shared" si="52"/>
        <v>1.1443519424611285E-2</v>
      </c>
      <c r="J210" s="318">
        <f t="shared" si="52"/>
        <v>1.1275958051540738E-2</v>
      </c>
      <c r="K210" s="318">
        <f t="shared" si="52"/>
        <v>2.5425153931099381E-2</v>
      </c>
      <c r="L210" s="318">
        <f t="shared" si="52"/>
        <v>2.233647489676065E-2</v>
      </c>
      <c r="M210" s="318">
        <f t="shared" si="52"/>
        <v>2.6283332199867705E-2</v>
      </c>
      <c r="N210" s="318">
        <f t="shared" si="52"/>
        <v>2.4586286202738745E-2</v>
      </c>
      <c r="O210" s="318">
        <f t="shared" si="52"/>
        <v>2.7794498293214287E-2</v>
      </c>
      <c r="P210" s="318">
        <f t="shared" si="52"/>
        <v>1.3587207353743923E-2</v>
      </c>
      <c r="Q210" s="318">
        <f t="shared" si="52"/>
        <v>1.3444792321349996E-2</v>
      </c>
      <c r="R210" s="318">
        <f t="shared" si="52"/>
        <v>1.137225808565093E-2</v>
      </c>
      <c r="S210" s="318">
        <f t="shared" si="52"/>
        <v>1.3410548681831176E-2</v>
      </c>
      <c r="T210" s="318">
        <f t="shared" si="52"/>
        <v>1.8686372827080983E-2</v>
      </c>
      <c r="U210" s="318">
        <f t="shared" si="52"/>
        <v>1.5577515050103566E-2</v>
      </c>
      <c r="V210" s="318">
        <f t="shared" si="52"/>
        <v>9.2402349431570628E-3</v>
      </c>
      <c r="W210" s="318">
        <f t="shared" si="52"/>
        <v>1.5611775049578025E-2</v>
      </c>
      <c r="X210" s="318">
        <f t="shared" si="52"/>
        <v>1.241812867787654E-2</v>
      </c>
      <c r="Y210" s="318">
        <f t="shared" si="52"/>
        <v>1.033126835751846E-2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1.5802804234331676E-2</v>
      </c>
      <c r="C211" s="318">
        <f t="shared" si="53"/>
        <v>2.071402908809997E-2</v>
      </c>
      <c r="D211" s="318">
        <f t="shared" si="53"/>
        <v>2.0188157255785873E-2</v>
      </c>
      <c r="E211" s="318">
        <f t="shared" si="53"/>
        <v>1.9878767593165963E-2</v>
      </c>
      <c r="F211" s="318">
        <f t="shared" si="53"/>
        <v>1.9143463740349594E-2</v>
      </c>
      <c r="G211" s="318">
        <f t="shared" si="53"/>
        <v>1.7588025860820002E-2</v>
      </c>
      <c r="H211" s="318">
        <f t="shared" si="53"/>
        <v>1.7240062680985192E-2</v>
      </c>
      <c r="I211" s="318">
        <f t="shared" si="53"/>
        <v>1.9121383826157197E-2</v>
      </c>
      <c r="J211" s="318">
        <f t="shared" si="53"/>
        <v>1.9329878853233617E-2</v>
      </c>
      <c r="K211" s="318">
        <f t="shared" si="53"/>
        <v>2.2179784154497874E-2</v>
      </c>
      <c r="L211" s="318">
        <f t="shared" si="53"/>
        <v>1.9115935453756998E-2</v>
      </c>
      <c r="M211" s="318">
        <f t="shared" si="53"/>
        <v>1.921579824084876E-2</v>
      </c>
      <c r="N211" s="318">
        <f t="shared" si="53"/>
        <v>1.8004921873546072E-2</v>
      </c>
      <c r="O211" s="318">
        <f t="shared" si="53"/>
        <v>2.1471331794830167E-2</v>
      </c>
      <c r="P211" s="318">
        <f t="shared" si="53"/>
        <v>1.0902255117685984E-2</v>
      </c>
      <c r="Q211" s="318">
        <f t="shared" si="53"/>
        <v>1.021229042991117E-2</v>
      </c>
      <c r="R211" s="318">
        <f t="shared" si="53"/>
        <v>9.8296583248756991E-3</v>
      </c>
      <c r="S211" s="318">
        <f t="shared" si="53"/>
        <v>1.0705469898884672E-2</v>
      </c>
      <c r="T211" s="318">
        <f t="shared" si="53"/>
        <v>1.3321297448450736E-2</v>
      </c>
      <c r="U211" s="318">
        <f t="shared" si="53"/>
        <v>1.2253622087441018E-2</v>
      </c>
      <c r="V211" s="318">
        <f t="shared" si="53"/>
        <v>1.1417565354984375E-2</v>
      </c>
      <c r="W211" s="318">
        <f t="shared" si="53"/>
        <v>1.4743320175521281E-2</v>
      </c>
      <c r="X211" s="318">
        <f t="shared" si="53"/>
        <v>1.4087359427711856E-2</v>
      </c>
      <c r="Y211" s="318">
        <f t="shared" si="53"/>
        <v>1.2000373604523357E-2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4.1405009611868777E-2</v>
      </c>
      <c r="C212" s="318">
        <f t="shared" si="54"/>
        <v>3.1824019992010052E-2</v>
      </c>
      <c r="D212" s="318">
        <f t="shared" si="54"/>
        <v>3.2535531170185795E-2</v>
      </c>
      <c r="E212" s="318">
        <f t="shared" si="54"/>
        <v>3.3343692583051018E-2</v>
      </c>
      <c r="F212" s="318">
        <f t="shared" si="54"/>
        <v>3.5947577693735265E-2</v>
      </c>
      <c r="G212" s="318">
        <f t="shared" si="54"/>
        <v>3.9000199156812486E-2</v>
      </c>
      <c r="H212" s="318">
        <f t="shared" si="54"/>
        <v>4.0882444694722603E-2</v>
      </c>
      <c r="I212" s="318">
        <f t="shared" si="54"/>
        <v>3.5830588705906413E-2</v>
      </c>
      <c r="J212" s="318">
        <f t="shared" si="54"/>
        <v>3.55522586803226E-2</v>
      </c>
      <c r="K212" s="318">
        <f t="shared" si="54"/>
        <v>2.1687097213366629E-2</v>
      </c>
      <c r="L212" s="318">
        <f t="shared" si="54"/>
        <v>2.1686813492962902E-2</v>
      </c>
      <c r="M212" s="318">
        <f t="shared" si="54"/>
        <v>1.8927102687840144E-2</v>
      </c>
      <c r="N212" s="318">
        <f t="shared" si="54"/>
        <v>2.1240813127803536E-2</v>
      </c>
      <c r="O212" s="318">
        <f t="shared" si="54"/>
        <v>2.7142603933489832E-2</v>
      </c>
      <c r="P212" s="318">
        <f t="shared" si="54"/>
        <v>2.1753136524885922E-2</v>
      </c>
      <c r="Q212" s="318">
        <f t="shared" si="54"/>
        <v>2.004472733296012E-2</v>
      </c>
      <c r="R212" s="318">
        <f t="shared" si="54"/>
        <v>2.4144894879271506E-2</v>
      </c>
      <c r="S212" s="318">
        <f t="shared" si="54"/>
        <v>2.5255919892022312E-2</v>
      </c>
      <c r="T212" s="318">
        <f t="shared" si="54"/>
        <v>2.1226573254463702E-2</v>
      </c>
      <c r="U212" s="318">
        <f t="shared" si="54"/>
        <v>2.1437659121479245E-2</v>
      </c>
      <c r="V212" s="318">
        <f t="shared" si="54"/>
        <v>2.9782666116791371E-2</v>
      </c>
      <c r="W212" s="318">
        <f t="shared" si="54"/>
        <v>3.1594712147195725E-2</v>
      </c>
      <c r="X212" s="318">
        <f t="shared" si="54"/>
        <v>3.5512022496608224E-2</v>
      </c>
      <c r="Y212" s="318">
        <f t="shared" si="54"/>
        <v>3.7764875369732602E-2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0.21979659427393347</v>
      </c>
      <c r="C213" s="319">
        <f t="shared" si="55"/>
        <v>0.19614379385172828</v>
      </c>
      <c r="D213" s="319">
        <f t="shared" si="55"/>
        <v>0.19975134804837516</v>
      </c>
      <c r="E213" s="319">
        <f t="shared" si="55"/>
        <v>0.202309815430705</v>
      </c>
      <c r="F213" s="319">
        <f t="shared" si="55"/>
        <v>0.20609273950351328</v>
      </c>
      <c r="G213" s="319">
        <f t="shared" si="55"/>
        <v>0.21543648510397279</v>
      </c>
      <c r="H213" s="319">
        <f t="shared" si="55"/>
        <v>0.21762151138413</v>
      </c>
      <c r="I213" s="319">
        <f t="shared" si="55"/>
        <v>0.2075986991021006</v>
      </c>
      <c r="J213" s="319">
        <f t="shared" si="55"/>
        <v>0.20858775189293083</v>
      </c>
      <c r="K213" s="319">
        <f t="shared" si="55"/>
        <v>0.19545171298585434</v>
      </c>
      <c r="L213" s="319">
        <f t="shared" si="55"/>
        <v>0.20915626890337907</v>
      </c>
      <c r="M213" s="319">
        <f t="shared" si="55"/>
        <v>0.20753572378044152</v>
      </c>
      <c r="N213" s="319">
        <f t="shared" si="55"/>
        <v>0.21178502003497388</v>
      </c>
      <c r="O213" s="319">
        <f t="shared" si="55"/>
        <v>0.19216467457174127</v>
      </c>
      <c r="P213" s="319">
        <f t="shared" si="55"/>
        <v>0.24685118696839184</v>
      </c>
      <c r="Q213" s="319">
        <f t="shared" si="55"/>
        <v>0.25074949733530083</v>
      </c>
      <c r="R213" s="319">
        <f t="shared" si="55"/>
        <v>0.25102810683124727</v>
      </c>
      <c r="S213" s="319">
        <f t="shared" si="55"/>
        <v>0.24524492490524355</v>
      </c>
      <c r="T213" s="319">
        <f t="shared" si="55"/>
        <v>0.23389375040887081</v>
      </c>
      <c r="U213" s="319">
        <f t="shared" si="55"/>
        <v>0.24054775455567406</v>
      </c>
      <c r="V213" s="319">
        <f t="shared" si="55"/>
        <v>0.24321017551562499</v>
      </c>
      <c r="W213" s="319">
        <f t="shared" si="55"/>
        <v>0.22412850019345365</v>
      </c>
      <c r="X213" s="319">
        <f t="shared" si="55"/>
        <v>0.22662006203104371</v>
      </c>
      <c r="Y213" s="319">
        <f t="shared" si="55"/>
        <v>0.23435393773273025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2390.4429569515828</v>
      </c>
      <c r="C217" s="320">
        <f t="shared" si="56"/>
        <v>1985.7592265694386</v>
      </c>
      <c r="D217" s="320">
        <f t="shared" si="56"/>
        <v>2157.0780538162785</v>
      </c>
      <c r="E217" s="320">
        <f t="shared" si="56"/>
        <v>2084.6234116761461</v>
      </c>
      <c r="F217" s="320">
        <f t="shared" si="56"/>
        <v>2068.5441843483245</v>
      </c>
      <c r="G217" s="320">
        <f t="shared" si="56"/>
        <v>2394.4618768775117</v>
      </c>
      <c r="H217" s="320">
        <f t="shared" si="56"/>
        <v>2238.3465904852105</v>
      </c>
      <c r="I217" s="320">
        <f t="shared" si="56"/>
        <v>2271.2462690439711</v>
      </c>
      <c r="J217" s="320">
        <f t="shared" si="56"/>
        <v>2199.6743353150159</v>
      </c>
      <c r="K217" s="320">
        <f t="shared" si="56"/>
        <v>1907.2963817284974</v>
      </c>
      <c r="L217" s="320">
        <f t="shared" si="56"/>
        <v>1893.2572096489871</v>
      </c>
      <c r="M217" s="320">
        <f t="shared" si="56"/>
        <v>1804.5592073863322</v>
      </c>
      <c r="N217" s="320">
        <f t="shared" si="56"/>
        <v>2144.5021681819612</v>
      </c>
      <c r="O217" s="320">
        <f t="shared" si="56"/>
        <v>1991.3333426601619</v>
      </c>
      <c r="P217" s="320">
        <f t="shared" si="56"/>
        <v>2030.5893894510887</v>
      </c>
      <c r="Q217" s="320">
        <f t="shared" si="56"/>
        <v>1923.5161769246522</v>
      </c>
      <c r="R217" s="320">
        <f t="shared" si="56"/>
        <v>1864.1097722877173</v>
      </c>
      <c r="S217" s="320">
        <f t="shared" si="56"/>
        <v>1881.3116144405606</v>
      </c>
      <c r="T217" s="320">
        <f t="shared" si="56"/>
        <v>1612.4706919670255</v>
      </c>
      <c r="U217" s="320">
        <f t="shared" si="56"/>
        <v>1683.926058709236</v>
      </c>
      <c r="V217" s="320">
        <f t="shared" si="56"/>
        <v>1745.57641067848</v>
      </c>
      <c r="W217" s="320">
        <f t="shared" si="56"/>
        <v>1530.992271020383</v>
      </c>
      <c r="X217" s="320">
        <f t="shared" si="56"/>
        <v>1709.2381862389882</v>
      </c>
      <c r="Y217" s="320">
        <f t="shared" si="56"/>
        <v>1499.7590861218971</v>
      </c>
      <c r="DA217" s="95"/>
    </row>
    <row r="218" spans="1:105" ht="12" customHeight="1" x14ac:dyDescent="0.25">
      <c r="A218" s="55" t="s">
        <v>91</v>
      </c>
      <c r="B218" s="273">
        <f>IF(B$6=0,0,B$6/CHI!B$10*1000)</f>
        <v>2.956110756728743</v>
      </c>
      <c r="C218" s="273">
        <f>IF(C$6=0,0,C$6/CHI!C$10*1000)</f>
        <v>3.5571103638390529</v>
      </c>
      <c r="D218" s="273">
        <f>IF(D$6=0,0,D$6/CHI!D$10*1000)</f>
        <v>3.6390328638532288</v>
      </c>
      <c r="E218" s="273">
        <f>IF(E$6=0,0,E$6/CHI!E$10*1000)</f>
        <v>3.5492963858963615</v>
      </c>
      <c r="F218" s="273">
        <f>IF(F$6=0,0,F$6/CHI!F$10*1000)</f>
        <v>3.2144402694722403</v>
      </c>
      <c r="G218" s="273">
        <f>IF(G$6=0,0,G$6/CHI!G$10*1000)</f>
        <v>3.2576477677939164</v>
      </c>
      <c r="H218" s="273">
        <f>IF(H$6=0,0,H$6/CHI!H$10*1000)</f>
        <v>3.7525274681223855</v>
      </c>
      <c r="I218" s="273">
        <f>IF(I$6=0,0,I$6/CHI!I$10*1000)</f>
        <v>3.5280903405266844</v>
      </c>
      <c r="J218" s="273">
        <f>IF(J$6=0,0,J$6/CHI!J$10*1000)</f>
        <v>3.5814465673980402</v>
      </c>
      <c r="K218" s="273">
        <f>IF(K$6=0,0,K$6/CHI!K$10*1000)</f>
        <v>3.0779295360522911</v>
      </c>
      <c r="L218" s="273">
        <f>IF(L$6=0,0,L$6/CHI!L$10*1000)</f>
        <v>3.4771928451688732</v>
      </c>
      <c r="M218" s="273">
        <f>IF(M$6=0,0,M$6/CHI!M$10*1000)</f>
        <v>3.1731203600142424</v>
      </c>
      <c r="N218" s="273">
        <f>IF(N$6=0,0,N$6/CHI!N$10*1000)</f>
        <v>4.0229622148105797</v>
      </c>
      <c r="O218" s="273">
        <f>IF(O$6=0,0,O$6/CHI!O$10*1000)</f>
        <v>3.7844453395365893</v>
      </c>
      <c r="P218" s="273">
        <f>IF(P$6=0,0,P$6/CHI!P$10*1000)</f>
        <v>3.2281645001239641</v>
      </c>
      <c r="Q218" s="273">
        <f>IF(Q$6=0,0,Q$6/CHI!Q$10*1000)</f>
        <v>3.716802524468696</v>
      </c>
      <c r="R218" s="273">
        <f>IF(R$6=0,0,R$6/CHI!R$10*1000)</f>
        <v>4.5563033535440844</v>
      </c>
      <c r="S218" s="273">
        <f>IF(S$6=0,0,S$6/CHI!S$10*1000)</f>
        <v>4.7401058221530885</v>
      </c>
      <c r="T218" s="273">
        <f>IF(T$6=0,0,T$6/CHI!T$10*1000)</f>
        <v>5.7663337195220947</v>
      </c>
      <c r="U218" s="273">
        <f>IF(U$6=0,0,U$6/CHI!U$10*1000)</f>
        <v>4.0354421452497338</v>
      </c>
      <c r="V218" s="273">
        <f>IF(V$6=0,0,V$6/CHI!V$10*1000)</f>
        <v>3.6264348703379068</v>
      </c>
      <c r="W218" s="273">
        <f>IF(W$6=0,0,W$6/CHI!W$10*1000)</f>
        <v>3.768719881244277</v>
      </c>
      <c r="X218" s="273">
        <f>IF(X$6=0,0,X$6/CHI!X$10*1000)</f>
        <v>4.8584408253978362</v>
      </c>
      <c r="Y218" s="273">
        <f>IF(Y$6=0,0,Y$6/CHI!Y$10*1000)</f>
        <v>6.7750991897501587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23.389633373880454</v>
      </c>
      <c r="C219" s="274">
        <f>IF(C$7=0,0,C$7/CHI!C$10*1000)</f>
        <v>28.144922206059444</v>
      </c>
      <c r="D219" s="274">
        <f>IF(D$7=0,0,D$7/CHI!D$10*1000)</f>
        <v>28.793117553964365</v>
      </c>
      <c r="E219" s="274">
        <f>IF(E$7=0,0,E$7/CHI!E$10*1000)</f>
        <v>28.083095673053158</v>
      </c>
      <c r="F219" s="274">
        <f>IF(F$7=0,0,F$7/CHI!F$10*1000)</f>
        <v>25.433613823182018</v>
      </c>
      <c r="G219" s="274">
        <f>IF(G$7=0,0,G$7/CHI!G$10*1000)</f>
        <v>25.775484486331653</v>
      </c>
      <c r="H219" s="274">
        <f>IF(H$7=0,0,H$7/CHI!H$10*1000)</f>
        <v>29.691120843498375</v>
      </c>
      <c r="I219" s="274">
        <f>IF(I$7=0,0,I$7/CHI!I$10*1000)</f>
        <v>27.91530709294749</v>
      </c>
      <c r="J219" s="274">
        <f>IF(J$7=0,0,J$7/CHI!J$10*1000)</f>
        <v>28.3374775349358</v>
      </c>
      <c r="K219" s="274">
        <f>IF(K$7=0,0,K$7/CHI!K$10*1000)</f>
        <v>24.35350002872276</v>
      </c>
      <c r="L219" s="274">
        <f>IF(L$7=0,0,L$7/CHI!L$10*1000)</f>
        <v>27.512590870844424</v>
      </c>
      <c r="M219" s="274">
        <f>IF(M$7=0,0,M$7/CHI!M$10*1000)</f>
        <v>25.106678328270462</v>
      </c>
      <c r="N219" s="274">
        <f>IF(N$7=0,0,N$7/CHI!N$10*1000)</f>
        <v>31.830881528106417</v>
      </c>
      <c r="O219" s="274">
        <f>IF(O$7=0,0,O$7/CHI!O$10*1000)</f>
        <v>29.943664598414703</v>
      </c>
      <c r="P219" s="274">
        <f>IF(P$7=0,0,P$7/CHI!P$10*1000)</f>
        <v>25.542204045166017</v>
      </c>
      <c r="Q219" s="274">
        <f>IF(Q$7=0,0,Q$7/CHI!Q$10*1000)</f>
        <v>29.408454393176655</v>
      </c>
      <c r="R219" s="274">
        <f>IF(R$7=0,0,R$7/CHI!R$10*1000)</f>
        <v>36.050836301380606</v>
      </c>
      <c r="S219" s="274">
        <f>IF(S$7=0,0,S$7/CHI!S$10*1000)</f>
        <v>37.505136463914461</v>
      </c>
      <c r="T219" s="274">
        <f>IF(T$7=0,0,T$7/CHI!T$10*1000)</f>
        <v>45.624958842989109</v>
      </c>
      <c r="U219" s="274">
        <f>IF(U$7=0,0,U$7/CHI!U$10*1000)</f>
        <v>31.929626474262061</v>
      </c>
      <c r="V219" s="274">
        <f>IF(V$7=0,0,V$7/CHI!V$10*1000)</f>
        <v>28.693438457401708</v>
      </c>
      <c r="W219" s="274">
        <f>IF(W$7=0,0,W$7/CHI!W$10*1000)</f>
        <v>29.819240064166063</v>
      </c>
      <c r="X219" s="274">
        <f>IF(X$7=0,0,X$7/CHI!X$10*1000)</f>
        <v>38.441438439370394</v>
      </c>
      <c r="Y219" s="274">
        <f>IF(Y$7=0,0,Y$7/CHI!Y$10*1000)</f>
        <v>53.60661327023211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25.813538002174592</v>
      </c>
      <c r="C220" s="274">
        <f>IF(C$8=0,0,C$8/CHI!C$10*1000)</f>
        <v>31.061624922504269</v>
      </c>
      <c r="D220" s="274">
        <f>IF(D$8=0,0,D$8/CHI!D$10*1000)</f>
        <v>31.776993777522815</v>
      </c>
      <c r="E220" s="274">
        <f>IF(E$8=0,0,E$8/CHI!E$10*1000)</f>
        <v>30.993391208286138</v>
      </c>
      <c r="F220" s="274">
        <f>IF(F$8=0,0,F$8/CHI!F$10*1000)</f>
        <v>28.06933937196726</v>
      </c>
      <c r="G220" s="274">
        <f>IF(G$8=0,0,G$8/CHI!G$10*1000)</f>
        <v>28.446638631599793</v>
      </c>
      <c r="H220" s="274">
        <f>IF(H$8=0,0,H$8/CHI!H$10*1000)</f>
        <v>32.768058565496368</v>
      </c>
      <c r="I220" s="274">
        <f>IF(I$8=0,0,I$8/CHI!I$10*1000)</f>
        <v>30.808214432761066</v>
      </c>
      <c r="J220" s="274">
        <f>IF(J$8=0,0,J$8/CHI!J$10*1000)</f>
        <v>31.27413506407073</v>
      </c>
      <c r="K220" s="274">
        <f>IF(K$8=0,0,K$8/CHI!K$10*1000)</f>
        <v>26.877291679972085</v>
      </c>
      <c r="L220" s="274">
        <f>IF(L$8=0,0,L$8/CHI!L$10*1000)</f>
        <v>30.363764092852875</v>
      </c>
      <c r="M220" s="274">
        <f>IF(M$8=0,0,M$8/CHI!M$10*1000)</f>
        <v>27.708523035633252</v>
      </c>
      <c r="N220" s="274">
        <f>IF(N$8=0,0,N$8/CHI!N$10*1000)</f>
        <v>35.129566027574427</v>
      </c>
      <c r="O220" s="274">
        <f>IF(O$8=0,0,O$8/CHI!O$10*1000)</f>
        <v>33.046773828388218</v>
      </c>
      <c r="P220" s="274">
        <f>IF(P$8=0,0,P$8/CHI!P$10*1000)</f>
        <v>28.189182970070792</v>
      </c>
      <c r="Q220" s="274">
        <f>IF(Q$8=0,0,Q$8/CHI!Q$10*1000)</f>
        <v>32.456098944724054</v>
      </c>
      <c r="R220" s="274">
        <f>IF(R$8=0,0,R$8/CHI!R$10*1000)</f>
        <v>39.786841375422192</v>
      </c>
      <c r="S220" s="274">
        <f>IF(S$8=0,0,S$8/CHI!S$10*1000)</f>
        <v>41.391852959488304</v>
      </c>
      <c r="T220" s="274">
        <f>IF(T$8=0,0,T$8/CHI!T$10*1000)</f>
        <v>50.353145349270505</v>
      </c>
      <c r="U220" s="274">
        <f>IF(U$8=0,0,U$8/CHI!U$10*1000)</f>
        <v>35.238544068374253</v>
      </c>
      <c r="V220" s="274">
        <f>IF(V$8=0,0,V$8/CHI!V$10*1000)</f>
        <v>31.666984778834713</v>
      </c>
      <c r="W220" s="274">
        <f>IF(W$8=0,0,W$8/CHI!W$10*1000)</f>
        <v>32.90945498324475</v>
      </c>
      <c r="X220" s="274">
        <f>IF(X$8=0,0,X$8/CHI!X$10*1000)</f>
        <v>42.425185386662342</v>
      </c>
      <c r="Y220" s="274">
        <f>IF(Y$8=0,0,Y$8/CHI!Y$10*1000)</f>
        <v>59.161951224267426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41.999430372735425</v>
      </c>
      <c r="C221" s="274">
        <f>IF(C$9=0,0,C$9/CHI!C$10*1000)</f>
        <v>50.53823126015665</v>
      </c>
      <c r="D221" s="274">
        <f>IF(D$9=0,0,D$9/CHI!D$10*1000)</f>
        <v>51.702158669667256</v>
      </c>
      <c r="E221" s="274">
        <f>IF(E$9=0,0,E$9/CHI!E$10*1000)</f>
        <v>50.427212881771766</v>
      </c>
      <c r="F221" s="274">
        <f>IF(F$9=0,0,F$9/CHI!F$10*1000)</f>
        <v>45.669689465361429</v>
      </c>
      <c r="G221" s="274">
        <f>IF(G$9=0,0,G$9/CHI!G$10*1000)</f>
        <v>46.28356711294645</v>
      </c>
      <c r="H221" s="274">
        <f>IF(H$9=0,0,H$9/CHI!H$10*1000)</f>
        <v>53.314651949505858</v>
      </c>
      <c r="I221" s="274">
        <f>IF(I$9=0,0,I$9/CHI!I$10*1000)</f>
        <v>50.125924500083947</v>
      </c>
      <c r="J221" s="274">
        <f>IF(J$9=0,0,J$9/CHI!J$10*1000)</f>
        <v>50.883991879776836</v>
      </c>
      <c r="K221" s="274">
        <f>IF(K$9=0,0,K$9/CHI!K$10*1000)</f>
        <v>43.730190740439916</v>
      </c>
      <c r="L221" s="274">
        <f>IF(L$9=0,0,L$9/CHI!L$10*1000)</f>
        <v>49.402789953260466</v>
      </c>
      <c r="M221" s="274">
        <f>IF(M$9=0,0,M$9/CHI!M$10*1000)</f>
        <v>45.08263004739522</v>
      </c>
      <c r="N221" s="274">
        <f>IF(N$9=0,0,N$9/CHI!N$10*1000)</f>
        <v>57.156898146826357</v>
      </c>
      <c r="O221" s="274">
        <f>IF(O$9=0,0,O$9/CHI!O$10*1000)</f>
        <v>53.768130363687526</v>
      </c>
      <c r="P221" s="274">
        <f>IF(P$9=0,0,P$9/CHI!P$10*1000)</f>
        <v>45.864678732378742</v>
      </c>
      <c r="Q221" s="274">
        <f>IF(Q$9=0,0,Q$9/CHI!Q$10*1000)</f>
        <v>52.807083929553379</v>
      </c>
      <c r="R221" s="274">
        <f>IF(R$9=0,0,R$9/CHI!R$10*1000)</f>
        <v>64.734430203149344</v>
      </c>
      <c r="S221" s="274">
        <f>IF(S$9=0,0,S$9/CHI!S$10*1000)</f>
        <v>67.345834043519403</v>
      </c>
      <c r="T221" s="274">
        <f>IF(T$9=0,0,T$9/CHI!T$10*1000)</f>
        <v>81.926135889112018</v>
      </c>
      <c r="U221" s="274">
        <f>IF(U$9=0,0,U$9/CHI!U$10*1000)</f>
        <v>57.334208813668802</v>
      </c>
      <c r="V221" s="274">
        <f>IF(V$9=0,0,V$9/CHI!V$10*1000)</f>
        <v>51.523170602228163</v>
      </c>
      <c r="W221" s="274">
        <f>IF(W$9=0,0,W$9/CHI!W$10*1000)</f>
        <v>53.544708325415144</v>
      </c>
      <c r="X221" s="274">
        <f>IF(X$9=0,0,X$9/CHI!X$10*1000)</f>
        <v>69.027098088894732</v>
      </c>
      <c r="Y221" s="274">
        <f>IF(Y$9=0,0,Y$9/CHI!Y$10*1000)</f>
        <v>96.258337425480619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8.0346871843453336</v>
      </c>
      <c r="C222" s="275">
        <f>IF(C$10=0,0,C$10/CHI!C$10*1000)</f>
        <v>10.858811911291717</v>
      </c>
      <c r="D222" s="275">
        <f>IF(D$10=0,0,D$10/CHI!D$10*1000)</f>
        <v>10.989406933843865</v>
      </c>
      <c r="E222" s="275">
        <f>IF(E$10=0,0,E$10/CHI!E$10*1000)</f>
        <v>10.469795497175035</v>
      </c>
      <c r="F222" s="275">
        <f>IF(F$10=0,0,F$10/CHI!F$10*1000)</f>
        <v>9.2283121824698995</v>
      </c>
      <c r="G222" s="275">
        <f>IF(G$10=0,0,G$10/CHI!G$10*1000)</f>
        <v>8.7717659173846432</v>
      </c>
      <c r="H222" s="275">
        <f>IF(H$10=0,0,H$10/CHI!H$10*1000)</f>
        <v>10.058658653289317</v>
      </c>
      <c r="I222" s="275">
        <f>IF(I$10=0,0,I$10/CHI!I$10*1000)</f>
        <v>9.925569507217249</v>
      </c>
      <c r="J222" s="275">
        <f>IF(J$10=0,0,J$10/CHI!J$10*1000)</f>
        <v>9.9302563501970074</v>
      </c>
      <c r="K222" s="275">
        <f>IF(K$10=0,0,K$10/CHI!K$10*1000)</f>
        <v>9.8427646182983644</v>
      </c>
      <c r="L222" s="275">
        <f>IF(L$10=0,0,L$10/CHI!L$10*1000)</f>
        <v>10.706641860797928</v>
      </c>
      <c r="M222" s="275">
        <f>IF(M$10=0,0,M$10/CHI!M$10*1000)</f>
        <v>10.124024567267298</v>
      </c>
      <c r="N222" s="275">
        <f>IF(N$10=0,0,N$10/CHI!N$10*1000)</f>
        <v>12.167833063471059</v>
      </c>
      <c r="O222" s="275">
        <f>IF(O$10=0,0,O$10/CHI!O$10*1000)</f>
        <v>11.192919544362871</v>
      </c>
      <c r="P222" s="275">
        <f>IF(P$10=0,0,P$10/CHI!P$10*1000)</f>
        <v>8.6292965400075978</v>
      </c>
      <c r="Q222" s="275">
        <f>IF(Q$10=0,0,Q$10/CHI!Q$10*1000)</f>
        <v>9.9222069947552924</v>
      </c>
      <c r="R222" s="275">
        <f>IF(R$10=0,0,R$10/CHI!R$10*1000)</f>
        <v>11.713528102925938</v>
      </c>
      <c r="S222" s="275">
        <f>IF(S$10=0,0,S$10/CHI!S$10*1000)</f>
        <v>12.151349374119333</v>
      </c>
      <c r="T222" s="275">
        <f>IF(T$10=0,0,T$10/CHI!T$10*1000)</f>
        <v>16.12687317538774</v>
      </c>
      <c r="U222" s="275">
        <f>IF(U$10=0,0,U$10/CHI!U$10*1000)</f>
        <v>11.029103486394309</v>
      </c>
      <c r="V222" s="275">
        <f>IF(V$10=0,0,V$10/CHI!V$10*1000)</f>
        <v>9.427770081772012</v>
      </c>
      <c r="W222" s="275">
        <f>IF(W$10=0,0,W$10/CHI!W$10*1000)</f>
        <v>9.9465175548011118</v>
      </c>
      <c r="X222" s="275">
        <f>IF(X$10=0,0,X$10/CHI!X$10*1000)</f>
        <v>12.568060167366758</v>
      </c>
      <c r="Y222" s="275">
        <f>IF(Y$10=0,0,Y$10/CHI!Y$10*1000)</f>
        <v>17.007622685251764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2086.0187049123883</v>
      </c>
      <c r="C223" s="321">
        <f>IF(C$16=0,0,C$16/CHI!C$10*1000)</f>
        <v>1521.2460455894059</v>
      </c>
      <c r="D223" s="321">
        <f>IF(D$16=0,0,D$16/CHI!D$10*1000)</f>
        <v>1697.9823374526989</v>
      </c>
      <c r="E223" s="321">
        <f>IF(E$16=0,0,E$16/CHI!E$10*1000)</f>
        <v>1651.4620715422075</v>
      </c>
      <c r="F223" s="321">
        <f>IF(F$16=0,0,F$16/CHI!F$10*1000)</f>
        <v>1691.7933476328519</v>
      </c>
      <c r="G223" s="321">
        <f>IF(G$16=0,0,G$16/CHI!G$10*1000)</f>
        <v>2044.9071999776311</v>
      </c>
      <c r="H223" s="321">
        <f>IF(H$16=0,0,H$16/CHI!H$10*1000)</f>
        <v>1846.682963156117</v>
      </c>
      <c r="I223" s="321">
        <f>IF(I$16=0,0,I$16/CHI!I$10*1000)</f>
        <v>1862.208695235792</v>
      </c>
      <c r="J223" s="321">
        <f>IF(J$16=0,0,J$16/CHI!J$10*1000)</f>
        <v>1786.0272965934323</v>
      </c>
      <c r="K223" s="321">
        <f>IF(K$16=0,0,K$16/CHI!K$10*1000)</f>
        <v>1468.0992531530017</v>
      </c>
      <c r="L223" s="321">
        <f>IF(L$16=0,0,L$16/CHI!L$10*1000)</f>
        <v>1434.7316306370803</v>
      </c>
      <c r="M223" s="321">
        <f>IF(M$16=0,0,M$16/CHI!M$10*1000)</f>
        <v>1379.4954171058798</v>
      </c>
      <c r="N223" s="321">
        <f>IF(N$16=0,0,N$16/CHI!N$10*1000)</f>
        <v>1637.9806888852329</v>
      </c>
      <c r="O223" s="321">
        <f>IF(O$16=0,0,O$16/CHI!O$10*1000)</f>
        <v>1527.1682224548233</v>
      </c>
      <c r="P223" s="321">
        <f>IF(P$16=0,0,P$16/CHI!P$10*1000)</f>
        <v>1696.5211833800386</v>
      </c>
      <c r="Q223" s="321">
        <f>IF(Q$16=0,0,Q$16/CHI!Q$10*1000)</f>
        <v>1545.9754158249953</v>
      </c>
      <c r="R223" s="321">
        <f>IF(R$16=0,0,R$16/CHI!R$10*1000)</f>
        <v>1435.7925569954064</v>
      </c>
      <c r="S223" s="321">
        <f>IF(S$16=0,0,S$16/CHI!S$10*1000)</f>
        <v>1435.1356551497288</v>
      </c>
      <c r="T223" s="321">
        <f>IF(T$16=0,0,T$16/CHI!T$10*1000)</f>
        <v>973.6343292016868</v>
      </c>
      <c r="U223" s="321">
        <f>IF(U$16=0,0,U$16/CHI!U$10*1000)</f>
        <v>1248.9747735379588</v>
      </c>
      <c r="V223" s="321">
        <f>IF(V$16=0,0,V$16/CHI!V$10*1000)</f>
        <v>1381.6526741310415</v>
      </c>
      <c r="W223" s="321">
        <f>IF(W$16=0,0,W$16/CHI!W$10*1000)</f>
        <v>1146.7829097749768</v>
      </c>
      <c r="X223" s="321">
        <f>IF(X$16=0,0,X$16/CHI!X$10*1000)</f>
        <v>1239.6271242667294</v>
      </c>
      <c r="Y223" s="321">
        <f>IF(Y$16=0,0,Y$16/CHI!Y$10*1000)</f>
        <v>899.85339432975798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111.51531794259307</v>
      </c>
      <c r="C224" s="276">
        <f>IF(C$25=0,0,C$25/CHI!C$10*1000)</f>
        <v>197.10061271523529</v>
      </c>
      <c r="D224" s="276">
        <f>IF(D$25=0,0,D$25/CHI!D$10*1000)</f>
        <v>192.97167284711861</v>
      </c>
      <c r="E224" s="276">
        <f>IF(E$25=0,0,E$25/CHI!E$10*1000)</f>
        <v>182.98495905795406</v>
      </c>
      <c r="F224" s="276">
        <f>IF(F$25=0,0,F$25/CHI!F$10*1000)</f>
        <v>156.66205241210758</v>
      </c>
      <c r="G224" s="276">
        <f>IF(G$25=0,0,G$25/CHI!G$10*1000)</f>
        <v>139.5412435988961</v>
      </c>
      <c r="H224" s="276">
        <f>IF(H$25=0,0,H$25/CHI!H$10*1000)</f>
        <v>155.97734446484418</v>
      </c>
      <c r="I224" s="276">
        <f>IF(I$25=0,0,I$25/CHI!I$10*1000)</f>
        <v>170.50417299898419</v>
      </c>
      <c r="J224" s="276">
        <f>IF(J$25=0,0,J$25/CHI!J$10*1000)</f>
        <v>174.14035634852351</v>
      </c>
      <c r="K224" s="276">
        <f>IF(K$25=0,0,K$25/CHI!K$10*1000)</f>
        <v>196.57957686388846</v>
      </c>
      <c r="L224" s="276">
        <f>IF(L$25=0,0,L$25/CHI!L$10*1000)</f>
        <v>197.32438273181083</v>
      </c>
      <c r="M224" s="276">
        <f>IF(M$25=0,0,M$25/CHI!M$10*1000)</f>
        <v>182.63619709822737</v>
      </c>
      <c r="N224" s="276">
        <f>IF(N$25=0,0,N$25/CHI!N$10*1000)</f>
        <v>202.96569908463084</v>
      </c>
      <c r="O224" s="276">
        <f>IF(O$25=0,0,O$25/CHI!O$10*1000)</f>
        <v>185.74855501273333</v>
      </c>
      <c r="P224" s="276">
        <f>IF(P$25=0,0,P$25/CHI!P$10*1000)</f>
        <v>113.14294947389546</v>
      </c>
      <c r="Q224" s="276">
        <f>IF(Q$25=0,0,Q$25/CHI!Q$10*1000)</f>
        <v>128.57409029892082</v>
      </c>
      <c r="R224" s="276">
        <f>IF(R$25=0,0,R$25/CHI!R$10*1000)</f>
        <v>137.81266342521755</v>
      </c>
      <c r="S224" s="276">
        <f>IF(S$25=0,0,S$25/CHI!S$10*1000)</f>
        <v>142.99302052897872</v>
      </c>
      <c r="T224" s="276">
        <f>IF(T$25=0,0,T$25/CHI!T$10*1000)</f>
        <v>228.64570616430927</v>
      </c>
      <c r="U224" s="276">
        <f>IF(U$25=0,0,U$25/CHI!U$10*1000)</f>
        <v>155.11796161969889</v>
      </c>
      <c r="V224" s="276">
        <f>IF(V$25=0,0,V$25/CHI!V$10*1000)</f>
        <v>117.28297655181609</v>
      </c>
      <c r="W224" s="276">
        <f>IF(W$25=0,0,W$25/CHI!W$10*1000)</f>
        <v>132.01549117872838</v>
      </c>
      <c r="X224" s="276">
        <f>IF(X$25=0,0,X$25/CHI!X$10*1000)</f>
        <v>157.04898662496481</v>
      </c>
      <c r="Y224" s="276">
        <f>IF(Y$25=0,0,Y$25/CHI!Y$10*1000)</f>
        <v>180.40357903370969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56.661128744878603</v>
      </c>
      <c r="C225" s="276">
        <f>IF(C$36=0,0,C$36/CHI!C$10*1000)</f>
        <v>104.81014934403447</v>
      </c>
      <c r="D225" s="276">
        <f>IF(D$36=0,0,D$36/CHI!D$10*1000)</f>
        <v>98.567138393894965</v>
      </c>
      <c r="E225" s="276">
        <f>IF(E$36=0,0,E$36/CHI!E$10*1000)</f>
        <v>90.260882832631026</v>
      </c>
      <c r="F225" s="276">
        <f>IF(F$36=0,0,F$36/CHI!F$10*1000)</f>
        <v>76.29249748758248</v>
      </c>
      <c r="G225" s="276">
        <f>IF(G$36=0,0,G$36/CHI!G$10*1000)</f>
        <v>62.047458250604137</v>
      </c>
      <c r="H225" s="276">
        <f>IF(H$36=0,0,H$36/CHI!H$10*1000)</f>
        <v>67.16039558579611</v>
      </c>
      <c r="I225" s="276">
        <f>IF(I$36=0,0,I$36/CHI!I$10*1000)</f>
        <v>79.183828621899153</v>
      </c>
      <c r="J225" s="276">
        <f>IF(J$36=0,0,J$36/CHI!J$10*1000)</f>
        <v>75.508317135600194</v>
      </c>
      <c r="K225" s="276">
        <f>IF(K$36=0,0,K$36/CHI!K$10*1000)</f>
        <v>87.071302082211858</v>
      </c>
      <c r="L225" s="276">
        <f>IF(L$36=0,0,L$36/CHI!L$10*1000)</f>
        <v>91.597748833550767</v>
      </c>
      <c r="M225" s="276">
        <f>IF(M$36=0,0,M$36/CHI!M$10*1000)</f>
        <v>86.850132850879803</v>
      </c>
      <c r="N225" s="276">
        <f>IF(N$36=0,0,N$36/CHI!N$10*1000)</f>
        <v>99.977975490789433</v>
      </c>
      <c r="O225" s="276">
        <f>IF(O$36=0,0,O$36/CHI!O$10*1000)</f>
        <v>90.529358635946735</v>
      </c>
      <c r="P225" s="276">
        <f>IF(P$36=0,0,P$36/CHI!P$10*1000)</f>
        <v>62.852978358392775</v>
      </c>
      <c r="Q225" s="276">
        <f>IF(Q$36=0,0,Q$36/CHI!Q$10*1000)</f>
        <v>72.355303888711418</v>
      </c>
      <c r="R225" s="276">
        <f>IF(R$36=0,0,R$36/CHI!R$10*1000)</f>
        <v>80.397603828272025</v>
      </c>
      <c r="S225" s="276">
        <f>IF(S$36=0,0,S$36/CHI!S$10*1000)</f>
        <v>83.977594247361921</v>
      </c>
      <c r="T225" s="276">
        <f>IF(T$36=0,0,T$36/CHI!T$10*1000)</f>
        <v>123.6631876732263</v>
      </c>
      <c r="U225" s="276">
        <f>IF(U$36=0,0,U$36/CHI!U$10*1000)</f>
        <v>82.471282269729485</v>
      </c>
      <c r="V225" s="276">
        <f>IF(V$36=0,0,V$36/CHI!V$10*1000)</f>
        <v>63.344478922753247</v>
      </c>
      <c r="W225" s="276">
        <f>IF(W$36=0,0,W$36/CHI!W$10*1000)</f>
        <v>70.53892550162017</v>
      </c>
      <c r="X225" s="276">
        <f>IF(X$36=0,0,X$36/CHI!X$10*1000)</f>
        <v>84.760578736170757</v>
      </c>
      <c r="Y225" s="276">
        <f>IF(Y$36=0,0,Y$36/CHI!Y$10*1000)</f>
        <v>107.37763023987819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10.517055445593988</v>
      </c>
      <c r="C226" s="276">
        <f>IF(C$44=0,0,C$44/CHI!C$10*1000)</f>
        <v>15.216059207917722</v>
      </c>
      <c r="D226" s="276">
        <f>IF(D$44=0,0,D$44/CHI!D$10*1000)</f>
        <v>15.151189325115752</v>
      </c>
      <c r="E226" s="276">
        <f>IF(E$44=0,0,E$44/CHI!E$10*1000)</f>
        <v>14.475167147164086</v>
      </c>
      <c r="F226" s="276">
        <f>IF(F$44=0,0,F$44/CHI!F$10*1000)</f>
        <v>12.689524354772358</v>
      </c>
      <c r="G226" s="276">
        <f>IF(G$44=0,0,G$44/CHI!G$10*1000)</f>
        <v>11.959374723519607</v>
      </c>
      <c r="H226" s="276">
        <f>IF(H$44=0,0,H$44/CHI!H$10*1000)</f>
        <v>13.556585775538498</v>
      </c>
      <c r="I226" s="276">
        <f>IF(I$44=0,0,I$44/CHI!I$10*1000)</f>
        <v>13.772705064498016</v>
      </c>
      <c r="J226" s="276">
        <f>IF(J$44=0,0,J$44/CHI!J$10*1000)</f>
        <v>13.870948029931258</v>
      </c>
      <c r="K226" s="276">
        <f>IF(K$44=0,0,K$44/CHI!K$10*1000)</f>
        <v>14.334035260993286</v>
      </c>
      <c r="L226" s="276">
        <f>IF(L$44=0,0,L$44/CHI!L$10*1000)</f>
        <v>15.184902545135005</v>
      </c>
      <c r="M226" s="276">
        <f>IF(M$44=0,0,M$44/CHI!M$10*1000)</f>
        <v>14.259917208786856</v>
      </c>
      <c r="N226" s="276">
        <f>IF(N$44=0,0,N$44/CHI!N$10*1000)</f>
        <v>16.728954803123273</v>
      </c>
      <c r="O226" s="276">
        <f>IF(O$44=0,0,O$44/CHI!O$10*1000)</f>
        <v>15.365932992548633</v>
      </c>
      <c r="P226" s="276">
        <f>IF(P$44=0,0,P$44/CHI!P$10*1000)</f>
        <v>11.103668092836305</v>
      </c>
      <c r="Q226" s="276">
        <f>IF(Q$44=0,0,Q$44/CHI!Q$10*1000)</f>
        <v>12.727668045426602</v>
      </c>
      <c r="R226" s="276">
        <f>IF(R$44=0,0,R$44/CHI!R$10*1000)</f>
        <v>14.680876951247622</v>
      </c>
      <c r="S226" s="276">
        <f>IF(S$44=0,0,S$44/CHI!S$10*1000)</f>
        <v>15.228139594126004</v>
      </c>
      <c r="T226" s="276">
        <f>IF(T$44=0,0,T$44/CHI!T$10*1000)</f>
        <v>21.172583877439035</v>
      </c>
      <c r="U226" s="276">
        <f>IF(U$44=0,0,U$44/CHI!U$10*1000)</f>
        <v>14.449966527624271</v>
      </c>
      <c r="V226" s="276">
        <f>IF(V$44=0,0,V$44/CHI!V$10*1000)</f>
        <v>11.976469021430344</v>
      </c>
      <c r="W226" s="276">
        <f>IF(W$44=0,0,W$44/CHI!W$10*1000)</f>
        <v>12.83757917646032</v>
      </c>
      <c r="X226" s="276">
        <f>IF(X$44=0,0,X$44/CHI!X$10*1000)</f>
        <v>15.982473311950951</v>
      </c>
      <c r="Y226" s="276">
        <f>IF(Y$44=0,0,Y$44/CHI!Y$10*1000)</f>
        <v>20.82479675587653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23.53735021626423</v>
      </c>
      <c r="C227" s="277">
        <f>IF(C$58=0,0,C$58/CHI!C$10*1000)</f>
        <v>23.225659048994139</v>
      </c>
      <c r="D227" s="277">
        <f>IF(D$58=0,0,D$58/CHI!D$10*1000)</f>
        <v>25.50500599859901</v>
      </c>
      <c r="E227" s="277">
        <f>IF(E$58=0,0,E$58/CHI!E$10*1000)</f>
        <v>21.917539450007002</v>
      </c>
      <c r="F227" s="277">
        <f>IF(F$58=0,0,F$58/CHI!F$10*1000)</f>
        <v>19.491367348557205</v>
      </c>
      <c r="G227" s="277">
        <f>IF(G$58=0,0,G$58/CHI!G$10*1000)</f>
        <v>23.471496410804892</v>
      </c>
      <c r="H227" s="277">
        <f>IF(H$58=0,0,H$58/CHI!H$10*1000)</f>
        <v>25.384284023002127</v>
      </c>
      <c r="I227" s="277">
        <f>IF(I$58=0,0,I$58/CHI!I$10*1000)</f>
        <v>23.273761249261689</v>
      </c>
      <c r="J227" s="277">
        <f>IF(J$58=0,0,J$58/CHI!J$10*1000)</f>
        <v>26.120109811150467</v>
      </c>
      <c r="K227" s="277">
        <f>IF(K$58=0,0,K$58/CHI!K$10*1000)</f>
        <v>33.330537764916876</v>
      </c>
      <c r="L227" s="277">
        <f>IF(L$58=0,0,L$58/CHI!L$10*1000)</f>
        <v>32.955565278485757</v>
      </c>
      <c r="M227" s="277">
        <f>IF(M$58=0,0,M$58/CHI!M$10*1000)</f>
        <v>30.122566783977906</v>
      </c>
      <c r="N227" s="277">
        <f>IF(N$58=0,0,N$58/CHI!N$10*1000)</f>
        <v>46.540708937396296</v>
      </c>
      <c r="O227" s="277">
        <f>IF(O$58=0,0,O$58/CHI!O$10*1000)</f>
        <v>40.785339889720063</v>
      </c>
      <c r="P227" s="277">
        <f>IF(P$58=0,0,P$58/CHI!P$10*1000)</f>
        <v>35.515083358178337</v>
      </c>
      <c r="Q227" s="277">
        <f>IF(Q$58=0,0,Q$58/CHI!Q$10*1000)</f>
        <v>35.573052079920252</v>
      </c>
      <c r="R227" s="277">
        <f>IF(R$58=0,0,R$58/CHI!R$10*1000)</f>
        <v>38.584131751151475</v>
      </c>
      <c r="S227" s="277">
        <f>IF(S$58=0,0,S$58/CHI!S$10*1000)</f>
        <v>40.842926257170532</v>
      </c>
      <c r="T227" s="277">
        <f>IF(T$58=0,0,T$58/CHI!T$10*1000)</f>
        <v>65.557438074082569</v>
      </c>
      <c r="U227" s="277">
        <f>IF(U$58=0,0,U$58/CHI!U$10*1000)</f>
        <v>43.345149766275149</v>
      </c>
      <c r="V227" s="277">
        <f>IF(V$58=0,0,V$58/CHI!V$10*1000)</f>
        <v>46.382013260864134</v>
      </c>
      <c r="W227" s="277">
        <f>IF(W$58=0,0,W$58/CHI!W$10*1000)</f>
        <v>38.82872457972573</v>
      </c>
      <c r="X227" s="277">
        <f>IF(X$58=0,0,X$58/CHI!X$10*1000)</f>
        <v>44.498800391480039</v>
      </c>
      <c r="Y227" s="277">
        <f>IF(Y$58=0,0,Y$58/CHI!Y$10*1000)</f>
        <v>58.49006196769222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271.03169314604077</v>
      </c>
      <c r="C229" s="320">
        <f t="shared" si="57"/>
        <v>408.18792250586216</v>
      </c>
      <c r="D229" s="320">
        <f t="shared" si="57"/>
        <v>404.45803070547646</v>
      </c>
      <c r="E229" s="320">
        <f t="shared" si="57"/>
        <v>421.62067880635954</v>
      </c>
      <c r="F229" s="320">
        <f t="shared" si="57"/>
        <v>386.95090722146375</v>
      </c>
      <c r="G229" s="320">
        <f t="shared" si="57"/>
        <v>367.45141725823049</v>
      </c>
      <c r="H229" s="320">
        <f t="shared" si="57"/>
        <v>410.01288116918937</v>
      </c>
      <c r="I229" s="320">
        <f t="shared" si="57"/>
        <v>427.23830320578674</v>
      </c>
      <c r="J229" s="320">
        <f t="shared" si="57"/>
        <v>382.66426470043302</v>
      </c>
      <c r="K229" s="320">
        <f t="shared" si="57"/>
        <v>335.413288451455</v>
      </c>
      <c r="L229" s="320">
        <f t="shared" si="57"/>
        <v>356.37401061714928</v>
      </c>
      <c r="M229" s="320">
        <f t="shared" si="57"/>
        <v>333.92663757216764</v>
      </c>
      <c r="N229" s="320">
        <f t="shared" si="57"/>
        <v>442.78901058305945</v>
      </c>
      <c r="O229" s="320">
        <f t="shared" si="57"/>
        <v>407.40710748402319</v>
      </c>
      <c r="P229" s="320">
        <f t="shared" si="57"/>
        <v>286.43924929263272</v>
      </c>
      <c r="Q229" s="320">
        <f t="shared" si="57"/>
        <v>309.31775397415237</v>
      </c>
      <c r="R229" s="320">
        <f t="shared" si="57"/>
        <v>360.4611792987663</v>
      </c>
      <c r="S229" s="320">
        <f t="shared" si="57"/>
        <v>397.50852896600435</v>
      </c>
      <c r="T229" s="320">
        <f t="shared" si="57"/>
        <v>573.16397704203519</v>
      </c>
      <c r="U229" s="320">
        <f t="shared" si="57"/>
        <v>417.12528385846844</v>
      </c>
      <c r="V229" s="320">
        <f t="shared" si="57"/>
        <v>283.47782068831896</v>
      </c>
      <c r="W229" s="320">
        <f t="shared" si="57"/>
        <v>342.79633990086216</v>
      </c>
      <c r="X229" s="320">
        <f t="shared" si="57"/>
        <v>426.10916721195139</v>
      </c>
      <c r="Y229" s="320">
        <f t="shared" si="57"/>
        <v>556.51694016644603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2.9664021539751695</v>
      </c>
      <c r="C230" s="273">
        <f>IF(C$62=0,0,C$62/CHI!C$11*1000)</f>
        <v>3.4906550568968893</v>
      </c>
      <c r="D230" s="273">
        <f>IF(D$62=0,0,D$62/CHI!D$11*1000)</f>
        <v>3.5898970842216529</v>
      </c>
      <c r="E230" s="273">
        <f>IF(E$62=0,0,E$62/CHI!E$11*1000)</f>
        <v>3.8397082641709455</v>
      </c>
      <c r="F230" s="273">
        <f>IF(F$62=0,0,F$62/CHI!F$11*1000)</f>
        <v>3.6628672176164603</v>
      </c>
      <c r="G230" s="273">
        <f>IF(G$62=0,0,G$62/CHI!G$11*1000)</f>
        <v>3.8289685138791794</v>
      </c>
      <c r="H230" s="273">
        <f>IF(H$62=0,0,H$62/CHI!H$11*1000)</f>
        <v>4.3713273546610276</v>
      </c>
      <c r="I230" s="273">
        <f>IF(I$62=0,0,I$62/CHI!I$11*1000)</f>
        <v>4.1041678305950988</v>
      </c>
      <c r="J230" s="273">
        <f>IF(J$62=0,0,J$62/CHI!J$11*1000)</f>
        <v>3.7093073417694358</v>
      </c>
      <c r="K230" s="273">
        <f>IF(K$62=0,0,K$62/CHI!K$11*1000)</f>
        <v>2.7018852984480097</v>
      </c>
      <c r="L230" s="273">
        <f>IF(L$62=0,0,L$62/CHI!L$11*1000)</f>
        <v>3.0806092550462281</v>
      </c>
      <c r="M230" s="273">
        <f>IF(M$62=0,0,M$62/CHI!M$11*1000)</f>
        <v>2.8415647213314075</v>
      </c>
      <c r="N230" s="273">
        <f>IF(N$62=0,0,N$62/CHI!N$11*1000)</f>
        <v>4.0810725916560227</v>
      </c>
      <c r="O230" s="273">
        <f>IF(O$62=0,0,O$62/CHI!O$11*1000)</f>
        <v>3.8319114347657699</v>
      </c>
      <c r="P230" s="273">
        <f>IF(P$62=0,0,P$62/CHI!P$11*1000)</f>
        <v>3.2171650812402315</v>
      </c>
      <c r="Q230" s="273">
        <f>IF(Q$62=0,0,Q$62/CHI!Q$11*1000)</f>
        <v>3.4911207502071377</v>
      </c>
      <c r="R230" s="273">
        <f>IF(R$62=0,0,R$62/CHI!R$11*1000)</f>
        <v>4.3502629203110814</v>
      </c>
      <c r="S230" s="273">
        <f>IF(S$62=0,0,S$62/CHI!S$11*1000)</f>
        <v>4.7991722490413524</v>
      </c>
      <c r="T230" s="273">
        <f>IF(T$62=0,0,T$62/CHI!T$11*1000)</f>
        <v>6.021063691244076</v>
      </c>
      <c r="U230" s="273">
        <f>IF(U$62=0,0,U$62/CHI!U$11*1000)</f>
        <v>4.4803182431784556</v>
      </c>
      <c r="V230" s="273">
        <f>IF(V$62=0,0,V$62/CHI!V$11*1000)</f>
        <v>3.3462453255485394</v>
      </c>
      <c r="W230" s="273">
        <f>IF(W$62=0,0,W$62/CHI!W$11*1000)</f>
        <v>3.881179459741956</v>
      </c>
      <c r="X230" s="273">
        <f>IF(X$62=0,0,X$62/CHI!X$11*1000)</f>
        <v>5.0334407604232219</v>
      </c>
      <c r="Y230" s="273">
        <f>IF(Y$62=0,0,Y$62/CHI!Y$11*1000)</f>
        <v>7.1448027849650773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23.541577364947997</v>
      </c>
      <c r="C231" s="274">
        <f>IF(C$63=0,0,C$63/CHI!C$11*1000)</f>
        <v>27.702085493082802</v>
      </c>
      <c r="D231" s="274">
        <f>IF(D$63=0,0,D$63/CHI!D$11*1000)</f>
        <v>28.489677243240273</v>
      </c>
      <c r="E231" s="274">
        <f>IF(E$63=0,0,E$63/CHI!E$11*1000)</f>
        <v>30.472196441294511</v>
      </c>
      <c r="F231" s="274">
        <f>IF(F$63=0,0,F$63/CHI!F$11*1000)</f>
        <v>29.068773384450417</v>
      </c>
      <c r="G231" s="274">
        <f>IF(G$63=0,0,G$63/CHI!G$11*1000)</f>
        <v>30.386965023148775</v>
      </c>
      <c r="H231" s="274">
        <f>IF(H$63=0,0,H$63/CHI!H$11*1000)</f>
        <v>34.691163155124734</v>
      </c>
      <c r="I231" s="274">
        <f>IF(I$63=0,0,I$63/CHI!I$11*1000)</f>
        <v>32.570966270776971</v>
      </c>
      <c r="J231" s="274">
        <f>IF(J$63=0,0,J$63/CHI!J$11*1000)</f>
        <v>29.437325495336626</v>
      </c>
      <c r="K231" s="274">
        <f>IF(K$63=0,0,K$63/CHI!K$11*1000)</f>
        <v>21.442352885090951</v>
      </c>
      <c r="L231" s="274">
        <f>IF(L$63=0,0,L$63/CHI!L$11*1000)</f>
        <v>24.447932999125204</v>
      </c>
      <c r="M231" s="274">
        <f>IF(M$63=0,0,M$63/CHI!M$11*1000)</f>
        <v>22.55085866732087</v>
      </c>
      <c r="N231" s="274">
        <f>IF(N$63=0,0,N$63/CHI!N$11*1000)</f>
        <v>32.387680820583498</v>
      </c>
      <c r="O231" s="274">
        <f>IF(O$63=0,0,O$63/CHI!O$11*1000)</f>
        <v>30.410320251514474</v>
      </c>
      <c r="P231" s="274">
        <f>IF(P$63=0,0,P$63/CHI!P$11*1000)</f>
        <v>25.531649697035686</v>
      </c>
      <c r="Q231" s="274">
        <f>IF(Q$63=0,0,Q$63/CHI!Q$11*1000)</f>
        <v>27.705781268140424</v>
      </c>
      <c r="R231" s="274">
        <f>IF(R$63=0,0,R$63/CHI!R$11*1000)</f>
        <v>34.523994313828695</v>
      </c>
      <c r="S231" s="274">
        <f>IF(S$63=0,0,S$63/CHI!S$11*1000)</f>
        <v>38.086570506671812</v>
      </c>
      <c r="T231" s="274">
        <f>IF(T$63=0,0,T$63/CHI!T$11*1000)</f>
        <v>47.783587440008411</v>
      </c>
      <c r="U231" s="274">
        <f>IF(U$63=0,0,U$63/CHI!U$11*1000)</f>
        <v>35.556122557432751</v>
      </c>
      <c r="V231" s="274">
        <f>IF(V$63=0,0,V$63/CHI!V$11*1000)</f>
        <v>26.556039648208795</v>
      </c>
      <c r="W231" s="274">
        <f>IF(W$63=0,0,W$63/CHI!W$11*1000)</f>
        <v>30.801314783405857</v>
      </c>
      <c r="X231" s="274">
        <f>IF(X$63=0,0,X$63/CHI!X$11*1000)</f>
        <v>39.945741987341428</v>
      </c>
      <c r="Y231" s="274">
        <f>IF(Y$63=0,0,Y$63/CHI!Y$11*1000)</f>
        <v>56.701660391579956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26.35201921919311</v>
      </c>
      <c r="C232" s="274">
        <f>IF(C$64=0,0,C$64/CHI!C$11*1000)</f>
        <v>31.009217352291099</v>
      </c>
      <c r="D232" s="274">
        <f>IF(D$64=0,0,D$64/CHI!D$11*1000)</f>
        <v>31.890833423095692</v>
      </c>
      <c r="E232" s="274">
        <f>IF(E$64=0,0,E$64/CHI!E$11*1000)</f>
        <v>34.110029834604305</v>
      </c>
      <c r="F232" s="274">
        <f>IF(F$64=0,0,F$64/CHI!F$11*1000)</f>
        <v>32.539063250959821</v>
      </c>
      <c r="G232" s="274">
        <f>IF(G$64=0,0,G$64/CHI!G$11*1000)</f>
        <v>34.014623314716623</v>
      </c>
      <c r="H232" s="274">
        <f>IF(H$64=0,0,H$64/CHI!H$11*1000)</f>
        <v>38.832665459417079</v>
      </c>
      <c r="I232" s="274">
        <f>IF(I$64=0,0,I$64/CHI!I$11*1000)</f>
        <v>36.459355116670245</v>
      </c>
      <c r="J232" s="274">
        <f>IF(J$64=0,0,J$64/CHI!J$11*1000)</f>
        <v>32.951613869756017</v>
      </c>
      <c r="K232" s="274">
        <f>IF(K$64=0,0,K$64/CHI!K$11*1000)</f>
        <v>24.00218500965709</v>
      </c>
      <c r="L232" s="274">
        <f>IF(L$64=0,0,L$64/CHI!L$11*1000)</f>
        <v>27.366577450402556</v>
      </c>
      <c r="M232" s="274">
        <f>IF(M$64=0,0,M$64/CHI!M$11*1000)</f>
        <v>25.243026488758819</v>
      </c>
      <c r="N232" s="274">
        <f>IF(N$64=0,0,N$64/CHI!N$11*1000)</f>
        <v>36.254188673010951</v>
      </c>
      <c r="O232" s="274">
        <f>IF(O$64=0,0,O$64/CHI!O$11*1000)</f>
        <v>34.040766738210337</v>
      </c>
      <c r="P232" s="274">
        <f>IF(P$64=0,0,P$64/CHI!P$11*1000)</f>
        <v>28.579670473388308</v>
      </c>
      <c r="Q232" s="274">
        <f>IF(Q$64=0,0,Q$64/CHI!Q$11*1000)</f>
        <v>31.013354336565293</v>
      </c>
      <c r="R232" s="274">
        <f>IF(R$64=0,0,R$64/CHI!R$11*1000)</f>
        <v>38.645539658524804</v>
      </c>
      <c r="S232" s="274">
        <f>IF(S$64=0,0,S$64/CHI!S$11*1000)</f>
        <v>42.633423513895728</v>
      </c>
      <c r="T232" s="274">
        <f>IF(T$64=0,0,T$64/CHI!T$11*1000)</f>
        <v>53.488090243942672</v>
      </c>
      <c r="U232" s="274">
        <f>IF(U$64=0,0,U$64/CHI!U$11*1000)</f>
        <v>39.800885491579422</v>
      </c>
      <c r="V232" s="274">
        <f>IF(V$64=0,0,V$64/CHI!V$11*1000)</f>
        <v>29.726354200769109</v>
      </c>
      <c r="W232" s="274">
        <f>IF(W$64=0,0,W$64/CHI!W$11*1000)</f>
        <v>34.478439000322325</v>
      </c>
      <c r="X232" s="274">
        <f>IF(X$64=0,0,X$64/CHI!X$11*1000)</f>
        <v>44.714546704193467</v>
      </c>
      <c r="Y232" s="274">
        <f>IF(Y$64=0,0,Y$64/CHI!Y$11*1000)</f>
        <v>63.470821059928461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42.424513157980243</v>
      </c>
      <c r="C233" s="274">
        <f>IF(C$65=0,0,C$65/CHI!C$11*1000)</f>
        <v>49.922206668048403</v>
      </c>
      <c r="D233" s="274">
        <f>IF(D$65=0,0,D$65/CHI!D$11*1000)</f>
        <v>51.3415336761623</v>
      </c>
      <c r="E233" s="274">
        <f>IF(E$65=0,0,E$65/CHI!E$11*1000)</f>
        <v>54.914251446936248</v>
      </c>
      <c r="F233" s="274">
        <f>IF(F$65=0,0,F$65/CHI!F$11*1000)</f>
        <v>52.385128652048884</v>
      </c>
      <c r="G233" s="274">
        <f>IF(G$65=0,0,G$65/CHI!G$11*1000)</f>
        <v>54.760655051735441</v>
      </c>
      <c r="H233" s="274">
        <f>IF(H$65=0,0,H$65/CHI!H$11*1000)</f>
        <v>62.51729376178443</v>
      </c>
      <c r="I233" s="274">
        <f>IF(I$65=0,0,I$65/CHI!I$11*1000)</f>
        <v>58.696465648904898</v>
      </c>
      <c r="J233" s="274">
        <f>IF(J$65=0,0,J$65/CHI!J$11*1000)</f>
        <v>53.049300114959173</v>
      </c>
      <c r="K233" s="274">
        <f>IF(K$65=0,0,K$65/CHI!K$11*1000)</f>
        <v>38.641479626002365</v>
      </c>
      <c r="L233" s="274">
        <f>IF(L$65=0,0,L$65/CHI!L$11*1000)</f>
        <v>44.057865755041654</v>
      </c>
      <c r="M233" s="274">
        <f>IF(M$65=0,0,M$65/CHI!M$11*1000)</f>
        <v>40.639129036442121</v>
      </c>
      <c r="N233" s="274">
        <f>IF(N$65=0,0,N$65/CHI!N$11*1000)</f>
        <v>58.366165097125567</v>
      </c>
      <c r="O233" s="274">
        <f>IF(O$65=0,0,O$65/CHI!O$11*1000)</f>
        <v>54.80274374348911</v>
      </c>
      <c r="P233" s="274">
        <f>IF(P$65=0,0,P$65/CHI!P$11*1000)</f>
        <v>46.010842507503547</v>
      </c>
      <c r="Q233" s="274">
        <f>IF(Q$65=0,0,Q$65/CHI!Q$11*1000)</f>
        <v>49.92886686142166</v>
      </c>
      <c r="R233" s="274">
        <f>IF(R$65=0,0,R$65/CHI!R$11*1000)</f>
        <v>62.216037112868086</v>
      </c>
      <c r="S233" s="274">
        <f>IF(S$65=0,0,S$65/CHI!S$11*1000)</f>
        <v>68.636191473239009</v>
      </c>
      <c r="T233" s="274">
        <f>IF(T$65=0,0,T$65/CHI!T$11*1000)</f>
        <v>86.111283142076545</v>
      </c>
      <c r="U233" s="274">
        <f>IF(U$65=0,0,U$65/CHI!U$11*1000)</f>
        <v>64.076045793369687</v>
      </c>
      <c r="V233" s="274">
        <f>IF(V$65=0,0,V$65/CHI!V$11*1000)</f>
        <v>47.856905933446861</v>
      </c>
      <c r="W233" s="274">
        <f>IF(W$65=0,0,W$65/CHI!W$11*1000)</f>
        <v>55.507358918835095</v>
      </c>
      <c r="X233" s="274">
        <f>IF(X$65=0,0,X$65/CHI!X$11*1000)</f>
        <v>71.986623082891839</v>
      </c>
      <c r="Y233" s="274">
        <f>IF(Y$65=0,0,Y$65/CHI!Y$11*1000)</f>
        <v>102.18263203312861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8.0626591259841174</v>
      </c>
      <c r="C234" s="275">
        <f>IF(C$66=0,0,C$66/CHI!C$11*1000)</f>
        <v>10.655943401523841</v>
      </c>
      <c r="D234" s="275">
        <f>IF(D$66=0,0,D$66/CHI!D$11*1000)</f>
        <v>10.841023256755813</v>
      </c>
      <c r="E234" s="275">
        <f>IF(E$66=0,0,E$66/CHI!E$11*1000)</f>
        <v>11.32645908479981</v>
      </c>
      <c r="F234" s="275">
        <f>IF(F$66=0,0,F$66/CHI!F$11*1000)</f>
        <v>10.515697705793606</v>
      </c>
      <c r="G234" s="275">
        <f>IF(G$66=0,0,G$66/CHI!G$11*1000)</f>
        <v>10.310143361978485</v>
      </c>
      <c r="H234" s="275">
        <f>IF(H$66=0,0,H$66/CHI!H$11*1000)</f>
        <v>11.717353196170567</v>
      </c>
      <c r="I234" s="275">
        <f>IF(I$66=0,0,I$66/CHI!I$11*1000)</f>
        <v>11.546247159242434</v>
      </c>
      <c r="J234" s="275">
        <f>IF(J$66=0,0,J$66/CHI!J$11*1000)</f>
        <v>10.284775185742641</v>
      </c>
      <c r="K234" s="275">
        <f>IF(K$66=0,0,K$66/CHI!K$11*1000)</f>
        <v>8.6402306182661555</v>
      </c>
      <c r="L234" s="275">
        <f>IF(L$66=0,0,L$66/CHI!L$11*1000)</f>
        <v>9.4855193472129091</v>
      </c>
      <c r="M234" s="275">
        <f>IF(M$66=0,0,M$66/CHI!M$11*1000)</f>
        <v>9.0661770699773445</v>
      </c>
      <c r="N234" s="275">
        <f>IF(N$66=0,0,N$66/CHI!N$11*1000)</f>
        <v>12.343593442752752</v>
      </c>
      <c r="O234" s="275">
        <f>IF(O$66=0,0,O$66/CHI!O$11*1000)</f>
        <v>11.33330581958136</v>
      </c>
      <c r="P234" s="275">
        <f>IF(P$66=0,0,P$66/CHI!P$11*1000)</f>
        <v>8.5998936866797422</v>
      </c>
      <c r="Q234" s="275">
        <f>IF(Q$66=0,0,Q$66/CHI!Q$11*1000)</f>
        <v>9.3197371932458051</v>
      </c>
      <c r="R234" s="275">
        <f>IF(R$66=0,0,R$66/CHI!R$11*1000)</f>
        <v>11.1838310617629</v>
      </c>
      <c r="S234" s="275">
        <f>IF(S$66=0,0,S$66/CHI!S$11*1000)</f>
        <v>12.302767257248876</v>
      </c>
      <c r="T234" s="275">
        <f>IF(T$66=0,0,T$66/CHI!T$11*1000)</f>
        <v>16.839283893834939</v>
      </c>
      <c r="U234" s="275">
        <f>IF(U$66=0,0,U$66/CHI!U$11*1000)</f>
        <v>12.244976331568212</v>
      </c>
      <c r="V234" s="275">
        <f>IF(V$66=0,0,V$66/CHI!V$11*1000)</f>
        <v>8.6993514827791643</v>
      </c>
      <c r="W234" s="275">
        <f>IF(W$66=0,0,W$66/CHI!W$11*1000)</f>
        <v>10.243324217800861</v>
      </c>
      <c r="X234" s="275">
        <f>IF(X$66=0,0,X$66/CHI!X$11*1000)</f>
        <v>13.020758839991744</v>
      </c>
      <c r="Y234" s="275">
        <f>IF(Y$66=0,0,Y$66/CHI!Y$11*1000)</f>
        <v>17.935694596333093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101.67676871715896</v>
      </c>
      <c r="C235" s="276">
        <f>IF(C$72=0,0,C$72/CHI!C$11*1000)</f>
        <v>175.67255928516911</v>
      </c>
      <c r="D235" s="276">
        <f>IF(D$72=0,0,D$72/CHI!D$11*1000)</f>
        <v>172.9069214481045</v>
      </c>
      <c r="E235" s="276">
        <f>IF(E$72=0,0,E$72/CHI!E$11*1000)</f>
        <v>179.80637049052973</v>
      </c>
      <c r="F235" s="276">
        <f>IF(F$72=0,0,F$72/CHI!F$11*1000)</f>
        <v>162.15714398699532</v>
      </c>
      <c r="G235" s="276">
        <f>IF(G$72=0,0,G$72/CHI!G$11*1000)</f>
        <v>149.00266266001356</v>
      </c>
      <c r="H235" s="276">
        <f>IF(H$72=0,0,H$72/CHI!H$11*1000)</f>
        <v>165.07419565241753</v>
      </c>
      <c r="I235" s="276">
        <f>IF(I$72=0,0,I$72/CHI!I$11*1000)</f>
        <v>180.16914197927329</v>
      </c>
      <c r="J235" s="276">
        <f>IF(J$72=0,0,J$72/CHI!J$11*1000)</f>
        <v>163.82916095856547</v>
      </c>
      <c r="K235" s="276">
        <f>IF(K$72=0,0,K$72/CHI!K$11*1000)</f>
        <v>156.7128232621877</v>
      </c>
      <c r="L235" s="276">
        <f>IF(L$72=0,0,L$72/CHI!L$11*1000)</f>
        <v>158.7765365638102</v>
      </c>
      <c r="M235" s="276">
        <f>IF(M$72=0,0,M$72/CHI!M$11*1000)</f>
        <v>148.54244648611783</v>
      </c>
      <c r="N235" s="276">
        <f>IF(N$72=0,0,N$72/CHI!N$11*1000)</f>
        <v>187.0222751668361</v>
      </c>
      <c r="O235" s="276">
        <f>IF(O$72=0,0,O$72/CHI!O$11*1000)</f>
        <v>170.8410391533256</v>
      </c>
      <c r="P235" s="276">
        <f>IF(P$72=0,0,P$72/CHI!P$11*1000)</f>
        <v>102.4622928728935</v>
      </c>
      <c r="Q235" s="276">
        <f>IF(Q$72=0,0,Q$72/CHI!Q$11*1000)</f>
        <v>109.74262668084005</v>
      </c>
      <c r="R235" s="276">
        <f>IF(R$72=0,0,R$72/CHI!R$11*1000)</f>
        <v>119.59215038764491</v>
      </c>
      <c r="S235" s="276">
        <f>IF(S$72=0,0,S$72/CHI!S$11*1000)</f>
        <v>131.58475936686278</v>
      </c>
      <c r="T235" s="276">
        <f>IF(T$72=0,0,T$72/CHI!T$11*1000)</f>
        <v>216.9143355071873</v>
      </c>
      <c r="U235" s="276">
        <f>IF(U$72=0,0,U$72/CHI!U$11*1000)</f>
        <v>156.47599193183527</v>
      </c>
      <c r="V235" s="276">
        <f>IF(V$72=0,0,V$72/CHI!V$11*1000)</f>
        <v>98.351313516953923</v>
      </c>
      <c r="W235" s="276">
        <f>IF(W$72=0,0,W$72/CHI!W$11*1000)</f>
        <v>123.54181214238045</v>
      </c>
      <c r="X235" s="276">
        <f>IF(X$72=0,0,X$72/CHI!X$11*1000)</f>
        <v>147.86683768831429</v>
      </c>
      <c r="Y235" s="276">
        <f>IF(Y$72=0,0,Y$72/CHI!Y$11*1000)</f>
        <v>172.95035139755956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47.053828856402028</v>
      </c>
      <c r="C236" s="276">
        <f>IF(C$85=0,0,C$85/CHI!C$11*1000)</f>
        <v>85.116421178268794</v>
      </c>
      <c r="D236" s="276">
        <f>IF(D$85=0,0,D$85/CHI!D$11*1000)</f>
        <v>80.468997265598048</v>
      </c>
      <c r="E236" s="276">
        <f>IF(E$85=0,0,E$85/CHI!E$11*1000)</f>
        <v>80.808297931054113</v>
      </c>
      <c r="F236" s="276">
        <f>IF(F$85=0,0,F$85/CHI!F$11*1000)</f>
        <v>71.944577735218999</v>
      </c>
      <c r="G236" s="276">
        <f>IF(G$85=0,0,G$85/CHI!G$11*1000)</f>
        <v>60.353448035235644</v>
      </c>
      <c r="H236" s="276">
        <f>IF(H$85=0,0,H$85/CHI!H$11*1000)</f>
        <v>64.74453512036915</v>
      </c>
      <c r="I236" s="276">
        <f>IF(I$85=0,0,I$85/CHI!I$11*1000)</f>
        <v>76.229370244431877</v>
      </c>
      <c r="J236" s="276">
        <f>IF(J$85=0,0,J$85/CHI!J$11*1000)</f>
        <v>64.718665684521255</v>
      </c>
      <c r="K236" s="276">
        <f>IF(K$85=0,0,K$85/CHI!K$11*1000)</f>
        <v>63.253373788826963</v>
      </c>
      <c r="L236" s="276">
        <f>IF(L$85=0,0,L$85/CHI!L$11*1000)</f>
        <v>67.157274028244387</v>
      </c>
      <c r="M236" s="276">
        <f>IF(M$85=0,0,M$85/CHI!M$11*1000)</f>
        <v>64.363835221444972</v>
      </c>
      <c r="N236" s="276">
        <f>IF(N$85=0,0,N$85/CHI!N$11*1000)</f>
        <v>83.933073221196054</v>
      </c>
      <c r="O236" s="276">
        <f>IF(O$85=0,0,O$85/CHI!O$11*1000)</f>
        <v>75.858297264452304</v>
      </c>
      <c r="P236" s="276">
        <f>IF(P$85=0,0,P$85/CHI!P$11*1000)</f>
        <v>51.837490842445291</v>
      </c>
      <c r="Q236" s="276">
        <f>IF(Q$85=0,0,Q$85/CHI!Q$11*1000)</f>
        <v>56.242701826359699</v>
      </c>
      <c r="R236" s="276">
        <f>IF(R$85=0,0,R$85/CHI!R$11*1000)</f>
        <v>63.525252536107416</v>
      </c>
      <c r="S236" s="276">
        <f>IF(S$85=0,0,S$85/CHI!S$11*1000)</f>
        <v>70.362643916961446</v>
      </c>
      <c r="T236" s="276">
        <f>IF(T$85=0,0,T$85/CHI!T$11*1000)</f>
        <v>106.85978743982386</v>
      </c>
      <c r="U236" s="276">
        <f>IF(U$85=0,0,U$85/CHI!U$11*1000)</f>
        <v>75.774120796671212</v>
      </c>
      <c r="V236" s="276">
        <f>IF(V$85=0,0,V$85/CHI!V$11*1000)</f>
        <v>48.37122477901584</v>
      </c>
      <c r="W236" s="276">
        <f>IF(W$85=0,0,W$85/CHI!W$11*1000)</f>
        <v>60.117252784185673</v>
      </c>
      <c r="X236" s="276">
        <f>IF(X$85=0,0,X$85/CHI!X$11*1000)</f>
        <v>72.671207788580091</v>
      </c>
      <c r="Y236" s="276">
        <f>IF(Y$85=0,0,Y$85/CHI!Y$11*1000)</f>
        <v>93.710622666049446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10.907345541599495</v>
      </c>
      <c r="C237" s="276">
        <f>IF(C$93=0,0,C$93/CHI!C$11*1000)</f>
        <v>15.150181389707416</v>
      </c>
      <c r="D237" s="276">
        <f>IF(D$93=0,0,D$93/CHI!D$11*1000)</f>
        <v>15.191293496757696</v>
      </c>
      <c r="E237" s="276">
        <f>IF(E$93=0,0,E$93/CHI!E$11*1000)</f>
        <v>15.927880724344874</v>
      </c>
      <c r="F237" s="276">
        <f>IF(F$93=0,0,F$93/CHI!F$11*1000)</f>
        <v>14.74186474636066</v>
      </c>
      <c r="G237" s="276">
        <f>IF(G$93=0,0,G$93/CHI!G$11*1000)</f>
        <v>14.407599053324375</v>
      </c>
      <c r="H237" s="276">
        <f>IF(H$93=0,0,H$93/CHI!H$11*1000)</f>
        <v>16.206807895431048</v>
      </c>
      <c r="I237" s="276">
        <f>IF(I$93=0,0,I$93/CHI!I$11*1000)</f>
        <v>16.329738789233836</v>
      </c>
      <c r="J237" s="276">
        <f>IF(J$93=0,0,J$93/CHI!J$11*1000)</f>
        <v>14.622353333802954</v>
      </c>
      <c r="K237" s="276">
        <f>IF(K$93=0,0,K$93/CHI!K$11*1000)</f>
        <v>12.689899933017896</v>
      </c>
      <c r="L237" s="276">
        <f>IF(L$93=0,0,L$93/CHI!L$11*1000)</f>
        <v>13.645321240870368</v>
      </c>
      <c r="M237" s="276">
        <f>IF(M$93=0,0,M$93/CHI!M$11*1000)</f>
        <v>12.971651378859047</v>
      </c>
      <c r="N237" s="276">
        <f>IF(N$93=0,0,N$93/CHI!N$11*1000)</f>
        <v>17.330758898490295</v>
      </c>
      <c r="O237" s="276">
        <f>IF(O$93=0,0,O$93/CHI!O$11*1000)</f>
        <v>15.894387950102226</v>
      </c>
      <c r="P237" s="276">
        <f>IF(P$93=0,0,P$93/CHI!P$11*1000)</f>
        <v>11.473452662575507</v>
      </c>
      <c r="Q237" s="276">
        <f>IF(Q$93=0,0,Q$93/CHI!Q$11*1000)</f>
        <v>12.403649149929672</v>
      </c>
      <c r="R237" s="276">
        <f>IF(R$93=0,0,R$93/CHI!R$11*1000)</f>
        <v>14.623710525772518</v>
      </c>
      <c r="S237" s="276">
        <f>IF(S$93=0,0,S$93/CHI!S$11*1000)</f>
        <v>16.084901087259006</v>
      </c>
      <c r="T237" s="276">
        <f>IF(T$93=0,0,T$93/CHI!T$11*1000)</f>
        <v>22.813977746800148</v>
      </c>
      <c r="U237" s="276">
        <f>IF(U$93=0,0,U$93/CHI!U$11*1000)</f>
        <v>16.563637521813096</v>
      </c>
      <c r="V237" s="276">
        <f>IF(V$93=0,0,V$93/CHI!V$11*1000)</f>
        <v>11.49345489431218</v>
      </c>
      <c r="W237" s="276">
        <f>IF(W$93=0,0,W$93/CHI!W$11*1000)</f>
        <v>13.697680407451687</v>
      </c>
      <c r="X237" s="276">
        <f>IF(X$93=0,0,X$93/CHI!X$11*1000)</f>
        <v>17.216440593694372</v>
      </c>
      <c r="Y237" s="276">
        <f>IF(Y$93=0,0,Y$93/CHI!Y$11*1000)</f>
        <v>23.039564255992104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8.0465790087996432</v>
      </c>
      <c r="C238" s="277">
        <f>IF(C$107=0,0,C$107/CHI!C$11*1000)</f>
        <v>9.4686526808738147</v>
      </c>
      <c r="D238" s="277">
        <f>IF(D$107=0,0,D$107/CHI!D$11*1000)</f>
        <v>9.7378538115404911</v>
      </c>
      <c r="E238" s="277">
        <f>IF(E$107=0,0,E$107/CHI!E$11*1000)</f>
        <v>10.415484588625024</v>
      </c>
      <c r="F238" s="277">
        <f>IF(F$107=0,0,F$107/CHI!F$11*1000)</f>
        <v>9.9357905420195802</v>
      </c>
      <c r="G238" s="277">
        <f>IF(G$107=0,0,G$107/CHI!G$11*1000)</f>
        <v>10.386352244198404</v>
      </c>
      <c r="H238" s="277">
        <f>IF(H$107=0,0,H$107/CHI!H$11*1000)</f>
        <v>11.857539573813812</v>
      </c>
      <c r="I238" s="277">
        <f>IF(I$107=0,0,I$107/CHI!I$11*1000)</f>
        <v>11.132850166658066</v>
      </c>
      <c r="J238" s="277">
        <f>IF(J$107=0,0,J$107/CHI!J$11*1000)</f>
        <v>10.0617627159794</v>
      </c>
      <c r="K238" s="277">
        <f>IF(K$107=0,0,K$107/CHI!K$11*1000)</f>
        <v>7.3290580299579018</v>
      </c>
      <c r="L238" s="277">
        <f>IF(L$107=0,0,L$107/CHI!L$11*1000)</f>
        <v>8.3563739773957852</v>
      </c>
      <c r="M238" s="277">
        <f>IF(M$107=0,0,M$107/CHI!M$11*1000)</f>
        <v>7.7079485019151965</v>
      </c>
      <c r="N238" s="277">
        <f>IF(N$107=0,0,N$107/CHI!N$11*1000)</f>
        <v>11.070202671408198</v>
      </c>
      <c r="O238" s="277">
        <f>IF(O$107=0,0,O$107/CHI!O$11*1000)</f>
        <v>10.394335128582053</v>
      </c>
      <c r="P238" s="277">
        <f>IF(P$107=0,0,P$107/CHI!P$11*1000)</f>
        <v>8.72679146887093</v>
      </c>
      <c r="Q238" s="277">
        <f>IF(Q$107=0,0,Q$107/CHI!Q$11*1000)</f>
        <v>9.4699159074426671</v>
      </c>
      <c r="R238" s="277">
        <f>IF(R$107=0,0,R$107/CHI!R$11*1000)</f>
        <v>11.800400781945902</v>
      </c>
      <c r="S238" s="277">
        <f>IF(S$107=0,0,S$107/CHI!S$11*1000)</f>
        <v>13.018099594824239</v>
      </c>
      <c r="T238" s="277">
        <f>IF(T$107=0,0,T$107/CHI!T$11*1000)</f>
        <v>16.332567937117215</v>
      </c>
      <c r="U238" s="277">
        <f>IF(U$107=0,0,U$107/CHI!U$11*1000)</f>
        <v>12.153185191020345</v>
      </c>
      <c r="V238" s="277">
        <f>IF(V$107=0,0,V$107/CHI!V$11*1000)</f>
        <v>9.076930907284595</v>
      </c>
      <c r="W238" s="277">
        <f>IF(W$107=0,0,W$107/CHI!W$11*1000)</f>
        <v>10.527978186738258</v>
      </c>
      <c r="X238" s="277">
        <f>IF(X$107=0,0,X$107/CHI!X$11*1000)</f>
        <v>13.65356976652096</v>
      </c>
      <c r="Y238" s="277">
        <f>IF(Y$107=0,0,Y$107/CHI!Y$11*1000)</f>
        <v>19.380790980909765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219.36917244220228</v>
      </c>
      <c r="C240" s="320">
        <f t="shared" si="58"/>
        <v>358.00422831857855</v>
      </c>
      <c r="D240" s="320">
        <f t="shared" si="58"/>
        <v>347.84684289616848</v>
      </c>
      <c r="E240" s="320">
        <f t="shared" si="58"/>
        <v>373.13580386599557</v>
      </c>
      <c r="F240" s="320">
        <f t="shared" si="58"/>
        <v>325.88792399190402</v>
      </c>
      <c r="G240" s="320">
        <f t="shared" si="58"/>
        <v>264.86487838416139</v>
      </c>
      <c r="H240" s="320">
        <f t="shared" si="58"/>
        <v>303.48504157175194</v>
      </c>
      <c r="I240" s="320">
        <f t="shared" si="58"/>
        <v>323.03643747142689</v>
      </c>
      <c r="J240" s="320">
        <f t="shared" si="58"/>
        <v>515.72680101014805</v>
      </c>
      <c r="K240" s="320">
        <f t="shared" si="58"/>
        <v>405.4753576634522</v>
      </c>
      <c r="L240" s="320">
        <f t="shared" si="58"/>
        <v>530.4602835823024</v>
      </c>
      <c r="M240" s="320">
        <f t="shared" si="58"/>
        <v>476.0721734306876</v>
      </c>
      <c r="N240" s="320">
        <f t="shared" si="58"/>
        <v>354.88884087432513</v>
      </c>
      <c r="O240" s="320">
        <f t="shared" si="58"/>
        <v>323.64950913613211</v>
      </c>
      <c r="P240" s="320">
        <f t="shared" si="58"/>
        <v>212.61419585335491</v>
      </c>
      <c r="Q240" s="320">
        <f t="shared" si="58"/>
        <v>280.55111990788845</v>
      </c>
      <c r="R240" s="320">
        <f t="shared" si="58"/>
        <v>290.91108579297151</v>
      </c>
      <c r="S240" s="320">
        <f t="shared" si="58"/>
        <v>245.3515727933968</v>
      </c>
      <c r="T240" s="320">
        <f t="shared" si="58"/>
        <v>333.60432771571743</v>
      </c>
      <c r="U240" s="320">
        <f t="shared" si="58"/>
        <v>261.80395095925621</v>
      </c>
      <c r="V240" s="320">
        <f t="shared" si="58"/>
        <v>190.88366737800288</v>
      </c>
      <c r="W240" s="320">
        <f t="shared" si="58"/>
        <v>238.80854682340259</v>
      </c>
      <c r="X240" s="320">
        <f t="shared" si="58"/>
        <v>280.87218051935309</v>
      </c>
      <c r="Y240" s="320">
        <f t="shared" si="58"/>
        <v>335.02400025256532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2.8473771097753007</v>
      </c>
      <c r="C241" s="273">
        <f>IF(C$111=0,0,C$111/CHI!C$12*1000)</f>
        <v>4.146781582605815</v>
      </c>
      <c r="D241" s="273">
        <f>IF(D$111=0,0,D$111/CHI!D$12*1000)</f>
        <v>4.1032333754384522</v>
      </c>
      <c r="E241" s="273">
        <f>IF(E$111=0,0,E$111/CHI!E$12*1000)</f>
        <v>4.457920414311233</v>
      </c>
      <c r="F241" s="273">
        <f>IF(F$111=0,0,F$111/CHI!F$12*1000)</f>
        <v>3.9662436842911988</v>
      </c>
      <c r="G241" s="273">
        <f>IF(G$111=0,0,G$111/CHI!G$12*1000)</f>
        <v>3.3697063967542258</v>
      </c>
      <c r="H241" s="273">
        <f>IF(H$111=0,0,H$111/CHI!H$12*1000)</f>
        <v>3.9002059986492701</v>
      </c>
      <c r="I241" s="273">
        <f>IF(I$111=0,0,I$111/CHI!I$12*1000)</f>
        <v>3.9602679723240981</v>
      </c>
      <c r="J241" s="273">
        <f>IF(J$111=0,0,J$111/CHI!J$12*1000)</f>
        <v>6.3526793985223424</v>
      </c>
      <c r="K241" s="273">
        <f>IF(K$111=0,0,K$111/CHI!K$12*1000)</f>
        <v>4.6800703387237563</v>
      </c>
      <c r="L241" s="273">
        <f>IF(L$111=0,0,L$111/CHI!L$12*1000)</f>
        <v>6.5519744135325864</v>
      </c>
      <c r="M241" s="273">
        <f>IF(M$111=0,0,M$111/CHI!M$12*1000)</f>
        <v>5.8346404057787797</v>
      </c>
      <c r="N241" s="273">
        <f>IF(N$111=0,0,N$111/CHI!N$12*1000)</f>
        <v>4.4384978687655838</v>
      </c>
      <c r="O241" s="273">
        <f>IF(O$111=0,0,O$111/CHI!O$12*1000)</f>
        <v>3.6727971365418757</v>
      </c>
      <c r="P241" s="273">
        <f>IF(P$111=0,0,P$111/CHI!P$12*1000)</f>
        <v>3.0993877466590161</v>
      </c>
      <c r="Q241" s="273">
        <f>IF(Q$111=0,0,Q$111/CHI!Q$12*1000)</f>
        <v>4.1543254048785085</v>
      </c>
      <c r="R241" s="273">
        <f>IF(R$111=0,0,R$111/CHI!R$12*1000)</f>
        <v>4.3125193406297235</v>
      </c>
      <c r="S241" s="273">
        <f>IF(S$111=0,0,S$111/CHI!S$12*1000)</f>
        <v>3.5533444517649353</v>
      </c>
      <c r="T241" s="273">
        <f>IF(T$111=0,0,T$111/CHI!T$12*1000)</f>
        <v>4.6078541840737275</v>
      </c>
      <c r="U241" s="273">
        <f>IF(U$111=0,0,U$111/CHI!U$12*1000)</f>
        <v>3.7189979355615392</v>
      </c>
      <c r="V241" s="273">
        <f>IF(V$111=0,0,V$111/CHI!V$12*1000)</f>
        <v>2.7415675133345649</v>
      </c>
      <c r="W241" s="273">
        <f>IF(W$111=0,0,W$111/CHI!W$12*1000)</f>
        <v>3.1607881214662594</v>
      </c>
      <c r="X241" s="273">
        <f>IF(X$111=0,0,X$111/CHI!X$12*1000)</f>
        <v>3.7588544875125232</v>
      </c>
      <c r="Y241" s="273">
        <f>IF(Y$111=0,0,Y$111/CHI!Y$12*1000)</f>
        <v>4.6365677353108259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22.722422480359089</v>
      </c>
      <c r="C242" s="274">
        <f>IF(C$112=0,0,C$112/CHI!C$12*1000)</f>
        <v>33.091831331458991</v>
      </c>
      <c r="D242" s="274">
        <f>IF(D$112=0,0,D$112/CHI!D$12*1000)</f>
        <v>32.744311237221403</v>
      </c>
      <c r="E242" s="274">
        <f>IF(E$112=0,0,E$112/CHI!E$12*1000)</f>
        <v>35.57475779728766</v>
      </c>
      <c r="F242" s="274">
        <f>IF(F$112=0,0,F$112/CHI!F$12*1000)</f>
        <v>31.651116511796577</v>
      </c>
      <c r="G242" s="274">
        <f>IF(G$112=0,0,G$112/CHI!G$12*1000)</f>
        <v>26.890674972048348</v>
      </c>
      <c r="H242" s="274">
        <f>IF(H$112=0,0,H$112/CHI!H$12*1000)</f>
        <v>31.124127590086996</v>
      </c>
      <c r="I242" s="274">
        <f>IF(I$112=0,0,I$112/CHI!I$12*1000)</f>
        <v>31.603429589164769</v>
      </c>
      <c r="J242" s="274">
        <f>IF(J$112=0,0,J$112/CHI!J$12*1000)</f>
        <v>50.695169487714701</v>
      </c>
      <c r="K242" s="274">
        <f>IF(K$112=0,0,K$112/CHI!K$12*1000)</f>
        <v>37.347541746119617</v>
      </c>
      <c r="L242" s="274">
        <f>IF(L$112=0,0,L$112/CHI!L$12*1000)</f>
        <v>52.285568424949126</v>
      </c>
      <c r="M242" s="274">
        <f>IF(M$112=0,0,M$112/CHI!M$12*1000)</f>
        <v>46.561154076124993</v>
      </c>
      <c r="N242" s="274">
        <f>IF(N$112=0,0,N$112/CHI!N$12*1000)</f>
        <v>35.419763474963041</v>
      </c>
      <c r="O242" s="274">
        <f>IF(O$112=0,0,O$112/CHI!O$12*1000)</f>
        <v>29.30937666621314</v>
      </c>
      <c r="P242" s="274">
        <f>IF(P$112=0,0,P$112/CHI!P$12*1000)</f>
        <v>24.733498618169307</v>
      </c>
      <c r="Q242" s="274">
        <f>IF(Q$112=0,0,Q$112/CHI!Q$12*1000)</f>
        <v>33.152031968813404</v>
      </c>
      <c r="R242" s="274">
        <f>IF(R$112=0,0,R$112/CHI!R$12*1000)</f>
        <v>34.414439196022435</v>
      </c>
      <c r="S242" s="274">
        <f>IF(S$112=0,0,S$112/CHI!S$12*1000)</f>
        <v>28.356129426640788</v>
      </c>
      <c r="T242" s="274">
        <f>IF(T$112=0,0,T$112/CHI!T$12*1000)</f>
        <v>36.771247875444217</v>
      </c>
      <c r="U242" s="274">
        <f>IF(U$112=0,0,U$112/CHI!U$12*1000)</f>
        <v>29.678064772418288</v>
      </c>
      <c r="V242" s="274">
        <f>IF(V$112=0,0,V$112/CHI!V$12*1000)</f>
        <v>21.878048777786049</v>
      </c>
      <c r="W242" s="274">
        <f>IF(W$112=0,0,W$112/CHI!W$12*1000)</f>
        <v>25.223481224278238</v>
      </c>
      <c r="X242" s="274">
        <f>IF(X$112=0,0,X$112/CHI!X$12*1000)</f>
        <v>29.996125000173702</v>
      </c>
      <c r="Y242" s="274">
        <f>IF(Y$112=0,0,Y$112/CHI!Y$12*1000)</f>
        <v>37.000385575498392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27.859769474237314</v>
      </c>
      <c r="C243" s="274">
        <f>IF(C$113=0,0,C$113/CHI!C$12*1000)</f>
        <v>40.573613714457309</v>
      </c>
      <c r="D243" s="274">
        <f>IF(D$113=0,0,D$113/CHI!D$12*1000)</f>
        <v>40.147522274537437</v>
      </c>
      <c r="E243" s="274">
        <f>IF(E$113=0,0,E$113/CHI!E$12*1000)</f>
        <v>43.617908794317849</v>
      </c>
      <c r="F243" s="274">
        <f>IF(F$113=0,0,F$113/CHI!F$12*1000)</f>
        <v>38.807165494043886</v>
      </c>
      <c r="G243" s="274">
        <f>IF(G$113=0,0,G$113/CHI!G$12*1000)</f>
        <v>32.970428499667207</v>
      </c>
      <c r="H243" s="274">
        <f>IF(H$113=0,0,H$113/CHI!H$12*1000)</f>
        <v>38.161028846994206</v>
      </c>
      <c r="I243" s="274">
        <f>IF(I$113=0,0,I$113/CHI!I$12*1000)</f>
        <v>38.748696962679944</v>
      </c>
      <c r="J243" s="274">
        <f>IF(J$113=0,0,J$113/CHI!J$12*1000)</f>
        <v>62.156917318386256</v>
      </c>
      <c r="K243" s="274">
        <f>IF(K$113=0,0,K$113/CHI!K$12*1000)</f>
        <v>45.791504157434524</v>
      </c>
      <c r="L243" s="274">
        <f>IF(L$113=0,0,L$113/CHI!L$12*1000)</f>
        <v>64.106891965751529</v>
      </c>
      <c r="M243" s="274">
        <f>IF(M$113=0,0,M$113/CHI!M$12*1000)</f>
        <v>57.088236086471525</v>
      </c>
      <c r="N243" s="274">
        <f>IF(N$113=0,0,N$113/CHI!N$12*1000)</f>
        <v>43.427871570359351</v>
      </c>
      <c r="O243" s="274">
        <f>IF(O$113=0,0,O$113/CHI!O$12*1000)</f>
        <v>35.935978131737642</v>
      </c>
      <c r="P243" s="274">
        <f>IF(P$113=0,0,P$113/CHI!P$12*1000)</f>
        <v>30.325532869093735</v>
      </c>
      <c r="Q243" s="274">
        <f>IF(Q$113=0,0,Q$113/CHI!Q$12*1000)</f>
        <v>40.647425205302788</v>
      </c>
      <c r="R243" s="274">
        <f>IF(R$113=0,0,R$113/CHI!R$12*1000)</f>
        <v>42.195251998993257</v>
      </c>
      <c r="S243" s="274">
        <f>IF(S$113=0,0,S$113/CHI!S$12*1000)</f>
        <v>34.76720977662962</v>
      </c>
      <c r="T243" s="274">
        <f>IF(T$113=0,0,T$113/CHI!T$12*1000)</f>
        <v>45.084915130656654</v>
      </c>
      <c r="U243" s="274">
        <f>IF(U$113=0,0,U$113/CHI!U$12*1000)</f>
        <v>36.38802349158636</v>
      </c>
      <c r="V243" s="274">
        <f>IF(V$113=0,0,V$113/CHI!V$12*1000)</f>
        <v>26.824490039391531</v>
      </c>
      <c r="W243" s="274">
        <f>IF(W$113=0,0,W$113/CHI!W$12*1000)</f>
        <v>30.926296386468721</v>
      </c>
      <c r="X243" s="274">
        <f>IF(X$113=0,0,X$113/CHI!X$12*1000)</f>
        <v>36.777994439087607</v>
      </c>
      <c r="Y243" s="274">
        <f>IF(Y$113=0,0,Y$113/CHI!Y$12*1000)</f>
        <v>45.365858921173903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51.588761795089333</v>
      </c>
      <c r="C244" s="274">
        <f>IF(C$114=0,0,C$114/CHI!C$12*1000)</f>
        <v>75.131364421973913</v>
      </c>
      <c r="D244" s="274">
        <f>IF(D$114=0,0,D$114/CHI!D$12*1000)</f>
        <v>74.342358259619289</v>
      </c>
      <c r="E244" s="274">
        <f>IF(E$114=0,0,E$114/CHI!E$12*1000)</f>
        <v>80.768575952174018</v>
      </c>
      <c r="F244" s="274">
        <f>IF(F$114=0,0,F$114/CHI!F$12*1000)</f>
        <v>71.86037983789339</v>
      </c>
      <c r="G244" s="274">
        <f>IF(G$114=0,0,G$114/CHI!G$12*1000)</f>
        <v>61.052320756789726</v>
      </c>
      <c r="H244" s="274">
        <f>IF(H$114=0,0,H$114/CHI!H$12*1000)</f>
        <v>70.663909436279027</v>
      </c>
      <c r="I244" s="274">
        <f>IF(I$114=0,0,I$114/CHI!I$12*1000)</f>
        <v>71.752111923478921</v>
      </c>
      <c r="J244" s="274">
        <f>IF(J$114=0,0,J$114/CHI!J$12*1000)</f>
        <v>115.09780812868964</v>
      </c>
      <c r="K244" s="274">
        <f>IF(K$114=0,0,K$114/CHI!K$12*1000)</f>
        <v>84.79348698133488</v>
      </c>
      <c r="L244" s="274">
        <f>IF(L$114=0,0,L$114/CHI!L$12*1000)</f>
        <v>118.70863404318311</v>
      </c>
      <c r="M244" s="274">
        <f>IF(M$114=0,0,M$114/CHI!M$12*1000)</f>
        <v>105.71198069281319</v>
      </c>
      <c r="N244" s="274">
        <f>IF(N$114=0,0,N$114/CHI!N$12*1000)</f>
        <v>80.416678385754452</v>
      </c>
      <c r="O244" s="274">
        <f>IF(O$114=0,0,O$114/CHI!O$12*1000)</f>
        <v>66.543717004769107</v>
      </c>
      <c r="P244" s="274">
        <f>IF(P$114=0,0,P$114/CHI!P$12*1000)</f>
        <v>56.154689037880395</v>
      </c>
      <c r="Q244" s="274">
        <f>IF(Q$114=0,0,Q$114/CHI!Q$12*1000)</f>
        <v>75.268043349719136</v>
      </c>
      <c r="R244" s="274">
        <f>IF(R$114=0,0,R$114/CHI!R$12*1000)</f>
        <v>78.134200150966009</v>
      </c>
      <c r="S244" s="274">
        <f>IF(S$114=0,0,S$114/CHI!S$12*1000)</f>
        <v>64.379473961729474</v>
      </c>
      <c r="T244" s="274">
        <f>IF(T$114=0,0,T$114/CHI!T$12*1000)</f>
        <v>83.485075114424944</v>
      </c>
      <c r="U244" s="274">
        <f>IF(U$114=0,0,U$114/CHI!U$12*1000)</f>
        <v>67.38078281076497</v>
      </c>
      <c r="V244" s="274">
        <f>IF(V$114=0,0,V$114/CHI!V$12*1000)</f>
        <v>49.671704146604398</v>
      </c>
      <c r="W244" s="274">
        <f>IF(W$114=0,0,W$114/CHI!W$12*1000)</f>
        <v>57.267140668957133</v>
      </c>
      <c r="X244" s="274">
        <f>IF(X$114=0,0,X$114/CHI!X$12*1000)</f>
        <v>68.102903585534833</v>
      </c>
      <c r="Y244" s="274">
        <f>IF(Y$114=0,0,Y$114/CHI!Y$12*1000)</f>
        <v>84.005307067535881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5.1039051276209486</v>
      </c>
      <c r="C245" s="275">
        <f>IF(C$115=0,0,C$115/CHI!C$12*1000)</f>
        <v>8.3484425738258317</v>
      </c>
      <c r="D245" s="275">
        <f>IF(D$115=0,0,D$115/CHI!D$12*1000)</f>
        <v>8.1719147761203317</v>
      </c>
      <c r="E245" s="275">
        <f>IF(E$115=0,0,E$115/CHI!E$12*1000)</f>
        <v>8.6723655445856878</v>
      </c>
      <c r="F245" s="275">
        <f>IF(F$115=0,0,F$115/CHI!F$12*1000)</f>
        <v>7.5094070073316557</v>
      </c>
      <c r="G245" s="275">
        <f>IF(G$115=0,0,G$115/CHI!G$12*1000)</f>
        <v>5.9838996780353346</v>
      </c>
      <c r="H245" s="275">
        <f>IF(H$115=0,0,H$115/CHI!H$12*1000)</f>
        <v>6.8946634026378621</v>
      </c>
      <c r="I245" s="275">
        <f>IF(I$115=0,0,I$115/CHI!I$12*1000)</f>
        <v>7.3476700142074431</v>
      </c>
      <c r="J245" s="275">
        <f>IF(J$115=0,0,J$115/CHI!J$12*1000)</f>
        <v>11.616311635621292</v>
      </c>
      <c r="K245" s="275">
        <f>IF(K$115=0,0,K$115/CHI!K$12*1000)</f>
        <v>9.2015051713943432</v>
      </c>
      <c r="L245" s="275">
        <f>IF(L$115=0,0,L$115/CHI!L$12*1000)</f>
        <v>11.242925719208893</v>
      </c>
      <c r="M245" s="275">
        <f>IF(M$115=0,0,M$115/CHI!M$12*1000)</f>
        <v>10.362295015140905</v>
      </c>
      <c r="N245" s="275">
        <f>IF(N$115=0,0,N$115/CHI!N$12*1000)</f>
        <v>7.8276710878953759</v>
      </c>
      <c r="O245" s="275">
        <f>IF(O$115=0,0,O$115/CHI!O$12*1000)</f>
        <v>8.5567779848581154</v>
      </c>
      <c r="P245" s="275">
        <f>IF(P$115=0,0,P$115/CHI!P$12*1000)</f>
        <v>3.6125584803350761</v>
      </c>
      <c r="Q245" s="275">
        <f>IF(Q$115=0,0,Q$115/CHI!Q$12*1000)</f>
        <v>4.5180223680249547</v>
      </c>
      <c r="R245" s="275">
        <f>IF(R$115=0,0,R$115/CHI!R$12*1000)</f>
        <v>4.9665599395836688</v>
      </c>
      <c r="S245" s="275">
        <f>IF(S$115=0,0,S$115/CHI!S$12*1000)</f>
        <v>4.5610269535213925</v>
      </c>
      <c r="T245" s="275">
        <f>IF(T$115=0,0,T$115/CHI!T$12*1000)</f>
        <v>6.4050675192542679</v>
      </c>
      <c r="U245" s="275">
        <f>IF(U$115=0,0,U$115/CHI!U$12*1000)</f>
        <v>4.660979482147428</v>
      </c>
      <c r="V245" s="275">
        <f>IF(V$115=0,0,V$115/CHI!V$12*1000)</f>
        <v>3.5799311129667255</v>
      </c>
      <c r="W245" s="275">
        <f>IF(W$115=0,0,W$115/CHI!W$12*1000)</f>
        <v>5.4206293286826188</v>
      </c>
      <c r="X245" s="275">
        <f>IF(X$115=0,0,X$115/CHI!X$12*1000)</f>
        <v>6.4703805493766584</v>
      </c>
      <c r="Y245" s="275">
        <f>IF(Y$115=0,0,Y$115/CHI!Y$12*1000)</f>
        <v>7.7451091065697772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30.87827604112212</v>
      </c>
      <c r="C246" s="276">
        <f>IF(C$121=0,0,C$121/CHI!C$12*1000)</f>
        <v>66.016633143821167</v>
      </c>
      <c r="D246" s="276">
        <f>IF(D$121=0,0,D$121/CHI!D$12*1000)</f>
        <v>62.518512043153436</v>
      </c>
      <c r="E246" s="276">
        <f>IF(E$121=0,0,E$121/CHI!E$12*1000)</f>
        <v>66.038275318272923</v>
      </c>
      <c r="F246" s="276">
        <f>IF(F$121=0,0,F$121/CHI!F$12*1000)</f>
        <v>55.546960829149626</v>
      </c>
      <c r="G246" s="276">
        <f>IF(G$121=0,0,G$121/CHI!G$12*1000)</f>
        <v>41.48528337618697</v>
      </c>
      <c r="H246" s="276">
        <f>IF(H$121=0,0,H$121/CHI!H$12*1000)</f>
        <v>46.596056196257457</v>
      </c>
      <c r="I246" s="276">
        <f>IF(I$121=0,0,I$121/CHI!I$12*1000)</f>
        <v>54.998054935634279</v>
      </c>
      <c r="J246" s="276">
        <f>IF(J$121=0,0,J$121/CHI!J$12*1000)</f>
        <v>88.760906336451143</v>
      </c>
      <c r="K246" s="276">
        <f>IF(K$121=0,0,K$121/CHI!K$12*1000)</f>
        <v>80.048621395823645</v>
      </c>
      <c r="L246" s="276">
        <f>IF(L$121=0,0,L$121/CHI!L$12*1000)</f>
        <v>90.26863119480312</v>
      </c>
      <c r="M246" s="276">
        <f>IF(M$121=0,0,M$121/CHI!M$12*1000)</f>
        <v>81.435271757834215</v>
      </c>
      <c r="N246" s="276">
        <f>IF(N$121=0,0,N$121/CHI!N$12*1000)</f>
        <v>56.889890284267267</v>
      </c>
      <c r="O246" s="276">
        <f>IF(O$121=0,0,O$121/CHI!O$12*1000)</f>
        <v>61.873019662929643</v>
      </c>
      <c r="P246" s="276">
        <f>IF(P$121=0,0,P$121/CHI!P$12*1000)</f>
        <v>20.649516499195379</v>
      </c>
      <c r="Q246" s="276">
        <f>IF(Q$121=0,0,Q$121/CHI!Q$12*1000)</f>
        <v>25.523911767211686</v>
      </c>
      <c r="R246" s="276">
        <f>IF(R$121=0,0,R$121/CHI!R$12*1000)</f>
        <v>25.481783135398359</v>
      </c>
      <c r="S246" s="276">
        <f>IF(S$121=0,0,S$121/CHI!S$12*1000)</f>
        <v>23.406054628467537</v>
      </c>
      <c r="T246" s="276">
        <f>IF(T$121=0,0,T$121/CHI!T$12*1000)</f>
        <v>39.580796690434404</v>
      </c>
      <c r="U246" s="276">
        <f>IF(U$121=0,0,U$121/CHI!U$12*1000)</f>
        <v>28.573920046550928</v>
      </c>
      <c r="V246" s="276">
        <f>IF(V$121=0,0,V$121/CHI!V$12*1000)</f>
        <v>19.418336960758975</v>
      </c>
      <c r="W246" s="276">
        <f>IF(W$121=0,0,W$121/CHI!W$12*1000)</f>
        <v>31.365116512043212</v>
      </c>
      <c r="X246" s="276">
        <f>IF(X$121=0,0,X$121/CHI!X$12*1000)</f>
        <v>35.254009758920589</v>
      </c>
      <c r="Y246" s="276">
        <f>IF(Y$121=0,0,Y$121/CHI!Y$12*1000)</f>
        <v>35.836910891980246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16.036014414366267</v>
      </c>
      <c r="C247" s="276">
        <f>IF(C$134=0,0,C$134/CHI!C$12*1000)</f>
        <v>35.900796943003861</v>
      </c>
      <c r="D247" s="276">
        <f>IF(D$134=0,0,D$134/CHI!D$12*1000)</f>
        <v>32.655724063828991</v>
      </c>
      <c r="E247" s="276">
        <f>IF(E$134=0,0,E$134/CHI!E$12*1000)</f>
        <v>33.310147019516585</v>
      </c>
      <c r="F247" s="276">
        <f>IF(F$134=0,0,F$134/CHI!F$12*1000)</f>
        <v>27.659402482570574</v>
      </c>
      <c r="G247" s="276">
        <f>IF(G$134=0,0,G$134/CHI!G$12*1000)</f>
        <v>18.858140270232006</v>
      </c>
      <c r="H247" s="276">
        <f>IF(H$134=0,0,H$134/CHI!H$12*1000)</f>
        <v>20.50991403252695</v>
      </c>
      <c r="I247" s="276">
        <f>IF(I$134=0,0,I$134/CHI!I$12*1000)</f>
        <v>26.11609870644509</v>
      </c>
      <c r="J247" s="276">
        <f>IF(J$134=0,0,J$134/CHI!J$12*1000)</f>
        <v>39.353211694097311</v>
      </c>
      <c r="K247" s="276">
        <f>IF(K$134=0,0,K$134/CHI!K$12*1000)</f>
        <v>36.265561847671826</v>
      </c>
      <c r="L247" s="276">
        <f>IF(L$134=0,0,L$134/CHI!L$12*1000)</f>
        <v>42.85371352019208</v>
      </c>
      <c r="M247" s="276">
        <f>IF(M$134=0,0,M$134/CHI!M$12*1000)</f>
        <v>39.605075480394234</v>
      </c>
      <c r="N247" s="276">
        <f>IF(N$134=0,0,N$134/CHI!N$12*1000)</f>
        <v>28.655055911778195</v>
      </c>
      <c r="O247" s="276">
        <f>IF(O$134=0,0,O$134/CHI!O$12*1000)</f>
        <v>30.834287785703861</v>
      </c>
      <c r="P247" s="276">
        <f>IF(P$134=0,0,P$134/CHI!P$12*1000)</f>
        <v>11.723112989520342</v>
      </c>
      <c r="Q247" s="276">
        <f>IF(Q$134=0,0,Q$134/CHI!Q$12*1000)</f>
        <v>14.678715789049095</v>
      </c>
      <c r="R247" s="276">
        <f>IF(R$134=0,0,R$134/CHI!R$12*1000)</f>
        <v>15.187582798981719</v>
      </c>
      <c r="S247" s="276">
        <f>IF(S$134=0,0,S$134/CHI!S$12*1000)</f>
        <v>14.043622793397939</v>
      </c>
      <c r="T247" s="276">
        <f>IF(T$134=0,0,T$134/CHI!T$12*1000)</f>
        <v>21.882229815091133</v>
      </c>
      <c r="U247" s="276">
        <f>IF(U$134=0,0,U$134/CHI!U$12*1000)</f>
        <v>15.528064363554732</v>
      </c>
      <c r="V247" s="276">
        <f>IF(V$134=0,0,V$134/CHI!V$12*1000)</f>
        <v>10.716477367551018</v>
      </c>
      <c r="W247" s="276">
        <f>IF(W$134=0,0,W$134/CHI!W$12*1000)</f>
        <v>17.127149674031532</v>
      </c>
      <c r="X247" s="276">
        <f>IF(X$134=0,0,X$134/CHI!X$12*1000)</f>
        <v>19.441648293435776</v>
      </c>
      <c r="Y247" s="276">
        <f>IF(Y$134=0,0,Y$134/CHI!Y$12*1000)</f>
        <v>21.785891622597749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14.116049008144619</v>
      </c>
      <c r="C248" s="276">
        <f>IF(C$142=0,0,C$142/CHI!C$12*1000)</f>
        <v>24.574457050065352</v>
      </c>
      <c r="D248" s="276">
        <f>IF(D$142=0,0,D$142/CHI!D$12*1000)</f>
        <v>23.680391083368132</v>
      </c>
      <c r="E248" s="276">
        <f>IF(E$142=0,0,E$142/CHI!E$12*1000)</f>
        <v>25.206817414812349</v>
      </c>
      <c r="F248" s="276">
        <f>IF(F$142=0,0,F$142/CHI!F$12*1000)</f>
        <v>21.72411311822291</v>
      </c>
      <c r="G248" s="276">
        <f>IF(G$142=0,0,G$142/CHI!G$12*1000)</f>
        <v>17.192866007872635</v>
      </c>
      <c r="H248" s="276">
        <f>IF(H$142=0,0,H$142/CHI!H$12*1000)</f>
        <v>19.590262639000034</v>
      </c>
      <c r="I248" s="276">
        <f>IF(I$142=0,0,I$142/CHI!I$12*1000)</f>
        <v>21.44816318584704</v>
      </c>
      <c r="J248" s="276">
        <f>IF(J$142=0,0,J$142/CHI!J$12*1000)</f>
        <v>34.119502997025663</v>
      </c>
      <c r="K248" s="276">
        <f>IF(K$142=0,0,K$142/CHI!K$12*1000)</f>
        <v>28.096212796075928</v>
      </c>
      <c r="L248" s="276">
        <f>IF(L$142=0,0,L$142/CHI!L$12*1000)</f>
        <v>33.492850585179163</v>
      </c>
      <c r="M248" s="276">
        <f>IF(M$142=0,0,M$142/CHI!M$12*1000)</f>
        <v>30.671536831464117</v>
      </c>
      <c r="N248" s="276">
        <f>IF(N$142=0,0,N$142/CHI!N$12*1000)</f>
        <v>22.653272015784257</v>
      </c>
      <c r="O248" s="276">
        <f>IF(O$142=0,0,O$142/CHI!O$12*1000)</f>
        <v>24.729552164930109</v>
      </c>
      <c r="P248" s="276">
        <f>IF(P$142=0,0,P$142/CHI!P$12*1000)</f>
        <v>9.831832999770846</v>
      </c>
      <c r="Q248" s="276">
        <f>IF(Q$142=0,0,Q$142/CHI!Q$12*1000)</f>
        <v>12.260591761130129</v>
      </c>
      <c r="R248" s="276">
        <f>IF(R$142=0,0,R$142/CHI!R$12*1000)</f>
        <v>13.191890109564152</v>
      </c>
      <c r="S248" s="276">
        <f>IF(S$142=0,0,S$142/CHI!S$12*1000)</f>
        <v>12.113482756145123</v>
      </c>
      <c r="T248" s="276">
        <f>IF(T$142=0,0,T$142/CHI!T$12*1000)</f>
        <v>17.759174024278899</v>
      </c>
      <c r="U248" s="276">
        <f>IF(U$142=0,0,U$142/CHI!U$12*1000)</f>
        <v>12.898765519619056</v>
      </c>
      <c r="V248" s="276">
        <f>IF(V$142=0,0,V$142/CHI!V$12*1000)</f>
        <v>9.6282612135393624</v>
      </c>
      <c r="W248" s="276">
        <f>IF(W$142=0,0,W$142/CHI!W$12*1000)</f>
        <v>14.794143474567491</v>
      </c>
      <c r="X248" s="276">
        <f>IF(X$142=0,0,X$142/CHI!X$12*1000)</f>
        <v>17.418993433221061</v>
      </c>
      <c r="Y248" s="276">
        <f>IF(Y$142=0,0,Y$142/CHI!Y$12*1000)</f>
        <v>20.13377563773869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48.216596991487307</v>
      </c>
      <c r="C249" s="277">
        <f>IF(C$156=0,0,C$156/CHI!C$12*1000)</f>
        <v>70.220307557366326</v>
      </c>
      <c r="D249" s="277">
        <f>IF(D$156=0,0,D$156/CHI!D$12*1000)</f>
        <v>69.482875782881038</v>
      </c>
      <c r="E249" s="277">
        <f>IF(E$156=0,0,E$156/CHI!E$12*1000)</f>
        <v>75.489035610717281</v>
      </c>
      <c r="F249" s="277">
        <f>IF(F$156=0,0,F$156/CHI!F$12*1000)</f>
        <v>67.163135026604223</v>
      </c>
      <c r="G249" s="277">
        <f>IF(G$156=0,0,G$156/CHI!G$12*1000)</f>
        <v>57.061558426574926</v>
      </c>
      <c r="H249" s="277">
        <f>IF(H$156=0,0,H$156/CHI!H$12*1000)</f>
        <v>66.044873429320177</v>
      </c>
      <c r="I249" s="277">
        <f>IF(I$156=0,0,I$156/CHI!I$12*1000)</f>
        <v>67.061944181645288</v>
      </c>
      <c r="J249" s="277">
        <f>IF(J$156=0,0,J$156/CHI!J$12*1000)</f>
        <v>107.57429401363967</v>
      </c>
      <c r="K249" s="277">
        <f>IF(K$156=0,0,K$156/CHI!K$12*1000)</f>
        <v>79.25085322887368</v>
      </c>
      <c r="L249" s="277">
        <f>IF(L$156=0,0,L$156/CHI!L$12*1000)</f>
        <v>110.94909371550274</v>
      </c>
      <c r="M249" s="277">
        <f>IF(M$156=0,0,M$156/CHI!M$12*1000)</f>
        <v>98.80198308466565</v>
      </c>
      <c r="N249" s="277">
        <f>IF(N$156=0,0,N$156/CHI!N$12*1000)</f>
        <v>75.160140274757609</v>
      </c>
      <c r="O249" s="277">
        <f>IF(O$156=0,0,O$156/CHI!O$12*1000)</f>
        <v>62.194002598448634</v>
      </c>
      <c r="P249" s="277">
        <f>IF(P$156=0,0,P$156/CHI!P$12*1000)</f>
        <v>52.484066612730793</v>
      </c>
      <c r="Q249" s="277">
        <f>IF(Q$156=0,0,Q$156/CHI!Q$12*1000)</f>
        <v>70.348052293758712</v>
      </c>
      <c r="R249" s="277">
        <f>IF(R$156=0,0,R$156/CHI!R$12*1000)</f>
        <v>73.026859122832178</v>
      </c>
      <c r="S249" s="277">
        <f>IF(S$156=0,0,S$156/CHI!S$12*1000)</f>
        <v>60.17122804509998</v>
      </c>
      <c r="T249" s="277">
        <f>IF(T$156=0,0,T$156/CHI!T$12*1000)</f>
        <v>78.027967362059144</v>
      </c>
      <c r="U249" s="277">
        <f>IF(U$156=0,0,U$156/CHI!U$12*1000)</f>
        <v>62.976352537052875</v>
      </c>
      <c r="V249" s="277">
        <f>IF(V$156=0,0,V$156/CHI!V$12*1000)</f>
        <v>46.424850246070271</v>
      </c>
      <c r="W249" s="277">
        <f>IF(W$156=0,0,W$156/CHI!W$12*1000)</f>
        <v>53.523801432907369</v>
      </c>
      <c r="X249" s="277">
        <f>IF(X$156=0,0,X$156/CHI!X$12*1000)</f>
        <v>63.651270972090295</v>
      </c>
      <c r="Y249" s="277">
        <f>IF(Y$156=0,0,Y$156/CHI!Y$12*1000)</f>
        <v>78.514193694159886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PT: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1927.930121913402</v>
      </c>
      <c r="C5" s="223">
        <f t="shared" si="0"/>
        <v>1615.4192635256147</v>
      </c>
      <c r="D5" s="223">
        <f t="shared" si="0"/>
        <v>1721.1049060694145</v>
      </c>
      <c r="E5" s="223">
        <f t="shared" si="0"/>
        <v>1941.9791185031422</v>
      </c>
      <c r="F5" s="223">
        <f t="shared" si="0"/>
        <v>2134.8402351640921</v>
      </c>
      <c r="G5" s="223">
        <f t="shared" si="0"/>
        <v>2013.9080293730665</v>
      </c>
      <c r="H5" s="223">
        <f t="shared" si="0"/>
        <v>1675.54378480373</v>
      </c>
      <c r="I5" s="223">
        <f t="shared" si="0"/>
        <v>2053.8270435323366</v>
      </c>
      <c r="J5" s="223">
        <f t="shared" si="0"/>
        <v>1698.523349265485</v>
      </c>
      <c r="K5" s="223">
        <f t="shared" si="0"/>
        <v>1210.3002220855919</v>
      </c>
      <c r="L5" s="223">
        <f t="shared" si="0"/>
        <v>1566.8387071208476</v>
      </c>
      <c r="M5" s="223">
        <f t="shared" si="0"/>
        <v>1620.0455988350111</v>
      </c>
      <c r="N5" s="223">
        <f t="shared" si="0"/>
        <v>1197.7368498656192</v>
      </c>
      <c r="O5" s="223">
        <f t="shared" si="0"/>
        <v>1303.1358897561734</v>
      </c>
      <c r="P5" s="223">
        <f t="shared" si="0"/>
        <v>1385.8529280528312</v>
      </c>
      <c r="Q5" s="223">
        <f t="shared" si="0"/>
        <v>1246.9153581180585</v>
      </c>
      <c r="R5" s="223">
        <f t="shared" si="0"/>
        <v>1060.7952419792109</v>
      </c>
      <c r="S5" s="223">
        <f t="shared" si="0"/>
        <v>1071.3258630272917</v>
      </c>
      <c r="T5" s="223">
        <f t="shared" si="0"/>
        <v>659.5654838323926</v>
      </c>
      <c r="U5" s="223">
        <f t="shared" si="0"/>
        <v>1101.2926215763971</v>
      </c>
      <c r="V5" s="223">
        <f t="shared" si="0"/>
        <v>1079.5433116331917</v>
      </c>
      <c r="W5" s="223">
        <f t="shared" si="0"/>
        <v>1150.0584067890902</v>
      </c>
      <c r="X5" s="223">
        <f t="shared" si="0"/>
        <v>911.24140131562649</v>
      </c>
      <c r="Y5" s="223">
        <f t="shared" si="0"/>
        <v>408.50776253431263</v>
      </c>
      <c r="DA5" s="89"/>
    </row>
    <row r="6" spans="1:105" ht="12" customHeight="1" x14ac:dyDescent="0.25">
      <c r="A6" s="55" t="s">
        <v>91</v>
      </c>
      <c r="B6" s="259">
        <v>1.1345556165065229</v>
      </c>
      <c r="C6" s="259">
        <v>1.4614841186163761</v>
      </c>
      <c r="D6" s="259">
        <v>1.4460371441477049</v>
      </c>
      <c r="E6" s="259">
        <v>1.6523469045240311</v>
      </c>
      <c r="F6" s="259">
        <v>1.6419840291234411</v>
      </c>
      <c r="G6" s="259">
        <v>1.3282127219061339</v>
      </c>
      <c r="H6" s="259">
        <v>1.380110230437845</v>
      </c>
      <c r="I6" s="259">
        <v>1.5752904575873381</v>
      </c>
      <c r="J6" s="259">
        <v>1.3681774431841851</v>
      </c>
      <c r="K6" s="259">
        <v>0.98610388672941429</v>
      </c>
      <c r="L6" s="259">
        <v>1.48244947547465</v>
      </c>
      <c r="M6" s="259">
        <v>1.4623251108438871</v>
      </c>
      <c r="N6" s="259">
        <v>1.15083065609071</v>
      </c>
      <c r="O6" s="259">
        <v>1.2665886229621031</v>
      </c>
      <c r="P6" s="259">
        <v>1.0925713976743361</v>
      </c>
      <c r="Q6" s="259">
        <v>1.21395268708469</v>
      </c>
      <c r="R6" s="259">
        <v>1.3299251771153999</v>
      </c>
      <c r="S6" s="259">
        <v>1.3894523221165671</v>
      </c>
      <c r="T6" s="259">
        <v>1.3146771238806869</v>
      </c>
      <c r="U6" s="259">
        <v>1.3890728190813111</v>
      </c>
      <c r="V6" s="259">
        <v>1.171282921278133</v>
      </c>
      <c r="W6" s="259">
        <v>1.5243705619471191</v>
      </c>
      <c r="X6" s="259">
        <v>1.425420268548059</v>
      </c>
      <c r="Y6" s="259">
        <v>1.08953892605154</v>
      </c>
      <c r="DA6" s="67" t="s">
        <v>1134</v>
      </c>
    </row>
    <row r="7" spans="1:105" ht="12" customHeight="1" x14ac:dyDescent="0.25">
      <c r="A7" s="173" t="s">
        <v>92</v>
      </c>
      <c r="B7" s="224">
        <v>2.3521293164516388</v>
      </c>
      <c r="C7" s="224">
        <v>3.0299084424886829</v>
      </c>
      <c r="D7" s="224">
        <v>2.997884202363621</v>
      </c>
      <c r="E7" s="224">
        <v>3.4255998899783782</v>
      </c>
      <c r="F7" s="224">
        <v>3.4041158633887272</v>
      </c>
      <c r="G7" s="224">
        <v>2.753613869806697</v>
      </c>
      <c r="H7" s="224">
        <v>2.8612063487405268</v>
      </c>
      <c r="I7" s="224">
        <v>3.2658485959699939</v>
      </c>
      <c r="J7" s="224">
        <v>2.8364676243289919</v>
      </c>
      <c r="K7" s="224">
        <v>2.0443632972221319</v>
      </c>
      <c r="L7" s="224">
        <v>3.073373240316803</v>
      </c>
      <c r="M7" s="224">
        <v>3.0316519643085531</v>
      </c>
      <c r="N7" s="224">
        <v>2.3858702782656178</v>
      </c>
      <c r="O7" s="224">
        <v>2.6258564927179551</v>
      </c>
      <c r="P7" s="224">
        <v>2.2650887954698842</v>
      </c>
      <c r="Q7" s="224">
        <v>2.516733126639743</v>
      </c>
      <c r="R7" s="224">
        <v>2.7571640845711589</v>
      </c>
      <c r="S7" s="224">
        <v>2.8805741147581689</v>
      </c>
      <c r="T7" s="224">
        <v>2.7255522424451462</v>
      </c>
      <c r="U7" s="224">
        <v>2.9304460070263278</v>
      </c>
      <c r="V7" s="224">
        <v>2.428871954444169</v>
      </c>
      <c r="W7" s="224">
        <v>3.219874789091536</v>
      </c>
      <c r="X7" s="224">
        <v>3.0581511980425891</v>
      </c>
      <c r="Y7" s="224">
        <v>2.3096536755006731</v>
      </c>
      <c r="DA7" s="177" t="s">
        <v>1135</v>
      </c>
    </row>
    <row r="8" spans="1:105" ht="12" customHeight="1" x14ac:dyDescent="0.25">
      <c r="A8" s="173" t="s">
        <v>93</v>
      </c>
      <c r="B8" s="224">
        <v>14.069997749046189</v>
      </c>
      <c r="C8" s="224">
        <v>18.124345743857109</v>
      </c>
      <c r="D8" s="224">
        <v>17.93278272760497</v>
      </c>
      <c r="E8" s="224">
        <v>20.491297992849791</v>
      </c>
      <c r="F8" s="224">
        <v>20.362784563064029</v>
      </c>
      <c r="G8" s="224">
        <v>16.471603274079229</v>
      </c>
      <c r="H8" s="224">
        <v>17.115201364466969</v>
      </c>
      <c r="I8" s="224">
        <v>19.535695623803178</v>
      </c>
      <c r="J8" s="224">
        <v>16.967218940902921</v>
      </c>
      <c r="K8" s="224">
        <v>12.228998970830791</v>
      </c>
      <c r="L8" s="224">
        <v>18.384344037032161</v>
      </c>
      <c r="M8" s="224">
        <v>18.13477516536442</v>
      </c>
      <c r="N8" s="224">
        <v>14.271829873433591</v>
      </c>
      <c r="O8" s="224">
        <v>15.707382533540031</v>
      </c>
      <c r="P8" s="224">
        <v>13.54933762814067</v>
      </c>
      <c r="Q8" s="224">
        <v>15.05462696251344</v>
      </c>
      <c r="R8" s="224">
        <v>16.492839994949652</v>
      </c>
      <c r="S8" s="224">
        <v>17.23105571922811</v>
      </c>
      <c r="T8" s="224">
        <v>16.30374386641401</v>
      </c>
      <c r="U8" s="224">
        <v>17.187699290380259</v>
      </c>
      <c r="V8" s="224">
        <v>14.464599118625269</v>
      </c>
      <c r="W8" s="224">
        <v>18.79294354419719</v>
      </c>
      <c r="X8" s="224">
        <v>17.546831981176961</v>
      </c>
      <c r="Y8" s="224">
        <v>13.3945712428054</v>
      </c>
      <c r="DA8" s="177" t="s">
        <v>1136</v>
      </c>
    </row>
    <row r="9" spans="1:105" ht="12" customHeight="1" x14ac:dyDescent="0.25">
      <c r="A9" s="173" t="s">
        <v>94</v>
      </c>
      <c r="B9" s="224">
        <v>16.25016837075767</v>
      </c>
      <c r="C9" s="224">
        <v>20.932744638674102</v>
      </c>
      <c r="D9" s="224">
        <v>20.711498599887889</v>
      </c>
      <c r="E9" s="224">
        <v>23.666460255244271</v>
      </c>
      <c r="F9" s="224">
        <v>23.518033446003042</v>
      </c>
      <c r="G9" s="224">
        <v>19.02390684875953</v>
      </c>
      <c r="H9" s="224">
        <v>19.767231582596668</v>
      </c>
      <c r="I9" s="224">
        <v>22.562785637133189</v>
      </c>
      <c r="J9" s="224">
        <v>19.596319025130789</v>
      </c>
      <c r="K9" s="224">
        <v>14.12390362999839</v>
      </c>
      <c r="L9" s="224">
        <v>21.233030119564859</v>
      </c>
      <c r="M9" s="224">
        <v>20.944790117182791</v>
      </c>
      <c r="N9" s="224">
        <v>16.483274733844709</v>
      </c>
      <c r="O9" s="224">
        <v>18.14126877534342</v>
      </c>
      <c r="P9" s="224">
        <v>15.648831058587369</v>
      </c>
      <c r="Q9" s="224">
        <v>17.387367593315769</v>
      </c>
      <c r="R9" s="224">
        <v>19.04843423646366</v>
      </c>
      <c r="S9" s="224">
        <v>19.90103777112159</v>
      </c>
      <c r="T9" s="224">
        <v>18.830037333936009</v>
      </c>
      <c r="U9" s="224">
        <v>20.245587979589061</v>
      </c>
      <c r="V9" s="224">
        <v>16.780360643721661</v>
      </c>
      <c r="W9" s="224">
        <v>22.272417222824259</v>
      </c>
      <c r="X9" s="224">
        <v>21.1278655148075</v>
      </c>
      <c r="Y9" s="224">
        <v>15.956716683266979</v>
      </c>
      <c r="DA9" s="177" t="s">
        <v>1137</v>
      </c>
    </row>
    <row r="10" spans="1:105" ht="12" customHeight="1" x14ac:dyDescent="0.25">
      <c r="A10" s="56" t="s">
        <v>95</v>
      </c>
      <c r="B10" s="260">
        <v>5.2561715608308557</v>
      </c>
      <c r="C10" s="260">
        <v>7.2675820145958436</v>
      </c>
      <c r="D10" s="260">
        <v>7.024963594815647</v>
      </c>
      <c r="E10" s="260">
        <v>7.9013866530864654</v>
      </c>
      <c r="F10" s="260">
        <v>7.7425608201746687</v>
      </c>
      <c r="G10" s="260">
        <v>6.0096888759482114</v>
      </c>
      <c r="H10" s="260">
        <v>6.3560019969604644</v>
      </c>
      <c r="I10" s="260">
        <v>7.4511247391425082</v>
      </c>
      <c r="J10" s="260">
        <v>6.3856756226842624</v>
      </c>
      <c r="K10" s="260">
        <v>4.9746122697027149</v>
      </c>
      <c r="L10" s="260">
        <v>7.254476668105827</v>
      </c>
      <c r="M10" s="260">
        <v>7.2957793543454468</v>
      </c>
      <c r="N10" s="260">
        <v>5.4975266180015652</v>
      </c>
      <c r="O10" s="260">
        <v>5.9563423254410379</v>
      </c>
      <c r="P10" s="260">
        <v>4.764986592102006</v>
      </c>
      <c r="Q10" s="260">
        <v>5.2715803066287634</v>
      </c>
      <c r="R10" s="260">
        <v>5.6594062322545282</v>
      </c>
      <c r="S10" s="260">
        <v>5.864134271288564</v>
      </c>
      <c r="T10" s="260">
        <v>5.8974914131321636</v>
      </c>
      <c r="U10" s="260">
        <v>6.259641100293587</v>
      </c>
      <c r="V10" s="260">
        <v>5.1303676126233757</v>
      </c>
      <c r="W10" s="260">
        <v>6.9711153232256109</v>
      </c>
      <c r="X10" s="260">
        <v>6.3979991275750443</v>
      </c>
      <c r="Y10" s="260">
        <v>4.7344975840962711</v>
      </c>
      <c r="DA10" s="68" t="s">
        <v>1138</v>
      </c>
    </row>
    <row r="11" spans="1:105" ht="12" customHeight="1" x14ac:dyDescent="0.25">
      <c r="A11" s="37" t="s">
        <v>159</v>
      </c>
      <c r="B11" s="226">
        <v>0.1166373765740821</v>
      </c>
      <c r="C11" s="226">
        <v>0.34533510828237018</v>
      </c>
      <c r="D11" s="226">
        <v>0.71292126407328948</v>
      </c>
      <c r="E11" s="226">
        <v>0.69366101055157048</v>
      </c>
      <c r="F11" s="226">
        <v>0.61623670913880724</v>
      </c>
      <c r="G11" s="226">
        <v>0.28907408594461692</v>
      </c>
      <c r="H11" s="226">
        <v>3.4617037486878069E-2</v>
      </c>
      <c r="I11" s="226">
        <v>4.1576460731419101E-2</v>
      </c>
      <c r="J11" s="226">
        <v>1.6883882410664391E-2</v>
      </c>
      <c r="K11" s="226">
        <v>3.7606569090366068E-2</v>
      </c>
      <c r="L11" s="226">
        <v>4.3578604029003168E-2</v>
      </c>
      <c r="M11" s="226">
        <v>4.2763616377994397E-2</v>
      </c>
      <c r="N11" s="226">
        <v>3.032167050348257E-2</v>
      </c>
      <c r="O11" s="226">
        <v>3.215195884060635E-2</v>
      </c>
      <c r="P11" s="226">
        <v>3.1778513846089602E-2</v>
      </c>
      <c r="Q11" s="226">
        <v>2.291846258978783E-2</v>
      </c>
      <c r="R11" s="226">
        <v>1.989133357592349E-2</v>
      </c>
      <c r="S11" s="226">
        <v>1.6426935348844759E-2</v>
      </c>
      <c r="T11" s="226">
        <v>1.916774177297588E-2</v>
      </c>
      <c r="U11" s="226">
        <v>2.1806484549619701E-2</v>
      </c>
      <c r="V11" s="226">
        <v>1.6219841631132399E-2</v>
      </c>
      <c r="W11" s="226">
        <v>2.0112133525445209E-2</v>
      </c>
      <c r="X11" s="226">
        <v>2.0171745528861178E-2</v>
      </c>
      <c r="Y11" s="226">
        <v>7.5746342068087934E-3</v>
      </c>
      <c r="DA11" s="69" t="s">
        <v>1139</v>
      </c>
    </row>
    <row r="12" spans="1:105" ht="12" customHeight="1" x14ac:dyDescent="0.25">
      <c r="A12" s="37" t="s">
        <v>35</v>
      </c>
      <c r="B12" s="226">
        <v>0.6248608686318502</v>
      </c>
      <c r="C12" s="226">
        <v>1.9993892535393829</v>
      </c>
      <c r="D12" s="226">
        <v>1.7338679034651521</v>
      </c>
      <c r="E12" s="226">
        <v>1.8486253693273009</v>
      </c>
      <c r="F12" s="226">
        <v>1.462941995749127</v>
      </c>
      <c r="G12" s="226">
        <v>0.83657024478375275</v>
      </c>
      <c r="H12" s="226">
        <v>0.70834976177938658</v>
      </c>
      <c r="I12" s="226">
        <v>1.511731605825706</v>
      </c>
      <c r="J12" s="226">
        <v>1.2922154475816789</v>
      </c>
      <c r="K12" s="226">
        <v>2.393327382481897</v>
      </c>
      <c r="L12" s="226">
        <v>3.2631871790268292</v>
      </c>
      <c r="M12" s="226">
        <v>3.8228578667711322</v>
      </c>
      <c r="N12" s="226">
        <v>2.632936966466394</v>
      </c>
      <c r="O12" s="226">
        <v>2.6724208181046398</v>
      </c>
      <c r="P12" s="226">
        <v>1.580440209037933</v>
      </c>
      <c r="Q12" s="226">
        <v>1.836693516874546</v>
      </c>
      <c r="R12" s="226">
        <v>1.546997674665602</v>
      </c>
      <c r="S12" s="226">
        <v>1.7473582214713901</v>
      </c>
      <c r="T12" s="226">
        <v>2.433692175374949</v>
      </c>
      <c r="U12" s="226">
        <v>2.2977545090250149</v>
      </c>
      <c r="V12" s="226">
        <v>1.019549839252216</v>
      </c>
      <c r="W12" s="226">
        <v>1.973793051702365</v>
      </c>
      <c r="X12" s="226">
        <v>1.3976622836940671</v>
      </c>
      <c r="Y12" s="226">
        <v>0.85098219534552577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4.5146733156249237</v>
      </c>
      <c r="C15" s="226">
        <v>4.9228576527740904</v>
      </c>
      <c r="D15" s="226">
        <v>4.5781744272772054</v>
      </c>
      <c r="E15" s="226">
        <v>5.3591002732075932</v>
      </c>
      <c r="F15" s="226">
        <v>5.6633821152867343</v>
      </c>
      <c r="G15" s="226">
        <v>4.8840445452198411</v>
      </c>
      <c r="H15" s="226">
        <v>5.6130351976941997</v>
      </c>
      <c r="I15" s="226">
        <v>5.8978166725853827</v>
      </c>
      <c r="J15" s="226">
        <v>5.0765762926919189</v>
      </c>
      <c r="K15" s="226">
        <v>2.5436783181304512</v>
      </c>
      <c r="L15" s="226">
        <v>3.9477108850499949</v>
      </c>
      <c r="M15" s="226">
        <v>3.4301578711963212</v>
      </c>
      <c r="N15" s="226">
        <v>2.8342679810316889</v>
      </c>
      <c r="O15" s="226">
        <v>3.2517695484957909</v>
      </c>
      <c r="P15" s="226">
        <v>3.1527678692179828</v>
      </c>
      <c r="Q15" s="226">
        <v>3.411968327164431</v>
      </c>
      <c r="R15" s="226">
        <v>4.0925172240130028</v>
      </c>
      <c r="S15" s="226">
        <v>4.1003491144683304</v>
      </c>
      <c r="T15" s="226">
        <v>3.4446314959842388</v>
      </c>
      <c r="U15" s="226">
        <v>3.9400801067189519</v>
      </c>
      <c r="V15" s="226">
        <v>4.0945979317400276</v>
      </c>
      <c r="W15" s="226">
        <v>4.9772101379978002</v>
      </c>
      <c r="X15" s="226">
        <v>4.9801650983521153</v>
      </c>
      <c r="Y15" s="226">
        <v>3.8759407545439371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1790.830672417457</v>
      </c>
      <c r="C16" s="314">
        <f>CHI_fec!C16</f>
        <v>1398.0653116472949</v>
      </c>
      <c r="D16" s="314">
        <f>CHI_fec!D16</f>
        <v>1509.2385055275081</v>
      </c>
      <c r="E16" s="314">
        <f>CHI_fec!E16</f>
        <v>1705.1804895208229</v>
      </c>
      <c r="F16" s="314">
        <f>CHI_fec!F16</f>
        <v>1908.128990717694</v>
      </c>
      <c r="G16" s="314">
        <f>CHI_fec!G16</f>
        <v>1840.9159635967051</v>
      </c>
      <c r="H16" s="314">
        <f>CHI_fec!H16</f>
        <v>1499.6126194201549</v>
      </c>
      <c r="I16" s="314">
        <f>CHI_fec!I16</f>
        <v>1835.887833666015</v>
      </c>
      <c r="J16" s="314">
        <f>CHI_fec!J16</f>
        <v>1506.499148410684</v>
      </c>
      <c r="K16" s="314">
        <f>CHI_fec!K16</f>
        <v>1038.523345436726</v>
      </c>
      <c r="L16" s="314">
        <f>CHI_fec!L16</f>
        <v>1330.6140383235411</v>
      </c>
      <c r="M16" s="314">
        <f>CHI_fec!M16</f>
        <v>1382.954712800936</v>
      </c>
      <c r="N16" s="314">
        <f>CHI_fec!N16</f>
        <v>1019.305929448713</v>
      </c>
      <c r="O16" s="314">
        <f>CHI_fec!O16</f>
        <v>1111.8610817995971</v>
      </c>
      <c r="P16" s="314">
        <f>CHI_fec!P16</f>
        <v>1249.061323972079</v>
      </c>
      <c r="Q16" s="314">
        <f>CHI_fec!Q16</f>
        <v>1098.411728179386</v>
      </c>
      <c r="R16" s="314">
        <f>CHI_fec!R16</f>
        <v>911.66772240250737</v>
      </c>
      <c r="S16" s="314">
        <f>CHI_fec!S16</f>
        <v>915.12173537269427</v>
      </c>
      <c r="T16" s="314">
        <f>CHI_fec!T16</f>
        <v>482.88700228014051</v>
      </c>
      <c r="U16" s="314">
        <f>CHI_fec!U16</f>
        <v>917.21056445167414</v>
      </c>
      <c r="V16" s="314">
        <f>CHI_fec!V16</f>
        <v>935.82879273332139</v>
      </c>
      <c r="W16" s="314">
        <f>CHI_fec!W16</f>
        <v>958.03680204245677</v>
      </c>
      <c r="X16" s="314">
        <f>CHI_fec!X16</f>
        <v>741.09867949350428</v>
      </c>
      <c r="Y16" s="314">
        <f>CHI_fec!Y16</f>
        <v>291.3572961428867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29.373258813413582</v>
      </c>
      <c r="C19" s="315">
        <f>CHI_fec!C19</f>
        <v>29.373258813413582</v>
      </c>
      <c r="D19" s="315">
        <f>CHI_fec!D19</f>
        <v>36.151676698194322</v>
      </c>
      <c r="E19" s="315">
        <f>CHI_fec!E19</f>
        <v>18.075838349097161</v>
      </c>
      <c r="F19" s="315">
        <f>CHI_fec!F19</f>
        <v>48.589165950128972</v>
      </c>
      <c r="G19" s="315">
        <f>CHI_fec!G19</f>
        <v>27.119518486672391</v>
      </c>
      <c r="H19" s="315">
        <f>CHI_fec!H19</f>
        <v>73.448667239896807</v>
      </c>
      <c r="I19" s="315">
        <f>CHI_fec!I19</f>
        <v>106.57300085984519</v>
      </c>
      <c r="J19" s="315">
        <f>CHI_fec!J19</f>
        <v>134.04032674118659</v>
      </c>
      <c r="K19" s="315">
        <f>CHI_fec!K19</f>
        <v>40.651590713671538</v>
      </c>
      <c r="L19" s="315">
        <f>CHI_fec!L19</f>
        <v>61.526741186586413</v>
      </c>
      <c r="M19" s="315">
        <f>CHI_fec!M19</f>
        <v>93.388736027515051</v>
      </c>
      <c r="N19" s="315">
        <f>CHI_fec!N19</f>
        <v>12.085640584694749</v>
      </c>
      <c r="O19" s="315">
        <f>CHI_fec!O19</f>
        <v>291.15313843508159</v>
      </c>
      <c r="P19" s="315">
        <f>CHI_fec!P19</f>
        <v>494.41100601891662</v>
      </c>
      <c r="Q19" s="315">
        <f>CHI_fec!Q19</f>
        <v>354.87721410146167</v>
      </c>
      <c r="R19" s="315">
        <f>CHI_fec!R19</f>
        <v>309.83086844368012</v>
      </c>
      <c r="S19" s="315">
        <f>CHI_fec!S19</f>
        <v>240.22330180567499</v>
      </c>
      <c r="T19" s="315">
        <f>CHI_fec!T19</f>
        <v>108.7748065348237</v>
      </c>
      <c r="U19" s="315">
        <f>CHI_fec!U19</f>
        <v>319.93009458297502</v>
      </c>
      <c r="V19" s="315">
        <f>CHI_fec!V19</f>
        <v>341.87093723129829</v>
      </c>
      <c r="W19" s="315">
        <f>CHI_fec!W19</f>
        <v>331.64866723989678</v>
      </c>
      <c r="X19" s="315">
        <f>CHI_fec!X19</f>
        <v>327.89561478933791</v>
      </c>
      <c r="Y19" s="315">
        <f>CHI_fec!Y19</f>
        <v>76.952364574376602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215.18108340498711</v>
      </c>
      <c r="C21" s="315">
        <f>CHI_fec!C21</f>
        <v>184.30300945829751</v>
      </c>
      <c r="D21" s="315">
        <f>CHI_fec!D21</f>
        <v>176.58357695614791</v>
      </c>
      <c r="E21" s="315">
        <f>CHI_fec!E21</f>
        <v>251.8486672398968</v>
      </c>
      <c r="F21" s="315">
        <f>CHI_fec!F21</f>
        <v>249.57962166809969</v>
      </c>
      <c r="G21" s="315">
        <f>CHI_fec!G21</f>
        <v>219.82209802235599</v>
      </c>
      <c r="H21" s="315">
        <f>CHI_fec!H21</f>
        <v>161.26680997420459</v>
      </c>
      <c r="I21" s="315">
        <f>CHI_fec!I21</f>
        <v>150.95064488392089</v>
      </c>
      <c r="J21" s="315">
        <f>CHI_fec!J21</f>
        <v>179.61212381771281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91.215195203355506</v>
      </c>
      <c r="C22" s="315">
        <f>CHI_fec!C22</f>
        <v>96.016042515738661</v>
      </c>
      <c r="D22" s="315">
        <f>CHI_fec!D22</f>
        <v>91.215203721832495</v>
      </c>
      <c r="E22" s="315">
        <f>CHI_fec!E22</f>
        <v>75.852630535440014</v>
      </c>
      <c r="F22" s="315">
        <f>CHI_fec!F22</f>
        <v>125.3225418784853</v>
      </c>
      <c r="G22" s="315">
        <f>CHI_fec!G22</f>
        <v>126.5373737428788</v>
      </c>
      <c r="H22" s="315">
        <f>CHI_fec!H22</f>
        <v>111.37341047776459</v>
      </c>
      <c r="I22" s="315">
        <f>CHI_fec!I22</f>
        <v>89.20778207530212</v>
      </c>
      <c r="J22" s="315">
        <f>CHI_fec!J22</f>
        <v>72.563894756341512</v>
      </c>
      <c r="K22" s="315">
        <f>CHI_fec!K22</f>
        <v>41.532803734232381</v>
      </c>
      <c r="L22" s="315">
        <f>CHI_fec!L22</f>
        <v>37.40681562362699</v>
      </c>
      <c r="M22" s="315">
        <f>CHI_fec!M22</f>
        <v>44.223500419164218</v>
      </c>
      <c r="N22" s="315">
        <f>CHI_fec!N22</f>
        <v>34.066548537277427</v>
      </c>
      <c r="O22" s="315">
        <f>CHI_fec!O22</f>
        <v>26.210952822812679</v>
      </c>
      <c r="P22" s="315">
        <f>CHI_fec!P22</f>
        <v>25.310507119112749</v>
      </c>
      <c r="Q22" s="315">
        <f>CHI_fec!Q22</f>
        <v>48.875098772679102</v>
      </c>
      <c r="R22" s="315">
        <f>CHI_fec!R22</f>
        <v>30.13530623741719</v>
      </c>
      <c r="S22" s="315">
        <f>CHI_fec!S22</f>
        <v>24.544865209323699</v>
      </c>
      <c r="T22" s="315">
        <f>CHI_fec!T22</f>
        <v>27.523373733279019</v>
      </c>
      <c r="U22" s="315">
        <f>CHI_fec!U22</f>
        <v>26.33455413353154</v>
      </c>
      <c r="V22" s="315">
        <f>CHI_fec!V22</f>
        <v>32.162670635299143</v>
      </c>
      <c r="W22" s="315">
        <f>CHI_fec!W22</f>
        <v>25.13826377934426</v>
      </c>
      <c r="X22" s="315">
        <f>CHI_fec!X22</f>
        <v>19.196271926866331</v>
      </c>
      <c r="Y22" s="315">
        <f>CHI_fec!Y22</f>
        <v>15.891088060341589</v>
      </c>
      <c r="DA22" s="137"/>
    </row>
    <row r="23" spans="1:105" ht="12" customHeight="1" x14ac:dyDescent="0.25">
      <c r="A23" s="135" t="s">
        <v>83</v>
      </c>
      <c r="B23" s="315">
        <f>CHI_fec!B23</f>
        <v>1455.061134995701</v>
      </c>
      <c r="C23" s="315">
        <f>CHI_fec!C23</f>
        <v>1088.373000859845</v>
      </c>
      <c r="D23" s="315">
        <f>CHI_fec!D23</f>
        <v>1205.288048151333</v>
      </c>
      <c r="E23" s="315">
        <f>CHI_fec!E23</f>
        <v>1359.4033533963891</v>
      </c>
      <c r="F23" s="315">
        <f>CHI_fec!F23</f>
        <v>1484.6376612209799</v>
      </c>
      <c r="G23" s="315">
        <f>CHI_fec!G23</f>
        <v>1467.4369733447979</v>
      </c>
      <c r="H23" s="315">
        <f>CHI_fec!H23</f>
        <v>1153.523731728289</v>
      </c>
      <c r="I23" s="315">
        <f>CHI_fec!I23</f>
        <v>1489.1564058469471</v>
      </c>
      <c r="J23" s="315">
        <f>CHI_fec!J23</f>
        <v>1120.2828030954429</v>
      </c>
      <c r="K23" s="315">
        <f>CHI_fec!K23</f>
        <v>956.33895098882192</v>
      </c>
      <c r="L23" s="315">
        <f>CHI_fec!L23</f>
        <v>1231.680481513328</v>
      </c>
      <c r="M23" s="315">
        <f>CHI_fec!M23</f>
        <v>1245.342476354256</v>
      </c>
      <c r="N23" s="315">
        <f>CHI_fec!N23</f>
        <v>973.15374032674117</v>
      </c>
      <c r="O23" s="315">
        <f>CHI_fec!O23</f>
        <v>794.49699054170242</v>
      </c>
      <c r="P23" s="315">
        <f>CHI_fec!P23</f>
        <v>729.33981083404979</v>
      </c>
      <c r="Q23" s="315">
        <f>CHI_fec!Q23</f>
        <v>694.65941530524503</v>
      </c>
      <c r="R23" s="315">
        <f>CHI_fec!R23</f>
        <v>571.70154772141007</v>
      </c>
      <c r="S23" s="315">
        <f>CHI_fec!S23</f>
        <v>650.35356835769562</v>
      </c>
      <c r="T23" s="315">
        <f>CHI_fec!T23</f>
        <v>346.58882201203778</v>
      </c>
      <c r="U23" s="315">
        <f>CHI_fec!U23</f>
        <v>570.94591573516755</v>
      </c>
      <c r="V23" s="315">
        <f>CHI_fec!V23</f>
        <v>505.66689595872742</v>
      </c>
      <c r="W23" s="315">
        <f>CHI_fec!W23</f>
        <v>545.12158211521921</v>
      </c>
      <c r="X23" s="315">
        <f>CHI_fec!X23</f>
        <v>344.62459157351668</v>
      </c>
      <c r="Y23" s="315">
        <f>CHI_fec!Y23</f>
        <v>143.43086844368011</v>
      </c>
      <c r="DA23" s="137"/>
    </row>
    <row r="24" spans="1:105" ht="12" customHeight="1" x14ac:dyDescent="0.25">
      <c r="A24" s="135" t="s">
        <v>73</v>
      </c>
      <c r="B24" s="315">
        <f>CHI_fec!B24</f>
        <v>0</v>
      </c>
      <c r="C24" s="315">
        <f>CHI_fec!C24</f>
        <v>0</v>
      </c>
      <c r="D24" s="315">
        <f>CHI_fec!D24</f>
        <v>0</v>
      </c>
      <c r="E24" s="315">
        <f>CHI_fec!E24</f>
        <v>0</v>
      </c>
      <c r="F24" s="315">
        <f>CHI_fec!F24</f>
        <v>0</v>
      </c>
      <c r="G24" s="315">
        <f>CHI_fec!G24</f>
        <v>0</v>
      </c>
      <c r="H24" s="315">
        <f>CHI_fec!H24</f>
        <v>0</v>
      </c>
      <c r="I24" s="315">
        <f>CHI_fec!I24</f>
        <v>0</v>
      </c>
      <c r="J24" s="315">
        <f>CHI_fec!J24</f>
        <v>0</v>
      </c>
      <c r="K24" s="315">
        <f>CHI_fec!K24</f>
        <v>0</v>
      </c>
      <c r="L24" s="315">
        <f>CHI_fec!L24</f>
        <v>0</v>
      </c>
      <c r="M24" s="315">
        <f>CHI_fec!M24</f>
        <v>0</v>
      </c>
      <c r="N24" s="315">
        <f>CHI_fec!N24</f>
        <v>0</v>
      </c>
      <c r="O24" s="315">
        <f>CHI_fec!O24</f>
        <v>0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56.128288907996563</v>
      </c>
      <c r="W24" s="315">
        <f>CHI_fec!W24</f>
        <v>56.128288907996563</v>
      </c>
      <c r="X24" s="315">
        <f>CHI_fec!X24</f>
        <v>49.382201203783318</v>
      </c>
      <c r="Y24" s="315">
        <f>CHI_fec!Y24</f>
        <v>55.082975064488387</v>
      </c>
      <c r="DA24" s="137"/>
    </row>
    <row r="25" spans="1:105" ht="12" customHeight="1" x14ac:dyDescent="0.25">
      <c r="A25" s="57" t="s">
        <v>998</v>
      </c>
      <c r="B25" s="294">
        <v>58.768530306727918</v>
      </c>
      <c r="C25" s="294">
        <v>107.1896119753474</v>
      </c>
      <c r="D25" s="294">
        <v>104.4491876584041</v>
      </c>
      <c r="E25" s="294">
        <v>118.21021327376501</v>
      </c>
      <c r="F25" s="294">
        <v>111.5357397125813</v>
      </c>
      <c r="G25" s="294">
        <v>81.922755883054379</v>
      </c>
      <c r="H25" s="294">
        <v>83.015807449771813</v>
      </c>
      <c r="I25" s="294">
        <v>107.5965583238029</v>
      </c>
      <c r="J25" s="294">
        <v>95.605858559921387</v>
      </c>
      <c r="K25" s="294">
        <v>90.28877114843101</v>
      </c>
      <c r="L25" s="294">
        <v>119.75789107032369</v>
      </c>
      <c r="M25" s="294">
        <v>120.1087166820069</v>
      </c>
      <c r="N25" s="294">
        <v>85.895217878550255</v>
      </c>
      <c r="O25" s="294">
        <v>92.093216140385692</v>
      </c>
      <c r="P25" s="294">
        <v>56.035895611525689</v>
      </c>
      <c r="Q25" s="294">
        <v>61.32626519480381</v>
      </c>
      <c r="R25" s="294">
        <v>58.265658311039388</v>
      </c>
      <c r="S25" s="294">
        <v>60.924387516901142</v>
      </c>
      <c r="T25" s="294">
        <v>76.179719556256089</v>
      </c>
      <c r="U25" s="294">
        <v>79.237335074245678</v>
      </c>
      <c r="V25" s="294">
        <v>55.789188234562488</v>
      </c>
      <c r="W25" s="294">
        <v>79.162511042388175</v>
      </c>
      <c r="X25" s="294">
        <v>68.723920437671978</v>
      </c>
      <c r="Y25" s="294">
        <v>42.932705755895142</v>
      </c>
      <c r="DA25" s="70" t="s">
        <v>1144</v>
      </c>
    </row>
    <row r="26" spans="1:105" ht="12" customHeight="1" x14ac:dyDescent="0.25">
      <c r="A26" s="46" t="s">
        <v>28</v>
      </c>
      <c r="B26" s="229">
        <v>2.3442916183641311</v>
      </c>
      <c r="C26" s="229">
        <v>3.4980492051930359</v>
      </c>
      <c r="D26" s="229">
        <v>2.988809002487244</v>
      </c>
      <c r="E26" s="229">
        <v>2.9704280507755181</v>
      </c>
      <c r="F26" s="229">
        <v>2.9182278028412911</v>
      </c>
      <c r="G26" s="229">
        <v>2.2765299407515989</v>
      </c>
      <c r="H26" s="229">
        <v>2.6676692085518678</v>
      </c>
      <c r="I26" s="229">
        <v>2.4391871937897331</v>
      </c>
      <c r="J26" s="229">
        <v>2.277533466838531</v>
      </c>
      <c r="K26" s="229">
        <v>1.8187136039630509</v>
      </c>
      <c r="L26" s="229">
        <v>2.3051641212727181</v>
      </c>
      <c r="M26" s="229">
        <v>2.4380178273785651</v>
      </c>
      <c r="N26" s="229">
        <v>2.219982057177337</v>
      </c>
      <c r="O26" s="229">
        <v>2.401896499364677</v>
      </c>
      <c r="P26" s="229">
        <v>0.14216889265666521</v>
      </c>
      <c r="Q26" s="229">
        <v>0</v>
      </c>
      <c r="R26" s="229">
        <v>0</v>
      </c>
      <c r="S26" s="229">
        <v>3.055492747082091E-4</v>
      </c>
      <c r="T26" s="229">
        <v>4.0042747133985492E-4</v>
      </c>
      <c r="U26" s="229">
        <v>2.6648429050730722E-4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0.2317567915487847</v>
      </c>
      <c r="C28" s="229">
        <v>0.30070920830296549</v>
      </c>
      <c r="D28" s="229">
        <v>0.28140311605007551</v>
      </c>
      <c r="E28" s="229">
        <v>0.28065041983809841</v>
      </c>
      <c r="F28" s="229">
        <v>0.53475589417008662</v>
      </c>
      <c r="G28" s="229">
        <v>0.19415858671589151</v>
      </c>
      <c r="H28" s="229">
        <v>0.54551222695507939</v>
      </c>
      <c r="I28" s="229">
        <v>0.90346440280165785</v>
      </c>
      <c r="J28" s="229">
        <v>1.2102345354614861</v>
      </c>
      <c r="K28" s="229">
        <v>0</v>
      </c>
      <c r="L28" s="229">
        <v>0.24469692096917861</v>
      </c>
      <c r="M28" s="229">
        <v>2.8155474795245028</v>
      </c>
      <c r="N28" s="229">
        <v>0.90734964422055986</v>
      </c>
      <c r="O28" s="229">
        <v>0.48393748351066912</v>
      </c>
      <c r="P28" s="229">
        <v>0.56388069434477817</v>
      </c>
      <c r="Q28" s="229">
        <v>0.62999821494733521</v>
      </c>
      <c r="R28" s="229">
        <v>0.64554883453410472</v>
      </c>
      <c r="S28" s="229">
        <v>0.72736869753405786</v>
      </c>
      <c r="T28" s="229">
        <v>0.69460664387776139</v>
      </c>
      <c r="U28" s="229">
        <v>0.594723664994393</v>
      </c>
      <c r="V28" s="229">
        <v>0.53864489635915169</v>
      </c>
      <c r="W28" s="229">
        <v>0.71020680548047344</v>
      </c>
      <c r="X28" s="229">
        <v>0.63262909717598304</v>
      </c>
      <c r="Y28" s="229">
        <v>0.69489482298639393</v>
      </c>
      <c r="DA28" s="73" t="s">
        <v>1147</v>
      </c>
    </row>
    <row r="29" spans="1:105" ht="12" customHeight="1" x14ac:dyDescent="0.25">
      <c r="A29" s="46" t="s">
        <v>159</v>
      </c>
      <c r="B29" s="229">
        <v>1.794524182183755</v>
      </c>
      <c r="C29" s="229">
        <v>2.4691991609681549</v>
      </c>
      <c r="D29" s="229">
        <v>6.1114083530329983</v>
      </c>
      <c r="E29" s="229">
        <v>6.1300873930620012</v>
      </c>
      <c r="F29" s="229">
        <v>5.8704477648019608</v>
      </c>
      <c r="G29" s="229">
        <v>3.851757438515099</v>
      </c>
      <c r="H29" s="229">
        <v>0.46859876100058839</v>
      </c>
      <c r="I29" s="229">
        <v>0.39049686454589511</v>
      </c>
      <c r="J29" s="229">
        <v>0.17597552308743269</v>
      </c>
      <c r="K29" s="229">
        <v>0.31276928724252451</v>
      </c>
      <c r="L29" s="229">
        <v>0.42319766744334952</v>
      </c>
      <c r="M29" s="229">
        <v>0.44331082680119782</v>
      </c>
      <c r="N29" s="229">
        <v>0.39582632933016831</v>
      </c>
      <c r="O29" s="229">
        <v>0.42270634032140392</v>
      </c>
      <c r="P29" s="229">
        <v>0.74918049456745384</v>
      </c>
      <c r="Q29" s="229">
        <v>0.55835431620700104</v>
      </c>
      <c r="R29" s="229">
        <v>0.57405346147908309</v>
      </c>
      <c r="S29" s="229">
        <v>0.48570978714915708</v>
      </c>
      <c r="T29" s="229">
        <v>0.37616498613101829</v>
      </c>
      <c r="U29" s="229">
        <v>0.44020835394956143</v>
      </c>
      <c r="V29" s="229">
        <v>0.4287222384487841</v>
      </c>
      <c r="W29" s="229">
        <v>0.44310956942535518</v>
      </c>
      <c r="X29" s="229">
        <v>0.5072711585668227</v>
      </c>
      <c r="Y29" s="229">
        <v>0.27009786544463432</v>
      </c>
      <c r="DA29" s="73" t="s">
        <v>1148</v>
      </c>
    </row>
    <row r="30" spans="1:105" ht="12" customHeight="1" x14ac:dyDescent="0.25">
      <c r="A30" s="46" t="s">
        <v>32</v>
      </c>
      <c r="B30" s="229">
        <v>10.6297445244626</v>
      </c>
      <c r="C30" s="229">
        <v>47.255587956402742</v>
      </c>
      <c r="D30" s="229">
        <v>30.0453735339585</v>
      </c>
      <c r="E30" s="229">
        <v>25.95559223831518</v>
      </c>
      <c r="F30" s="229">
        <v>21.595516437487259</v>
      </c>
      <c r="G30" s="229">
        <v>1.7423550546052899</v>
      </c>
      <c r="H30" s="229">
        <v>1.223867748408209</v>
      </c>
      <c r="I30" s="229">
        <v>16.42561482516362</v>
      </c>
      <c r="J30" s="229">
        <v>5.5585914100307754</v>
      </c>
      <c r="K30" s="229">
        <v>5.8519579034950606</v>
      </c>
      <c r="L30" s="229">
        <v>9.365633342036741</v>
      </c>
      <c r="M30" s="229">
        <v>4.8984085108673607</v>
      </c>
      <c r="N30" s="229">
        <v>1.5628020902655879</v>
      </c>
      <c r="O30" s="229">
        <v>1.4817948841030479</v>
      </c>
      <c r="P30" s="229">
        <v>1.079118166844415</v>
      </c>
      <c r="Q30" s="229">
        <v>0.96450229785111996</v>
      </c>
      <c r="R30" s="229">
        <v>2.71787385748737</v>
      </c>
      <c r="S30" s="229">
        <v>0.77151222141207554</v>
      </c>
      <c r="T30" s="229">
        <v>2.2285312454536861</v>
      </c>
      <c r="U30" s="229">
        <v>0.44588449659617929</v>
      </c>
      <c r="V30" s="229">
        <v>0.26401667291565939</v>
      </c>
      <c r="W30" s="229">
        <v>0.2104080740744993</v>
      </c>
      <c r="X30" s="229">
        <v>0.25356798255170571</v>
      </c>
      <c r="Y30" s="229">
        <v>7.3224776156118623E-2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4.2813749721156102E-4</v>
      </c>
      <c r="T31" s="229">
        <v>8.215922431769765E-4</v>
      </c>
      <c r="U31" s="229">
        <v>4.2266185405359679E-4</v>
      </c>
      <c r="V31" s="229">
        <v>3.9897482251603431E-4</v>
      </c>
      <c r="W31" s="229">
        <v>4.6988473121220651E-4</v>
      </c>
      <c r="X31" s="229">
        <v>4.4795698822985088E-4</v>
      </c>
      <c r="Y31" s="229">
        <v>3.4426280049581793E-4</v>
      </c>
      <c r="DA31" s="73" t="s">
        <v>1150</v>
      </c>
    </row>
    <row r="32" spans="1:105" ht="12" customHeight="1" x14ac:dyDescent="0.25">
      <c r="A32" s="46" t="s">
        <v>35</v>
      </c>
      <c r="B32" s="229">
        <v>9.1863542262643616</v>
      </c>
      <c r="C32" s="229">
        <v>13.660324898369041</v>
      </c>
      <c r="D32" s="229">
        <v>14.20247487374073</v>
      </c>
      <c r="E32" s="229">
        <v>15.610491527688261</v>
      </c>
      <c r="F32" s="229">
        <v>13.31677484639402</v>
      </c>
      <c r="G32" s="229">
        <v>10.6512473382718</v>
      </c>
      <c r="H32" s="229">
        <v>9.1623584278195889</v>
      </c>
      <c r="I32" s="229">
        <v>13.56728709130056</v>
      </c>
      <c r="J32" s="229">
        <v>12.869544083714059</v>
      </c>
      <c r="K32" s="229">
        <v>19.020011872177999</v>
      </c>
      <c r="L32" s="229">
        <v>30.280303550296921</v>
      </c>
      <c r="M32" s="229">
        <v>37.867824162784629</v>
      </c>
      <c r="N32" s="229">
        <v>32.842809733968949</v>
      </c>
      <c r="O32" s="229">
        <v>33.572559984016529</v>
      </c>
      <c r="P32" s="229">
        <v>35.602396806333523</v>
      </c>
      <c r="Q32" s="229">
        <v>42.757211799426678</v>
      </c>
      <c r="R32" s="229">
        <v>42.660543864899353</v>
      </c>
      <c r="S32" s="229">
        <v>49.368569341156743</v>
      </c>
      <c r="T32" s="229">
        <v>45.63744806455766</v>
      </c>
      <c r="U32" s="229">
        <v>44.272176674860738</v>
      </c>
      <c r="V32" s="229">
        <v>25.75052868709512</v>
      </c>
      <c r="W32" s="229">
        <v>41.431656301859107</v>
      </c>
      <c r="X32" s="229">
        <v>33.428138420351033</v>
      </c>
      <c r="Y32" s="229">
        <v>28.995342847352241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11.204242853544461</v>
      </c>
      <c r="C34" s="229">
        <v>13.37706884475203</v>
      </c>
      <c r="D34" s="229">
        <v>13.457701474665271</v>
      </c>
      <c r="E34" s="229">
        <v>14.38566217503158</v>
      </c>
      <c r="F34" s="229">
        <v>14.29873576861285</v>
      </c>
      <c r="G34" s="229">
        <v>12.662814879853251</v>
      </c>
      <c r="H34" s="229">
        <v>13.177227696411791</v>
      </c>
      <c r="I34" s="229">
        <v>14.303228326962691</v>
      </c>
      <c r="J34" s="229">
        <v>14.243077841628811</v>
      </c>
      <c r="K34" s="229">
        <v>12.870255793507321</v>
      </c>
      <c r="L34" s="229">
        <v>17.84365593723647</v>
      </c>
      <c r="M34" s="229">
        <v>18.02609173258945</v>
      </c>
      <c r="N34" s="229">
        <v>0.69117582892769824</v>
      </c>
      <c r="O34" s="229">
        <v>0.97917596188313882</v>
      </c>
      <c r="P34" s="229">
        <v>0.64672283543292541</v>
      </c>
      <c r="Q34" s="229">
        <v>0.79776509951306251</v>
      </c>
      <c r="R34" s="229">
        <v>0.4617235007390062</v>
      </c>
      <c r="S34" s="229">
        <v>0.46995336501756468</v>
      </c>
      <c r="T34" s="229">
        <v>1.783179820422762</v>
      </c>
      <c r="U34" s="229">
        <v>2.3460711030155479</v>
      </c>
      <c r="V34" s="229">
        <v>1.967962031752186</v>
      </c>
      <c r="W34" s="229">
        <v>2.5212363022923241</v>
      </c>
      <c r="X34" s="229">
        <v>2.6503882817140592</v>
      </c>
      <c r="Y34" s="229">
        <v>1.2579773737968469</v>
      </c>
      <c r="DA34" s="73" t="s">
        <v>1153</v>
      </c>
    </row>
    <row r="35" spans="1:105" ht="12" customHeight="1" x14ac:dyDescent="0.25">
      <c r="A35" s="46" t="s">
        <v>39</v>
      </c>
      <c r="B35" s="229">
        <v>23.377616110359831</v>
      </c>
      <c r="C35" s="229">
        <v>26.628672701359431</v>
      </c>
      <c r="D35" s="229">
        <v>37.362017304469319</v>
      </c>
      <c r="E35" s="229">
        <v>52.877301469054331</v>
      </c>
      <c r="F35" s="229">
        <v>53.001281198273823</v>
      </c>
      <c r="G35" s="229">
        <v>50.543892644341433</v>
      </c>
      <c r="H35" s="229">
        <v>55.770573380624697</v>
      </c>
      <c r="I35" s="229">
        <v>59.567279619238697</v>
      </c>
      <c r="J35" s="229">
        <v>59.270901699160291</v>
      </c>
      <c r="K35" s="229">
        <v>50.415062688045062</v>
      </c>
      <c r="L35" s="229">
        <v>59.295239531068333</v>
      </c>
      <c r="M35" s="229">
        <v>53.61951614206118</v>
      </c>
      <c r="N35" s="229">
        <v>47.275272194659962</v>
      </c>
      <c r="O35" s="229">
        <v>52.751144987186223</v>
      </c>
      <c r="P35" s="229">
        <v>17.252427721345921</v>
      </c>
      <c r="Q35" s="229">
        <v>15.61843346685861</v>
      </c>
      <c r="R35" s="229">
        <v>11.205914791900479</v>
      </c>
      <c r="S35" s="229">
        <v>9.1005404178596283</v>
      </c>
      <c r="T35" s="229">
        <v>25.458566776098689</v>
      </c>
      <c r="U35" s="229">
        <v>31.1375816346847</v>
      </c>
      <c r="V35" s="229">
        <v>26.838914733169069</v>
      </c>
      <c r="W35" s="229">
        <v>33.8454241045252</v>
      </c>
      <c r="X35" s="229">
        <v>31.251477540324149</v>
      </c>
      <c r="Y35" s="229">
        <v>11.6408238073584</v>
      </c>
      <c r="DA35" s="73" t="s">
        <v>1154</v>
      </c>
    </row>
    <row r="36" spans="1:105" ht="12" customHeight="1" x14ac:dyDescent="0.25">
      <c r="A36" s="57" t="s">
        <v>1010</v>
      </c>
      <c r="B36" s="261">
        <v>19.754967389958619</v>
      </c>
      <c r="C36" s="261">
        <v>36.392236631277733</v>
      </c>
      <c r="D36" s="261">
        <v>33.723746311892619</v>
      </c>
      <c r="E36" s="261">
        <v>36.565881463495117</v>
      </c>
      <c r="F36" s="261">
        <v>34.145397707197219</v>
      </c>
      <c r="G36" s="261">
        <v>23.917567755027221</v>
      </c>
      <c r="H36" s="261">
        <v>23.903756076914981</v>
      </c>
      <c r="I36" s="261">
        <v>31.4611269804535</v>
      </c>
      <c r="J36" s="261">
        <v>26.68072619293687</v>
      </c>
      <c r="K36" s="261">
        <v>25.389731385642261</v>
      </c>
      <c r="L36" s="261">
        <v>35.690414873723647</v>
      </c>
      <c r="M36" s="261">
        <v>37.078365668725738</v>
      </c>
      <c r="N36" s="261">
        <v>26.833586116502389</v>
      </c>
      <c r="O36" s="261">
        <v>28.492305275688899</v>
      </c>
      <c r="P36" s="261">
        <v>20.493535235281851</v>
      </c>
      <c r="Q36" s="261">
        <v>22.784335359013831</v>
      </c>
      <c r="R36" s="261">
        <v>22.71951748742222</v>
      </c>
      <c r="S36" s="261">
        <v>23.92373324732101</v>
      </c>
      <c r="T36" s="261">
        <v>26.911167305000181</v>
      </c>
      <c r="U36" s="261">
        <v>27.859403356176649</v>
      </c>
      <c r="V36" s="261">
        <v>20.276511869923201</v>
      </c>
      <c r="W36" s="261">
        <v>29.158028428036651</v>
      </c>
      <c r="X36" s="261">
        <v>25.39306544988991</v>
      </c>
      <c r="Y36" s="261">
        <v>17.61992548153539</v>
      </c>
      <c r="DA36" s="70" t="s">
        <v>1155</v>
      </c>
    </row>
    <row r="37" spans="1:105" ht="12" customHeight="1" x14ac:dyDescent="0.25">
      <c r="A37" s="60" t="s">
        <v>1012</v>
      </c>
      <c r="B37" s="262">
        <v>15.525089499344981</v>
      </c>
      <c r="C37" s="262">
        <v>34.673987137896709</v>
      </c>
      <c r="D37" s="262">
        <v>31.534541666507749</v>
      </c>
      <c r="E37" s="262">
        <v>33.600925017472413</v>
      </c>
      <c r="F37" s="262">
        <v>30.60113886223596</v>
      </c>
      <c r="G37" s="262">
        <v>17.958153021882129</v>
      </c>
      <c r="H37" s="262">
        <v>15.7946796538348</v>
      </c>
      <c r="I37" s="262">
        <v>27.225388091552869</v>
      </c>
      <c r="J37" s="262">
        <v>21.73869839161139</v>
      </c>
      <c r="K37" s="262">
        <v>23.631451589035429</v>
      </c>
      <c r="L37" s="262">
        <v>32.881257015732679</v>
      </c>
      <c r="M37" s="262">
        <v>34.659879424938573</v>
      </c>
      <c r="N37" s="262">
        <v>24.554606621886009</v>
      </c>
      <c r="O37" s="262">
        <v>25.760959904888431</v>
      </c>
      <c r="P37" s="262">
        <v>17.285894381911159</v>
      </c>
      <c r="Q37" s="262">
        <v>19.370826160421672</v>
      </c>
      <c r="R37" s="262">
        <v>18.304122456927288</v>
      </c>
      <c r="S37" s="262">
        <v>19.533239641061471</v>
      </c>
      <c r="T37" s="262">
        <v>23.784210527928749</v>
      </c>
      <c r="U37" s="262">
        <v>23.906749044347819</v>
      </c>
      <c r="V37" s="262">
        <v>14.67224051720075</v>
      </c>
      <c r="W37" s="262">
        <v>23.48196115515951</v>
      </c>
      <c r="X37" s="262">
        <v>18.936701391070869</v>
      </c>
      <c r="Y37" s="262">
        <v>12.25151248347998</v>
      </c>
      <c r="DA37" s="72" t="s">
        <v>1156</v>
      </c>
    </row>
    <row r="38" spans="1:105" ht="12" customHeight="1" x14ac:dyDescent="0.25">
      <c r="A38" s="59" t="s">
        <v>28</v>
      </c>
      <c r="B38" s="230">
        <v>1.510893560000546</v>
      </c>
      <c r="C38" s="230">
        <v>1.8072231453509331</v>
      </c>
      <c r="D38" s="230">
        <v>1.764512587353398</v>
      </c>
      <c r="E38" s="230">
        <v>1.9681509215769899</v>
      </c>
      <c r="F38" s="230">
        <v>2.02897830088243</v>
      </c>
      <c r="G38" s="230">
        <v>2.20637790038744</v>
      </c>
      <c r="H38" s="230">
        <v>3.013191082481864</v>
      </c>
      <c r="I38" s="230">
        <v>1.97399166834374</v>
      </c>
      <c r="J38" s="230">
        <v>2.251393435562079</v>
      </c>
      <c r="K38" s="230">
        <v>1.599786522513164</v>
      </c>
      <c r="L38" s="230">
        <v>1.7877015349738801</v>
      </c>
      <c r="M38" s="230">
        <v>1.754950146941058</v>
      </c>
      <c r="N38" s="230">
        <v>1.447203898332426</v>
      </c>
      <c r="O38" s="230">
        <v>1.624097623252154</v>
      </c>
      <c r="P38" s="230">
        <v>6.4934836251277092E-2</v>
      </c>
      <c r="Q38" s="230">
        <v>0</v>
      </c>
      <c r="R38" s="230">
        <v>0</v>
      </c>
      <c r="S38" s="230">
        <v>1.171077862593731E-4</v>
      </c>
      <c r="T38" s="230">
        <v>1.9603240284794631E-4</v>
      </c>
      <c r="U38" s="230">
        <v>1.4015709245005721E-4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0.14789287729714401</v>
      </c>
      <c r="C39" s="295">
        <v>0.1538243704410501</v>
      </c>
      <c r="D39" s="295">
        <v>0.16449323947330149</v>
      </c>
      <c r="E39" s="295">
        <v>0.18411857710411031</v>
      </c>
      <c r="F39" s="295">
        <v>0.36813435202830702</v>
      </c>
      <c r="G39" s="295">
        <v>0.18631837495970621</v>
      </c>
      <c r="H39" s="295">
        <v>0.61008695636955512</v>
      </c>
      <c r="I39" s="295">
        <v>0.72394201623711985</v>
      </c>
      <c r="J39" s="295">
        <v>1.1845372520156581</v>
      </c>
      <c r="K39" s="295">
        <v>0</v>
      </c>
      <c r="L39" s="295">
        <v>0.1878945656756893</v>
      </c>
      <c r="M39" s="295">
        <v>2.006703996438048</v>
      </c>
      <c r="N39" s="295">
        <v>0.5856625928871948</v>
      </c>
      <c r="O39" s="295">
        <v>0.32399600606426332</v>
      </c>
      <c r="P39" s="295">
        <v>0.25500749672006751</v>
      </c>
      <c r="Q39" s="295">
        <v>0.27110396492909372</v>
      </c>
      <c r="R39" s="295">
        <v>0.25289752026877238</v>
      </c>
      <c r="S39" s="295">
        <v>0.27602706947672889</v>
      </c>
      <c r="T39" s="295">
        <v>0.33669408349587321</v>
      </c>
      <c r="U39" s="295">
        <v>0.3097071564518547</v>
      </c>
      <c r="V39" s="295">
        <v>0.29228457740243019</v>
      </c>
      <c r="W39" s="295">
        <v>0.38802719903308569</v>
      </c>
      <c r="X39" s="295">
        <v>0.34198373896074857</v>
      </c>
      <c r="Y39" s="295">
        <v>0.28284808229271469</v>
      </c>
      <c r="DA39" s="122" t="s">
        <v>1158</v>
      </c>
    </row>
    <row r="40" spans="1:105" ht="12" customHeight="1" x14ac:dyDescent="0.25">
      <c r="A40" s="59" t="s">
        <v>159</v>
      </c>
      <c r="B40" s="295">
        <v>1.123783730877288</v>
      </c>
      <c r="C40" s="295">
        <v>1.2395189670834461</v>
      </c>
      <c r="D40" s="295">
        <v>3.5057350583283329</v>
      </c>
      <c r="E40" s="295">
        <v>3.9465464313444891</v>
      </c>
      <c r="F40" s="295">
        <v>3.9658896862747799</v>
      </c>
      <c r="G40" s="295">
        <v>3.6272430101009081</v>
      </c>
      <c r="H40" s="295">
        <v>0.51428874918078105</v>
      </c>
      <c r="I40" s="295">
        <v>0.30706401578652592</v>
      </c>
      <c r="J40" s="295">
        <v>0.16902466469958369</v>
      </c>
      <c r="K40" s="295">
        <v>0.26732095807743322</v>
      </c>
      <c r="L40" s="295">
        <v>0.31889493185332057</v>
      </c>
      <c r="M40" s="295">
        <v>0.31006120830848499</v>
      </c>
      <c r="N40" s="295">
        <v>0.25072412740466149</v>
      </c>
      <c r="O40" s="295">
        <v>0.27772040746252419</v>
      </c>
      <c r="P40" s="295">
        <v>0.33248405362049099</v>
      </c>
      <c r="Q40" s="295">
        <v>0.23578982760812231</v>
      </c>
      <c r="R40" s="295">
        <v>0.22069192688194389</v>
      </c>
      <c r="S40" s="295">
        <v>0.1808808370378053</v>
      </c>
      <c r="T40" s="295">
        <v>0.1789342829473797</v>
      </c>
      <c r="U40" s="295">
        <v>0.22496395450927789</v>
      </c>
      <c r="V40" s="295">
        <v>0.22829584077891499</v>
      </c>
      <c r="W40" s="295">
        <v>0.23740199482398031</v>
      </c>
      <c r="X40" s="295">
        <v>0.26892504442526738</v>
      </c>
      <c r="Y40" s="295">
        <v>0.10788820097601021</v>
      </c>
      <c r="DA40" s="122" t="s">
        <v>1159</v>
      </c>
    </row>
    <row r="41" spans="1:105" ht="12" customHeight="1" x14ac:dyDescent="0.25">
      <c r="A41" s="59" t="s">
        <v>32</v>
      </c>
      <c r="B41" s="295">
        <v>6.866238148994019</v>
      </c>
      <c r="C41" s="295">
        <v>24.46880935715313</v>
      </c>
      <c r="D41" s="295">
        <v>17.777799594106671</v>
      </c>
      <c r="E41" s="295">
        <v>17.23630234948801</v>
      </c>
      <c r="F41" s="295">
        <v>15.048582942671249</v>
      </c>
      <c r="G41" s="295">
        <v>1.692454462607172</v>
      </c>
      <c r="H41" s="295">
        <v>1.3854887004375029</v>
      </c>
      <c r="I41" s="295">
        <v>13.322803393767369</v>
      </c>
      <c r="J41" s="295">
        <v>5.5071281230222802</v>
      </c>
      <c r="K41" s="295">
        <v>5.1590853424885346</v>
      </c>
      <c r="L41" s="295">
        <v>7.2795429621990397</v>
      </c>
      <c r="M41" s="295">
        <v>3.5339199553393992</v>
      </c>
      <c r="N41" s="295">
        <v>1.0210759407747469</v>
      </c>
      <c r="O41" s="295">
        <v>1.0041988808298119</v>
      </c>
      <c r="P41" s="295">
        <v>0.4939875155526795</v>
      </c>
      <c r="Q41" s="295">
        <v>0.42012745582162669</v>
      </c>
      <c r="R41" s="295">
        <v>1.077769807188047</v>
      </c>
      <c r="S41" s="295">
        <v>0.29636104989580331</v>
      </c>
      <c r="T41" s="295">
        <v>1.093443951503055</v>
      </c>
      <c r="U41" s="295">
        <v>0.23503884268302341</v>
      </c>
      <c r="V41" s="295">
        <v>0.1450160100516493</v>
      </c>
      <c r="W41" s="295">
        <v>0.115923592578492</v>
      </c>
      <c r="X41" s="295">
        <v>0.13865901278436951</v>
      </c>
      <c r="Y41" s="295">
        <v>3.0169871629606691E-2</v>
      </c>
      <c r="DA41" s="122" t="s">
        <v>1160</v>
      </c>
    </row>
    <row r="42" spans="1:105" ht="12" customHeight="1" x14ac:dyDescent="0.25">
      <c r="A42" s="59" t="s">
        <v>35</v>
      </c>
      <c r="B42" s="295">
        <v>5.8762811821759833</v>
      </c>
      <c r="C42" s="295">
        <v>7.0046112978681467</v>
      </c>
      <c r="D42" s="295">
        <v>8.3220011872460447</v>
      </c>
      <c r="E42" s="295">
        <v>10.265806737958821</v>
      </c>
      <c r="F42" s="295">
        <v>9.189553580379183</v>
      </c>
      <c r="G42" s="295">
        <v>10.2457592738269</v>
      </c>
      <c r="H42" s="295">
        <v>10.2716241653651</v>
      </c>
      <c r="I42" s="295">
        <v>10.897586997418109</v>
      </c>
      <c r="J42" s="295">
        <v>12.62661491631178</v>
      </c>
      <c r="K42" s="295">
        <v>16.6052587659563</v>
      </c>
      <c r="L42" s="295">
        <v>23.307223021030751</v>
      </c>
      <c r="M42" s="295">
        <v>27.05424411791158</v>
      </c>
      <c r="N42" s="295">
        <v>21.249940062486981</v>
      </c>
      <c r="O42" s="295">
        <v>22.53094698727968</v>
      </c>
      <c r="P42" s="295">
        <v>16.13948047976664</v>
      </c>
      <c r="Q42" s="295">
        <v>18.443804912062831</v>
      </c>
      <c r="R42" s="295">
        <v>16.752763202588529</v>
      </c>
      <c r="S42" s="295">
        <v>18.77985357686487</v>
      </c>
      <c r="T42" s="295">
        <v>22.174942177579592</v>
      </c>
      <c r="U42" s="295">
        <v>23.13689893361121</v>
      </c>
      <c r="V42" s="295">
        <v>14.006644088967761</v>
      </c>
      <c r="W42" s="295">
        <v>22.740608368723951</v>
      </c>
      <c r="X42" s="295">
        <v>18.18713359490048</v>
      </c>
      <c r="Y42" s="295">
        <v>11.83060632858164</v>
      </c>
      <c r="DA42" s="122" t="s">
        <v>1161</v>
      </c>
    </row>
    <row r="43" spans="1:105" ht="12" customHeight="1" x14ac:dyDescent="0.25">
      <c r="A43" s="60" t="s">
        <v>1019</v>
      </c>
      <c r="B43" s="262">
        <v>4.2298778906136398</v>
      </c>
      <c r="C43" s="262">
        <v>1.7182494933810259</v>
      </c>
      <c r="D43" s="262">
        <v>2.1892046453848719</v>
      </c>
      <c r="E43" s="262">
        <v>2.9649564460227031</v>
      </c>
      <c r="F43" s="262">
        <v>3.5442588449612651</v>
      </c>
      <c r="G43" s="262">
        <v>5.9594147331450964</v>
      </c>
      <c r="H43" s="262">
        <v>8.1090764230801824</v>
      </c>
      <c r="I43" s="262">
        <v>4.23573888890063</v>
      </c>
      <c r="J43" s="262">
        <v>4.9420278013254801</v>
      </c>
      <c r="K43" s="262">
        <v>1.7582797966068271</v>
      </c>
      <c r="L43" s="262">
        <v>2.8091578579909751</v>
      </c>
      <c r="M43" s="262">
        <v>2.4184862437871728</v>
      </c>
      <c r="N43" s="262">
        <v>2.2789794946163751</v>
      </c>
      <c r="O43" s="262">
        <v>2.7313453708004691</v>
      </c>
      <c r="P43" s="262">
        <v>3.207640853370691</v>
      </c>
      <c r="Q43" s="262">
        <v>3.4135091985921608</v>
      </c>
      <c r="R43" s="262">
        <v>4.415395030494933</v>
      </c>
      <c r="S43" s="262">
        <v>4.3904936062595352</v>
      </c>
      <c r="T43" s="262">
        <v>3.126956777071431</v>
      </c>
      <c r="U43" s="262">
        <v>3.9526543118288382</v>
      </c>
      <c r="V43" s="262">
        <v>5.6042713527224457</v>
      </c>
      <c r="W43" s="262">
        <v>5.6760672728771402</v>
      </c>
      <c r="X43" s="262">
        <v>6.4563640588190374</v>
      </c>
      <c r="Y43" s="262">
        <v>5.3684129980554127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6.6278829284214931</v>
      </c>
      <c r="C44" s="261">
        <f t="shared" si="1"/>
        <v>9.3450979486709631</v>
      </c>
      <c r="D44" s="261">
        <f t="shared" si="1"/>
        <v>9.1244971598789544</v>
      </c>
      <c r="E44" s="261">
        <f t="shared" si="1"/>
        <v>10.331720191644942</v>
      </c>
      <c r="F44" s="261">
        <f t="shared" si="1"/>
        <v>10.159292417176452</v>
      </c>
      <c r="G44" s="261">
        <f t="shared" si="1"/>
        <v>7.9148748684484183</v>
      </c>
      <c r="H44" s="261">
        <f t="shared" si="1"/>
        <v>8.2157169086540716</v>
      </c>
      <c r="I44" s="261">
        <f t="shared" si="1"/>
        <v>9.6686417858018228</v>
      </c>
      <c r="J44" s="261">
        <f t="shared" si="1"/>
        <v>8.3512220479067345</v>
      </c>
      <c r="K44" s="261">
        <f t="shared" si="1"/>
        <v>6.50934912051674</v>
      </c>
      <c r="L44" s="261">
        <f t="shared" si="1"/>
        <v>9.308435706504774</v>
      </c>
      <c r="M44" s="261">
        <f t="shared" si="1"/>
        <v>9.2341399425703266</v>
      </c>
      <c r="N44" s="261">
        <f t="shared" si="1"/>
        <v>6.9229231910683318</v>
      </c>
      <c r="O44" s="261">
        <f t="shared" si="1"/>
        <v>7.5220807094786606</v>
      </c>
      <c r="P44" s="261">
        <f t="shared" si="1"/>
        <v>5.7966403055946447</v>
      </c>
      <c r="Q44" s="261">
        <f t="shared" si="1"/>
        <v>6.3766999764867025</v>
      </c>
      <c r="R44" s="261">
        <f t="shared" si="1"/>
        <v>6.7908352881526746</v>
      </c>
      <c r="S44" s="261">
        <f t="shared" si="1"/>
        <v>7.0133736510324889</v>
      </c>
      <c r="T44" s="261">
        <f t="shared" si="1"/>
        <v>7.1972006505232953</v>
      </c>
      <c r="U44" s="261">
        <f t="shared" si="1"/>
        <v>7.6712603621464375</v>
      </c>
      <c r="V44" s="261">
        <f t="shared" si="1"/>
        <v>6.3004956183400873</v>
      </c>
      <c r="W44" s="261">
        <f t="shared" si="1"/>
        <v>8.4934166962707032</v>
      </c>
      <c r="X44" s="261">
        <f t="shared" si="1"/>
        <v>7.8119286459142225</v>
      </c>
      <c r="Y44" s="261">
        <f t="shared" si="1"/>
        <v>5.6614603868178781</v>
      </c>
      <c r="DA44" s="70"/>
    </row>
    <row r="45" spans="1:105" ht="12" customHeight="1" x14ac:dyDescent="0.25">
      <c r="A45" s="60" t="s">
        <v>1022</v>
      </c>
      <c r="B45" s="262">
        <v>0.53887012515608246</v>
      </c>
      <c r="C45" s="262">
        <v>1.7543814672575619</v>
      </c>
      <c r="D45" s="262">
        <v>1.6249525773758029</v>
      </c>
      <c r="E45" s="262">
        <v>1.7112930395473589</v>
      </c>
      <c r="F45" s="262">
        <v>1.3477101442878541</v>
      </c>
      <c r="G45" s="262">
        <v>0.75025239516506803</v>
      </c>
      <c r="H45" s="262">
        <v>0.59603009017231245</v>
      </c>
      <c r="I45" s="262">
        <v>1.269529421723387</v>
      </c>
      <c r="J45" s="262">
        <v>1.0813199576817221</v>
      </c>
      <c r="K45" s="262">
        <v>2.0116628210373291</v>
      </c>
      <c r="L45" s="262">
        <v>2.7390343339004799</v>
      </c>
      <c r="M45" s="262">
        <v>3.2078404714702189</v>
      </c>
      <c r="N45" s="262">
        <v>2.2092065892812141</v>
      </c>
      <c r="O45" s="262">
        <v>2.2423591158219249</v>
      </c>
      <c r="P45" s="262">
        <v>1.3297868960600749</v>
      </c>
      <c r="Q45" s="262">
        <v>1.5405052938383099</v>
      </c>
      <c r="R45" s="262">
        <v>1.296756723426004</v>
      </c>
      <c r="S45" s="262">
        <v>1.463045338389982</v>
      </c>
      <c r="T45" s="262">
        <v>2.0375458371873321</v>
      </c>
      <c r="U45" s="262">
        <v>1.9246399707186841</v>
      </c>
      <c r="V45" s="262">
        <v>0.85443757949361299</v>
      </c>
      <c r="W45" s="262">
        <v>1.6526125516872829</v>
      </c>
      <c r="X45" s="262">
        <v>1.171210212569501</v>
      </c>
      <c r="Y45" s="262">
        <v>0.71161705278290488</v>
      </c>
      <c r="DA45" s="72" t="s">
        <v>1163</v>
      </c>
    </row>
    <row r="46" spans="1:105" ht="12" customHeight="1" x14ac:dyDescent="0.25">
      <c r="A46" s="60" t="s">
        <v>1024</v>
      </c>
      <c r="B46" s="262">
        <v>1.1688894819924971</v>
      </c>
      <c r="C46" s="262">
        <v>2.1319711308570342</v>
      </c>
      <c r="D46" s="262">
        <v>2.0774648646027498</v>
      </c>
      <c r="E46" s="262">
        <v>2.351167780419638</v>
      </c>
      <c r="F46" s="262">
        <v>2.218414384975079</v>
      </c>
      <c r="G46" s="262">
        <v>1.629420494059532</v>
      </c>
      <c r="H46" s="262">
        <v>1.65116098123767</v>
      </c>
      <c r="I46" s="262">
        <v>2.1400651788783498</v>
      </c>
      <c r="J46" s="262">
        <v>1.9015735446213939</v>
      </c>
      <c r="K46" s="262">
        <v>1.7958181766091661</v>
      </c>
      <c r="L46" s="262">
        <v>2.3819506550035161</v>
      </c>
      <c r="M46" s="262">
        <v>2.3889284774089741</v>
      </c>
      <c r="N46" s="262">
        <v>1.708431642031331</v>
      </c>
      <c r="O46" s="262">
        <v>1.8317080782439601</v>
      </c>
      <c r="P46" s="262">
        <v>1.1145381491162349</v>
      </c>
      <c r="Q46" s="262">
        <v>1.219762107065697</v>
      </c>
      <c r="R46" s="262">
        <v>1.158887499920102</v>
      </c>
      <c r="S46" s="262">
        <v>1.2117688734711829</v>
      </c>
      <c r="T46" s="262">
        <v>1.515193122334247</v>
      </c>
      <c r="U46" s="262">
        <v>1.576008232058812</v>
      </c>
      <c r="V46" s="262">
        <v>1.1096312090148379</v>
      </c>
      <c r="W46" s="262">
        <v>1.5745200031822</v>
      </c>
      <c r="X46" s="262">
        <v>1.3668993820607349</v>
      </c>
      <c r="Y46" s="262">
        <v>0.85391940090425378</v>
      </c>
      <c r="DA46" s="72" t="s">
        <v>1164</v>
      </c>
    </row>
    <row r="47" spans="1:105" ht="12" customHeight="1" x14ac:dyDescent="0.25">
      <c r="A47" s="64" t="s">
        <v>28</v>
      </c>
      <c r="B47" s="229">
        <v>4.6627298677150993E-2</v>
      </c>
      <c r="C47" s="229">
        <v>6.9575211462694284E-2</v>
      </c>
      <c r="D47" s="229">
        <v>5.9446567549977951E-2</v>
      </c>
      <c r="E47" s="229">
        <v>5.908097560795196E-2</v>
      </c>
      <c r="F47" s="229">
        <v>5.804272740863068E-2</v>
      </c>
      <c r="G47" s="229">
        <v>4.527953803331556E-2</v>
      </c>
      <c r="H47" s="229">
        <v>5.3059187681515817E-2</v>
      </c>
      <c r="I47" s="229">
        <v>4.8514744890688723E-2</v>
      </c>
      <c r="J47" s="229">
        <v>4.5299497883966901E-2</v>
      </c>
      <c r="K47" s="229">
        <v>3.6173700300715247E-2</v>
      </c>
      <c r="L47" s="229">
        <v>4.5849063802667303E-2</v>
      </c>
      <c r="M47" s="229">
        <v>4.8491486522792233E-2</v>
      </c>
      <c r="N47" s="229">
        <v>4.4154816588115077E-2</v>
      </c>
      <c r="O47" s="229">
        <v>4.7773043502851657E-2</v>
      </c>
      <c r="P47" s="229">
        <v>2.8276991516643689E-3</v>
      </c>
      <c r="Q47" s="229">
        <v>0</v>
      </c>
      <c r="R47" s="229">
        <v>0</v>
      </c>
      <c r="S47" s="229">
        <v>6.0772888410308632E-6</v>
      </c>
      <c r="T47" s="229">
        <v>7.9643893952615105E-6</v>
      </c>
      <c r="U47" s="229">
        <v>5.3002973302969326E-6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4.6095771768975002E-3</v>
      </c>
      <c r="C49" s="229">
        <v>5.9810212862067688E-3</v>
      </c>
      <c r="D49" s="229">
        <v>5.5970285599126306E-3</v>
      </c>
      <c r="E49" s="229">
        <v>5.5820576446843012E-3</v>
      </c>
      <c r="F49" s="229">
        <v>1.063614381483601E-2</v>
      </c>
      <c r="G49" s="229">
        <v>3.8617594938349519E-3</v>
      </c>
      <c r="H49" s="229">
        <v>1.0850084238249151E-2</v>
      </c>
      <c r="I49" s="229">
        <v>1.7969651993638369E-2</v>
      </c>
      <c r="J49" s="229">
        <v>2.40712233547732E-2</v>
      </c>
      <c r="K49" s="229">
        <v>0</v>
      </c>
      <c r="L49" s="229">
        <v>4.8669526990719652E-3</v>
      </c>
      <c r="M49" s="229">
        <v>5.6000444756569158E-2</v>
      </c>
      <c r="N49" s="229">
        <v>1.8046928348957329E-2</v>
      </c>
      <c r="O49" s="229">
        <v>9.625379968924961E-3</v>
      </c>
      <c r="P49" s="229">
        <v>1.121542787063335E-2</v>
      </c>
      <c r="Q49" s="229">
        <v>1.253048669555863E-2</v>
      </c>
      <c r="R49" s="229">
        <v>1.283978413040294E-2</v>
      </c>
      <c r="S49" s="229">
        <v>1.44671581140563E-2</v>
      </c>
      <c r="T49" s="229">
        <v>1.381553011302503E-2</v>
      </c>
      <c r="U49" s="229">
        <v>1.1828885852270351E-2</v>
      </c>
      <c r="V49" s="229">
        <v>1.071349497081215E-2</v>
      </c>
      <c r="W49" s="229">
        <v>1.4125812924584549E-2</v>
      </c>
      <c r="X49" s="229">
        <v>1.258281420059197E-2</v>
      </c>
      <c r="Y49" s="229">
        <v>1.382126191416507E-2</v>
      </c>
      <c r="DA49" s="73" t="s">
        <v>1167</v>
      </c>
    </row>
    <row r="50" spans="1:105" ht="12" customHeight="1" x14ac:dyDescent="0.25">
      <c r="A50" s="64" t="s">
        <v>159</v>
      </c>
      <c r="B50" s="229">
        <v>3.569257952832694E-2</v>
      </c>
      <c r="C50" s="229">
        <v>4.9111674447811678E-2</v>
      </c>
      <c r="D50" s="229">
        <v>0.1215541873641777</v>
      </c>
      <c r="E50" s="229">
        <v>0.121925708198707</v>
      </c>
      <c r="F50" s="229">
        <v>0.1167615492687897</v>
      </c>
      <c r="G50" s="229">
        <v>7.6610368399007464E-2</v>
      </c>
      <c r="H50" s="229">
        <v>9.3202971071338382E-3</v>
      </c>
      <c r="I50" s="229">
        <v>7.7668724287714716E-3</v>
      </c>
      <c r="J50" s="229">
        <v>3.5001034899366781E-3</v>
      </c>
      <c r="K50" s="229">
        <v>6.2208928526875738E-3</v>
      </c>
      <c r="L50" s="229">
        <v>8.4172821694957194E-3</v>
      </c>
      <c r="M50" s="229">
        <v>8.8173272327348815E-3</v>
      </c>
      <c r="N50" s="229">
        <v>7.8728739792351676E-3</v>
      </c>
      <c r="O50" s="229">
        <v>8.4075098117038487E-3</v>
      </c>
      <c r="P50" s="229">
        <v>1.490098860126814E-2</v>
      </c>
      <c r="Q50" s="229">
        <v>1.1105509769141861E-2</v>
      </c>
      <c r="R50" s="229">
        <v>1.1417761337949729E-2</v>
      </c>
      <c r="S50" s="229">
        <v>9.6606305881103242E-3</v>
      </c>
      <c r="T50" s="229">
        <v>7.4818154118797796E-3</v>
      </c>
      <c r="U50" s="229">
        <v>8.7556199233038423E-3</v>
      </c>
      <c r="V50" s="229">
        <v>8.5271643276349351E-3</v>
      </c>
      <c r="W50" s="229">
        <v>8.8133242803287576E-3</v>
      </c>
      <c r="X50" s="229">
        <v>1.0089480180501049E-2</v>
      </c>
      <c r="Y50" s="229">
        <v>5.3721703159678004E-3</v>
      </c>
      <c r="DA50" s="73" t="s">
        <v>1168</v>
      </c>
    </row>
    <row r="51" spans="1:105" ht="12" customHeight="1" x14ac:dyDescent="0.25">
      <c r="A51" s="64" t="s">
        <v>32</v>
      </c>
      <c r="B51" s="229">
        <v>0.21142261863726139</v>
      </c>
      <c r="C51" s="229">
        <v>0.93990030785722933</v>
      </c>
      <c r="D51" s="229">
        <v>0.59759400010653763</v>
      </c>
      <c r="E51" s="229">
        <v>0.51624940436496536</v>
      </c>
      <c r="F51" s="229">
        <v>0.4295287271984935</v>
      </c>
      <c r="G51" s="229">
        <v>3.465495030409891E-2</v>
      </c>
      <c r="H51" s="229">
        <v>2.4342384112682511E-2</v>
      </c>
      <c r="I51" s="229">
        <v>0.32670084319253018</v>
      </c>
      <c r="J51" s="229">
        <v>0.1105588143853069</v>
      </c>
      <c r="K51" s="229">
        <v>0.1163937911456525</v>
      </c>
      <c r="L51" s="229">
        <v>0.18627980397957489</v>
      </c>
      <c r="M51" s="229">
        <v>9.7427962839490984E-2</v>
      </c>
      <c r="N51" s="229">
        <v>3.1083692517289398E-2</v>
      </c>
      <c r="O51" s="229">
        <v>2.947248204878208E-2</v>
      </c>
      <c r="P51" s="229">
        <v>2.146335578698412E-2</v>
      </c>
      <c r="Q51" s="229">
        <v>1.9183678499897799E-2</v>
      </c>
      <c r="R51" s="229">
        <v>5.4057743979955587E-2</v>
      </c>
      <c r="S51" s="229">
        <v>1.5345160345689311E-2</v>
      </c>
      <c r="T51" s="229">
        <v>4.4324857530157427E-2</v>
      </c>
      <c r="U51" s="229">
        <v>8.868516798609255E-3</v>
      </c>
      <c r="V51" s="229">
        <v>5.2512171128165476E-3</v>
      </c>
      <c r="W51" s="229">
        <v>4.1849572114248416E-3</v>
      </c>
      <c r="X51" s="229">
        <v>5.0433956103342276E-3</v>
      </c>
      <c r="Y51" s="229">
        <v>1.456420132057368E-3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8.5155339894537754E-6</v>
      </c>
      <c r="T52" s="229">
        <v>1.6341237844878482E-5</v>
      </c>
      <c r="U52" s="229">
        <v>8.406624992392201E-6</v>
      </c>
      <c r="V52" s="229">
        <v>7.9354966201260661E-6</v>
      </c>
      <c r="W52" s="229">
        <v>9.3458746917130496E-6</v>
      </c>
      <c r="X52" s="229">
        <v>8.9097380722989658E-6</v>
      </c>
      <c r="Y52" s="229">
        <v>6.84728994311391E-6</v>
      </c>
      <c r="DA52" s="73" t="s">
        <v>1170</v>
      </c>
    </row>
    <row r="53" spans="1:105" ht="12" customHeight="1" x14ac:dyDescent="0.25">
      <c r="A53" s="64" t="s">
        <v>35</v>
      </c>
      <c r="B53" s="229">
        <v>0.1827139929634832</v>
      </c>
      <c r="C53" s="229">
        <v>0.27170000697594138</v>
      </c>
      <c r="D53" s="229">
        <v>0.28248321697910028</v>
      </c>
      <c r="E53" s="229">
        <v>0.31048827085197428</v>
      </c>
      <c r="F53" s="229">
        <v>0.26486689339975228</v>
      </c>
      <c r="G53" s="229">
        <v>0.21185030353534609</v>
      </c>
      <c r="H53" s="229">
        <v>0.18223672330457361</v>
      </c>
      <c r="I53" s="229">
        <v>0.2698495112507226</v>
      </c>
      <c r="J53" s="229">
        <v>0.25597159974868361</v>
      </c>
      <c r="K53" s="229">
        <v>0.37830266826012637</v>
      </c>
      <c r="L53" s="229">
        <v>0.60226669182894532</v>
      </c>
      <c r="M53" s="229">
        <v>0.75318033544141483</v>
      </c>
      <c r="N53" s="229">
        <v>0.6532342166249846</v>
      </c>
      <c r="O53" s="229">
        <v>0.66774874314640742</v>
      </c>
      <c r="P53" s="229">
        <v>0.70812162467643569</v>
      </c>
      <c r="Q53" s="229">
        <v>0.85042887563845893</v>
      </c>
      <c r="R53" s="229">
        <v>0.84850617770258785</v>
      </c>
      <c r="S53" s="229">
        <v>0.98192691126885412</v>
      </c>
      <c r="T53" s="229">
        <v>0.90771596208410321</v>
      </c>
      <c r="U53" s="229">
        <v>0.88056109945349337</v>
      </c>
      <c r="V53" s="229">
        <v>0.51217074820477015</v>
      </c>
      <c r="W53" s="229">
        <v>0.82406395089357987</v>
      </c>
      <c r="X53" s="229">
        <v>0.66487623900413162</v>
      </c>
      <c r="Y53" s="229">
        <v>0.576709186092346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0.22284922826627851</v>
      </c>
      <c r="C55" s="229">
        <v>0.26606612401076329</v>
      </c>
      <c r="D55" s="229">
        <v>0.26766988426338612</v>
      </c>
      <c r="E55" s="229">
        <v>0.28612676070217602</v>
      </c>
      <c r="F55" s="229">
        <v>0.28439781901110522</v>
      </c>
      <c r="G55" s="229">
        <v>0.25185981422754861</v>
      </c>
      <c r="H55" s="229">
        <v>0.26209133996996731</v>
      </c>
      <c r="I55" s="229">
        <v>0.28448717472878188</v>
      </c>
      <c r="J55" s="229">
        <v>0.28329079855131828</v>
      </c>
      <c r="K55" s="229">
        <v>0.2559857554556107</v>
      </c>
      <c r="L55" s="229">
        <v>0.354905280708388</v>
      </c>
      <c r="M55" s="229">
        <v>0.35853387719045149</v>
      </c>
      <c r="N55" s="229">
        <v>1.374729217192183E-2</v>
      </c>
      <c r="O55" s="229">
        <v>1.9475533536254811E-2</v>
      </c>
      <c r="P55" s="229">
        <v>1.2863134676950881E-2</v>
      </c>
      <c r="Q55" s="229">
        <v>1.5867322681962011E-2</v>
      </c>
      <c r="R55" s="229">
        <v>9.183550120884898E-3</v>
      </c>
      <c r="S55" s="229">
        <v>9.3472397987316141E-3</v>
      </c>
      <c r="T55" s="229">
        <v>3.5466943374536243E-2</v>
      </c>
      <c r="U55" s="229">
        <v>4.6662692124656853E-2</v>
      </c>
      <c r="V55" s="229">
        <v>3.9142209408159531E-2</v>
      </c>
      <c r="W55" s="229">
        <v>5.0146678502691271E-2</v>
      </c>
      <c r="X55" s="229">
        <v>5.2715474923780148E-2</v>
      </c>
      <c r="Y55" s="229">
        <v>2.5020814935154852E-2</v>
      </c>
      <c r="DA55" s="73" t="s">
        <v>1173</v>
      </c>
    </row>
    <row r="56" spans="1:105" ht="12" customHeight="1" x14ac:dyDescent="0.25">
      <c r="A56" s="64" t="s">
        <v>39</v>
      </c>
      <c r="B56" s="229">
        <v>0.46497418674309871</v>
      </c>
      <c r="C56" s="229">
        <v>0.52963678481638687</v>
      </c>
      <c r="D56" s="229">
        <v>0.74311997977965771</v>
      </c>
      <c r="E56" s="229">
        <v>1.05171460304918</v>
      </c>
      <c r="F56" s="229">
        <v>1.054180524873471</v>
      </c>
      <c r="G56" s="229">
        <v>1.005303760066381</v>
      </c>
      <c r="H56" s="229">
        <v>1.1092609648235481</v>
      </c>
      <c r="I56" s="229">
        <v>1.184776380393217</v>
      </c>
      <c r="J56" s="229">
        <v>1.1788815072074079</v>
      </c>
      <c r="K56" s="229">
        <v>1.0027413685943729</v>
      </c>
      <c r="L56" s="229">
        <v>1.1793655798153719</v>
      </c>
      <c r="M56" s="229">
        <v>1.06647704342552</v>
      </c>
      <c r="N56" s="229">
        <v>0.94029182180082782</v>
      </c>
      <c r="O56" s="229">
        <v>1.0492053862290349</v>
      </c>
      <c r="P56" s="229">
        <v>0.34314591835229841</v>
      </c>
      <c r="Q56" s="229">
        <v>0.31064623378067763</v>
      </c>
      <c r="R56" s="229">
        <v>0.222882482648321</v>
      </c>
      <c r="S56" s="229">
        <v>0.18100718053291051</v>
      </c>
      <c r="T56" s="229">
        <v>0.50636370819330534</v>
      </c>
      <c r="U56" s="229">
        <v>0.61931771098415545</v>
      </c>
      <c r="V56" s="229">
        <v>0.53381843949402441</v>
      </c>
      <c r="W56" s="229">
        <v>0.67317593349489946</v>
      </c>
      <c r="X56" s="229">
        <v>0.62158306840332334</v>
      </c>
      <c r="Y56" s="229">
        <v>0.2315327002246195</v>
      </c>
      <c r="DA56" s="73" t="s">
        <v>1174</v>
      </c>
    </row>
    <row r="57" spans="1:105" ht="12" customHeight="1" x14ac:dyDescent="0.25">
      <c r="A57" s="60" t="s">
        <v>1036</v>
      </c>
      <c r="B57" s="262">
        <v>4.9201233212729134</v>
      </c>
      <c r="C57" s="262">
        <v>5.4587453505563666</v>
      </c>
      <c r="D57" s="262">
        <v>5.4220797179004014</v>
      </c>
      <c r="E57" s="262">
        <v>6.2692593716779452</v>
      </c>
      <c r="F57" s="262">
        <v>6.593167887913518</v>
      </c>
      <c r="G57" s="262">
        <v>5.5352019792238183</v>
      </c>
      <c r="H57" s="262">
        <v>5.9685258372440897</v>
      </c>
      <c r="I57" s="262">
        <v>6.2590471852000862</v>
      </c>
      <c r="J57" s="262">
        <v>5.3683285456036192</v>
      </c>
      <c r="K57" s="262">
        <v>2.7018681228702448</v>
      </c>
      <c r="L57" s="262">
        <v>4.1874507176007771</v>
      </c>
      <c r="M57" s="262">
        <v>3.637370993691134</v>
      </c>
      <c r="N57" s="262">
        <v>3.005284959755786</v>
      </c>
      <c r="O57" s="262">
        <v>3.448013515412776</v>
      </c>
      <c r="P57" s="262">
        <v>3.3523152604183348</v>
      </c>
      <c r="Q57" s="262">
        <v>3.6164325755826958</v>
      </c>
      <c r="R57" s="262">
        <v>4.3351910648065681</v>
      </c>
      <c r="S57" s="262">
        <v>4.3385594391713243</v>
      </c>
      <c r="T57" s="262">
        <v>3.644461691001716</v>
      </c>
      <c r="U57" s="262">
        <v>4.1706121593689414</v>
      </c>
      <c r="V57" s="262">
        <v>4.3364268298316366</v>
      </c>
      <c r="W57" s="262">
        <v>5.2662841414012211</v>
      </c>
      <c r="X57" s="262">
        <v>5.2738190512839864</v>
      </c>
      <c r="Y57" s="262">
        <v>4.0959239331307193</v>
      </c>
      <c r="DA57" s="72" t="s">
        <v>1175</v>
      </c>
    </row>
    <row r="58" spans="1:105" ht="12" customHeight="1" x14ac:dyDescent="0.25">
      <c r="A58" s="132" t="s">
        <v>1038</v>
      </c>
      <c r="B58" s="316">
        <v>12.885046257243999</v>
      </c>
      <c r="C58" s="316">
        <v>13.610940364791791</v>
      </c>
      <c r="D58" s="316">
        <v>14.45580314291087</v>
      </c>
      <c r="E58" s="316">
        <v>14.553722357731219</v>
      </c>
      <c r="F58" s="316">
        <v>14.201335887689</v>
      </c>
      <c r="G58" s="316">
        <v>13.649841679331679</v>
      </c>
      <c r="H58" s="316">
        <v>13.316133425032019</v>
      </c>
      <c r="I58" s="316">
        <v>14.8221377226273</v>
      </c>
      <c r="J58" s="316">
        <v>14.232535397804771</v>
      </c>
      <c r="K58" s="316">
        <v>15.231042939792269</v>
      </c>
      <c r="L58" s="316">
        <v>20.040253606260279</v>
      </c>
      <c r="M58" s="316">
        <v>19.80034202872687</v>
      </c>
      <c r="N58" s="316">
        <v>18.9898610711492</v>
      </c>
      <c r="O58" s="316">
        <v>19.46976708101851</v>
      </c>
      <c r="P58" s="316">
        <v>17.14471745637584</v>
      </c>
      <c r="Q58" s="316">
        <v>16.572068732185631</v>
      </c>
      <c r="R58" s="316">
        <v>16.063738764734751</v>
      </c>
      <c r="S58" s="316">
        <v>17.07637904082992</v>
      </c>
      <c r="T58" s="316">
        <v>21.31889206066457</v>
      </c>
      <c r="U58" s="316">
        <v>21.301611135783549</v>
      </c>
      <c r="V58" s="316">
        <v>21.37284092635182</v>
      </c>
      <c r="W58" s="316">
        <v>22.426927138652271</v>
      </c>
      <c r="X58" s="316">
        <v>18.65753919849595</v>
      </c>
      <c r="Y58" s="316">
        <v>13.451396655456699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79.194330668435569</v>
      </c>
      <c r="C61" s="223">
        <v>71.394345608816735</v>
      </c>
      <c r="D61" s="223">
        <v>71.112516465569939</v>
      </c>
      <c r="E61" s="223">
        <v>64.908299844105798</v>
      </c>
      <c r="F61" s="223">
        <v>71.909290683145286</v>
      </c>
      <c r="G61" s="223">
        <v>92.661253725167043</v>
      </c>
      <c r="H61" s="223">
        <v>87.117533768657111</v>
      </c>
      <c r="I61" s="223">
        <v>89.380671147237365</v>
      </c>
      <c r="J61" s="223">
        <v>72.766483743000919</v>
      </c>
      <c r="K61" s="223">
        <v>113.0931893182151</v>
      </c>
      <c r="L61" s="223">
        <v>77.225074229198142</v>
      </c>
      <c r="M61" s="223">
        <v>76.14398255049278</v>
      </c>
      <c r="N61" s="223">
        <v>105.8909565990715</v>
      </c>
      <c r="O61" s="223">
        <v>85.677481956826696</v>
      </c>
      <c r="P61" s="223">
        <v>67.907745360490935</v>
      </c>
      <c r="Q61" s="223">
        <v>53.07983735502301</v>
      </c>
      <c r="R61" s="223">
        <v>56.696971650996993</v>
      </c>
      <c r="S61" s="223">
        <v>59.055701540385307</v>
      </c>
      <c r="T61" s="223">
        <v>76.395723146639554</v>
      </c>
      <c r="U61" s="223">
        <v>80.040613723531024</v>
      </c>
      <c r="V61" s="223">
        <v>72.007718620022047</v>
      </c>
      <c r="W61" s="223">
        <v>60.364684210277048</v>
      </c>
      <c r="X61" s="223">
        <v>71.565233688970451</v>
      </c>
      <c r="Y61" s="223">
        <v>103.1067065779721</v>
      </c>
      <c r="DA61" s="89" t="s">
        <v>1177</v>
      </c>
    </row>
    <row r="62" spans="1:105" ht="12" customHeight="1" x14ac:dyDescent="0.25">
      <c r="A62" s="55" t="s">
        <v>91</v>
      </c>
      <c r="B62" s="259">
        <v>0.72274942365196637</v>
      </c>
      <c r="C62" s="259">
        <v>0.52077776769710737</v>
      </c>
      <c r="D62" s="259">
        <v>0.52834952774892474</v>
      </c>
      <c r="E62" s="259">
        <v>0.48850618708098931</v>
      </c>
      <c r="F62" s="259">
        <v>0.56087974981670441</v>
      </c>
      <c r="G62" s="259">
        <v>0.77475090358213228</v>
      </c>
      <c r="H62" s="259">
        <v>0.74022120248372947</v>
      </c>
      <c r="I62" s="259">
        <v>0.69889697728121991</v>
      </c>
      <c r="J62" s="259">
        <v>0.56436929674141456</v>
      </c>
      <c r="K62" s="259">
        <v>0.71647411399902716</v>
      </c>
      <c r="L62" s="259">
        <v>0.52842115230910525</v>
      </c>
      <c r="M62" s="259">
        <v>0.51344626831182216</v>
      </c>
      <c r="N62" s="259">
        <v>0.7667224575517404</v>
      </c>
      <c r="O62" s="259">
        <v>0.63503818881144092</v>
      </c>
      <c r="P62" s="259">
        <v>0.61673223952420675</v>
      </c>
      <c r="Q62" s="259">
        <v>0.48696450544251157</v>
      </c>
      <c r="R62" s="259">
        <v>0.56305008875383067</v>
      </c>
      <c r="S62" s="259">
        <v>0.58763757767323321</v>
      </c>
      <c r="T62" s="259">
        <v>0.65292703062368496</v>
      </c>
      <c r="U62" s="259">
        <v>0.69634487437801784</v>
      </c>
      <c r="V62" s="259">
        <v>0.67715830058327242</v>
      </c>
      <c r="W62" s="259">
        <v>0.53980805686361522</v>
      </c>
      <c r="X62" s="259">
        <v>0.66602687003018513</v>
      </c>
      <c r="Y62" s="259">
        <v>1.050299948077362</v>
      </c>
      <c r="DA62" s="67" t="s">
        <v>1178</v>
      </c>
    </row>
    <row r="63" spans="1:105" ht="12" customHeight="1" x14ac:dyDescent="0.25">
      <c r="A63" s="173" t="s">
        <v>92</v>
      </c>
      <c r="B63" s="224">
        <v>1.5257235636091111</v>
      </c>
      <c r="C63" s="224">
        <v>1.0993615291512759</v>
      </c>
      <c r="D63" s="224">
        <v>1.1153455096997189</v>
      </c>
      <c r="E63" s="224">
        <v>1.0312362434441891</v>
      </c>
      <c r="F63" s="224">
        <v>1.1840167873431711</v>
      </c>
      <c r="G63" s="224">
        <v>1.6354986539455461</v>
      </c>
      <c r="H63" s="224">
        <v>1.5626064773679249</v>
      </c>
      <c r="I63" s="224">
        <v>1.475371064822347</v>
      </c>
      <c r="J63" s="224">
        <v>1.1913832186333499</v>
      </c>
      <c r="K63" s="224">
        <v>1.53615951445914</v>
      </c>
      <c r="L63" s="224">
        <v>1.1484604902893429</v>
      </c>
      <c r="M63" s="224">
        <v>1.1152678334415309</v>
      </c>
      <c r="N63" s="224">
        <v>1.6564313369481081</v>
      </c>
      <c r="O63" s="224">
        <v>1.3653119012800461</v>
      </c>
      <c r="P63" s="224">
        <v>1.320214369270756</v>
      </c>
      <c r="Q63" s="224">
        <v>1.038379882416155</v>
      </c>
      <c r="R63" s="224">
        <v>1.1964419285005541</v>
      </c>
      <c r="S63" s="224">
        <v>1.244788948322245</v>
      </c>
      <c r="T63" s="224">
        <v>1.379214609155972</v>
      </c>
      <c r="U63" s="224">
        <v>1.469983577252318</v>
      </c>
      <c r="V63" s="224">
        <v>1.450905042467745</v>
      </c>
      <c r="W63" s="224">
        <v>1.1719126628780681</v>
      </c>
      <c r="X63" s="224">
        <v>1.4628494462574999</v>
      </c>
      <c r="Y63" s="224">
        <v>2.3307813836882478</v>
      </c>
      <c r="DA63" s="177" t="s">
        <v>1179</v>
      </c>
    </row>
    <row r="64" spans="1:105" ht="12" customHeight="1" x14ac:dyDescent="0.25">
      <c r="A64" s="173" t="s">
        <v>93</v>
      </c>
      <c r="B64" s="224">
        <v>9.0828095052329818</v>
      </c>
      <c r="C64" s="224">
        <v>6.5446268149928706</v>
      </c>
      <c r="D64" s="224">
        <v>6.6397813068809279</v>
      </c>
      <c r="E64" s="224">
        <v>6.1390690800757204</v>
      </c>
      <c r="F64" s="224">
        <v>7.0485893951829839</v>
      </c>
      <c r="G64" s="224">
        <v>9.7363133625025142</v>
      </c>
      <c r="H64" s="224">
        <v>9.3023777728140349</v>
      </c>
      <c r="I64" s="224">
        <v>8.7830552342097246</v>
      </c>
      <c r="J64" s="224">
        <v>7.0924426158698441</v>
      </c>
      <c r="K64" s="224">
        <v>8.9892465803168093</v>
      </c>
      <c r="L64" s="224">
        <v>6.6202196254569223</v>
      </c>
      <c r="M64" s="224">
        <v>6.4243046623029336</v>
      </c>
      <c r="N64" s="224">
        <v>9.5822937811253137</v>
      </c>
      <c r="O64" s="224">
        <v>7.9283971605859644</v>
      </c>
      <c r="P64" s="224">
        <v>7.692797798786235</v>
      </c>
      <c r="Q64" s="224">
        <v>6.0691727433445433</v>
      </c>
      <c r="R64" s="224">
        <v>7.0123147503914307</v>
      </c>
      <c r="S64" s="224">
        <v>7.3137410406932828</v>
      </c>
      <c r="T64" s="224">
        <v>8.1215721781265273</v>
      </c>
      <c r="U64" s="224">
        <v>8.6733501403899371</v>
      </c>
      <c r="V64" s="224">
        <v>8.4287880896986813</v>
      </c>
      <c r="W64" s="224">
        <v>6.7151624211347754</v>
      </c>
      <c r="X64" s="224">
        <v>8.2809041002489554</v>
      </c>
      <c r="Y64" s="224">
        <v>13.05244839224558</v>
      </c>
      <c r="DA64" s="177" t="s">
        <v>1180</v>
      </c>
    </row>
    <row r="65" spans="1:105" ht="12" customHeight="1" x14ac:dyDescent="0.25">
      <c r="A65" s="173" t="s">
        <v>94</v>
      </c>
      <c r="B65" s="224">
        <v>10.74922130198596</v>
      </c>
      <c r="C65" s="224">
        <v>7.7453613810504907</v>
      </c>
      <c r="D65" s="224">
        <v>7.8579737495685658</v>
      </c>
      <c r="E65" s="224">
        <v>7.265396471421484</v>
      </c>
      <c r="F65" s="224">
        <v>8.3417853508873918</v>
      </c>
      <c r="G65" s="224">
        <v>11.52262270156881</v>
      </c>
      <c r="H65" s="224">
        <v>11.009073487343651</v>
      </c>
      <c r="I65" s="224">
        <v>10.39447148656947</v>
      </c>
      <c r="J65" s="224">
        <v>8.393684267593315</v>
      </c>
      <c r="K65" s="224">
        <v>10.814172755300561</v>
      </c>
      <c r="L65" s="224">
        <v>8.0793468075570001</v>
      </c>
      <c r="M65" s="224">
        <v>7.857426494935364</v>
      </c>
      <c r="N65" s="224">
        <v>11.67010029672806</v>
      </c>
      <c r="O65" s="224">
        <v>9.6190686983808025</v>
      </c>
      <c r="P65" s="224">
        <v>9.3013418418888278</v>
      </c>
      <c r="Q65" s="224">
        <v>7.315725743409331</v>
      </c>
      <c r="R65" s="224">
        <v>8.429324532423772</v>
      </c>
      <c r="S65" s="224">
        <v>8.7699450928911826</v>
      </c>
      <c r="T65" s="224">
        <v>9.7170178205020399</v>
      </c>
      <c r="U65" s="224">
        <v>10.35651487533713</v>
      </c>
      <c r="V65" s="224">
        <v>10.21434481388313</v>
      </c>
      <c r="W65" s="224">
        <v>8.244787007409478</v>
      </c>
      <c r="X65" s="224">
        <v>10.285666821710731</v>
      </c>
      <c r="Y65" s="224">
        <v>16.379994328527388</v>
      </c>
      <c r="DA65" s="177" t="s">
        <v>1181</v>
      </c>
    </row>
    <row r="66" spans="1:105" ht="12" customHeight="1" x14ac:dyDescent="0.25">
      <c r="A66" s="56" t="s">
        <v>95</v>
      </c>
      <c r="B66" s="260">
        <v>3.3383714342858881</v>
      </c>
      <c r="C66" s="260">
        <v>2.5819714529163811</v>
      </c>
      <c r="D66" s="260">
        <v>2.559110933494289</v>
      </c>
      <c r="E66" s="260">
        <v>2.329031226304819</v>
      </c>
      <c r="F66" s="260">
        <v>2.6368693784397088</v>
      </c>
      <c r="G66" s="260">
        <v>3.495019508500643</v>
      </c>
      <c r="H66" s="260">
        <v>3.3988729419599011</v>
      </c>
      <c r="I66" s="260">
        <v>3.2959264631567322</v>
      </c>
      <c r="J66" s="260">
        <v>2.6262191631944769</v>
      </c>
      <c r="K66" s="260">
        <v>3.7557483694098459</v>
      </c>
      <c r="L66" s="260">
        <v>2.6688890204072808</v>
      </c>
      <c r="M66" s="260">
        <v>2.6279796013103138</v>
      </c>
      <c r="N66" s="260">
        <v>3.7371834468961831</v>
      </c>
      <c r="O66" s="260">
        <v>3.032431525177905</v>
      </c>
      <c r="P66" s="260">
        <v>2.7193892174085081</v>
      </c>
      <c r="Q66" s="260">
        <v>2.1296605769551089</v>
      </c>
      <c r="R66" s="260">
        <v>2.4046415386141788</v>
      </c>
      <c r="S66" s="260">
        <v>2.4812529510941328</v>
      </c>
      <c r="T66" s="260">
        <v>2.9221003064809148</v>
      </c>
      <c r="U66" s="260">
        <v>3.074529447208302</v>
      </c>
      <c r="V66" s="260">
        <v>3.146358616458071</v>
      </c>
      <c r="W66" s="260">
        <v>2.4916500703766431</v>
      </c>
      <c r="X66" s="260">
        <v>3.052354399522252</v>
      </c>
      <c r="Y66" s="260">
        <v>4.7078910667714231</v>
      </c>
      <c r="DA66" s="68" t="s">
        <v>1182</v>
      </c>
    </row>
    <row r="67" spans="1:105" ht="12" customHeight="1" x14ac:dyDescent="0.25">
      <c r="A67" s="37" t="s">
        <v>159</v>
      </c>
      <c r="B67" s="226">
        <v>7.4080322839274237E-2</v>
      </c>
      <c r="C67" s="226">
        <v>0.122688039775008</v>
      </c>
      <c r="D67" s="226">
        <v>0.25970876247059083</v>
      </c>
      <c r="E67" s="226">
        <v>0.20446514326870591</v>
      </c>
      <c r="F67" s="226">
        <v>0.20987057718223021</v>
      </c>
      <c r="G67" s="226">
        <v>0.16811512053841879</v>
      </c>
      <c r="H67" s="226">
        <v>1.851146555668606E-2</v>
      </c>
      <c r="I67" s="226">
        <v>1.8390909019307469E-2</v>
      </c>
      <c r="J67" s="226">
        <v>6.9437876516142303E-3</v>
      </c>
      <c r="K67" s="226">
        <v>2.839232544824679E-2</v>
      </c>
      <c r="L67" s="226">
        <v>1.603237051254466E-2</v>
      </c>
      <c r="M67" s="226">
        <v>1.5403688360269971E-2</v>
      </c>
      <c r="N67" s="226">
        <v>2.0612477748956859E-2</v>
      </c>
      <c r="O67" s="226">
        <v>1.6368873422206779E-2</v>
      </c>
      <c r="P67" s="226">
        <v>1.8136073675750031E-2</v>
      </c>
      <c r="Q67" s="226">
        <v>9.2588073068937578E-3</v>
      </c>
      <c r="R67" s="226">
        <v>8.4516864512201618E-3</v>
      </c>
      <c r="S67" s="226">
        <v>6.9506221935121664E-3</v>
      </c>
      <c r="T67" s="226">
        <v>9.4972692939645741E-3</v>
      </c>
      <c r="U67" s="226">
        <v>1.0710626665920859E-2</v>
      </c>
      <c r="V67" s="226">
        <v>9.9473258696179869E-3</v>
      </c>
      <c r="W67" s="226">
        <v>7.1885769479585158E-3</v>
      </c>
      <c r="X67" s="226">
        <v>9.6235268219549402E-3</v>
      </c>
      <c r="Y67" s="226">
        <v>7.5320669369616563E-3</v>
      </c>
      <c r="DA67" s="69" t="s">
        <v>1183</v>
      </c>
    </row>
    <row r="68" spans="1:105" ht="12" customHeight="1" x14ac:dyDescent="0.25">
      <c r="A68" s="37" t="s">
        <v>35</v>
      </c>
      <c r="B68" s="226">
        <v>0.39687016492929961</v>
      </c>
      <c r="C68" s="226">
        <v>0.71032785946393795</v>
      </c>
      <c r="D68" s="226">
        <v>0.63162751651368976</v>
      </c>
      <c r="E68" s="226">
        <v>0.54490514132993784</v>
      </c>
      <c r="F68" s="226">
        <v>0.49823140439177371</v>
      </c>
      <c r="G68" s="226">
        <v>0.48651925018149172</v>
      </c>
      <c r="H68" s="226">
        <v>0.37879013252466642</v>
      </c>
      <c r="I68" s="226">
        <v>0.66869853602863882</v>
      </c>
      <c r="J68" s="226">
        <v>0.53144587541519883</v>
      </c>
      <c r="K68" s="226">
        <v>1.8069218115681389</v>
      </c>
      <c r="L68" s="226">
        <v>1.200511743586941</v>
      </c>
      <c r="M68" s="226">
        <v>1.377014298904127</v>
      </c>
      <c r="N68" s="226">
        <v>1.789853716320188</v>
      </c>
      <c r="O68" s="226">
        <v>1.3605553030000139</v>
      </c>
      <c r="P68" s="226">
        <v>0.90196099824085241</v>
      </c>
      <c r="Q68" s="226">
        <v>0.74200401915876801</v>
      </c>
      <c r="R68" s="226">
        <v>0.65730833164781133</v>
      </c>
      <c r="S68" s="226">
        <v>0.73934830668394325</v>
      </c>
      <c r="T68" s="226">
        <v>1.205850446124926</v>
      </c>
      <c r="U68" s="226">
        <v>1.128581301589596</v>
      </c>
      <c r="V68" s="226">
        <v>0.62527087020949945</v>
      </c>
      <c r="W68" s="226">
        <v>0.70548274819064605</v>
      </c>
      <c r="X68" s="226">
        <v>0.66679606164573746</v>
      </c>
      <c r="Y68" s="226">
        <v>0.84619991969295061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2.8674209465173139</v>
      </c>
      <c r="C71" s="226">
        <v>1.748955553677435</v>
      </c>
      <c r="D71" s="226">
        <v>1.6677746545100081</v>
      </c>
      <c r="E71" s="226">
        <v>1.579660941706176</v>
      </c>
      <c r="F71" s="226">
        <v>1.9287673968657051</v>
      </c>
      <c r="G71" s="226">
        <v>2.840385137780733</v>
      </c>
      <c r="H71" s="226">
        <v>3.0015713438785481</v>
      </c>
      <c r="I71" s="226">
        <v>2.6088370181087859</v>
      </c>
      <c r="J71" s="226">
        <v>2.0878295001276639</v>
      </c>
      <c r="K71" s="226">
        <v>1.92043423239346</v>
      </c>
      <c r="L71" s="226">
        <v>1.4523449063077949</v>
      </c>
      <c r="M71" s="226">
        <v>1.2355616140459169</v>
      </c>
      <c r="N71" s="226">
        <v>1.926717252827038</v>
      </c>
      <c r="O71" s="226">
        <v>1.6555073487556851</v>
      </c>
      <c r="P71" s="226">
        <v>1.799292145491906</v>
      </c>
      <c r="Q71" s="226">
        <v>1.3783977504894469</v>
      </c>
      <c r="R71" s="226">
        <v>1.738881520515148</v>
      </c>
      <c r="S71" s="226">
        <v>1.734954022216677</v>
      </c>
      <c r="T71" s="226">
        <v>1.706752591062024</v>
      </c>
      <c r="U71" s="226">
        <v>1.935237518952786</v>
      </c>
      <c r="V71" s="226">
        <v>2.511140420378954</v>
      </c>
      <c r="W71" s="226">
        <v>1.778978745238039</v>
      </c>
      <c r="X71" s="226">
        <v>2.3759348110545591</v>
      </c>
      <c r="Y71" s="226">
        <v>3.8541590801415109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35.473732531356902</v>
      </c>
      <c r="C72" s="261">
        <f t="shared" si="2"/>
        <v>36.096017968104718</v>
      </c>
      <c r="D72" s="261">
        <f t="shared" si="2"/>
        <v>36.127499852987384</v>
      </c>
      <c r="E72" s="261">
        <f t="shared" si="2"/>
        <v>33.130036237020086</v>
      </c>
      <c r="F72" s="261">
        <f t="shared" si="2"/>
        <v>36.134288651790499</v>
      </c>
      <c r="G72" s="261">
        <f t="shared" si="2"/>
        <v>45.424946527697259</v>
      </c>
      <c r="H72" s="261">
        <f t="shared" si="2"/>
        <v>42.362578936250372</v>
      </c>
      <c r="I72" s="261">
        <f t="shared" si="2"/>
        <v>45.329492409288754</v>
      </c>
      <c r="J72" s="261">
        <f t="shared" si="2"/>
        <v>37.486305321874305</v>
      </c>
      <c r="K72" s="261">
        <f t="shared" si="2"/>
        <v>62.736717680971346</v>
      </c>
      <c r="L72" s="261">
        <f t="shared" si="2"/>
        <v>41.100645623900988</v>
      </c>
      <c r="M72" s="261">
        <f t="shared" si="2"/>
        <v>40.495926589977323</v>
      </c>
      <c r="N72" s="261">
        <f t="shared" si="2"/>
        <v>54.660418527258471</v>
      </c>
      <c r="O72" s="261">
        <f t="shared" si="2"/>
        <v>43.959159698108031</v>
      </c>
      <c r="P72" s="261">
        <f t="shared" si="2"/>
        <v>30.11955388778178</v>
      </c>
      <c r="Q72" s="261">
        <f t="shared" si="2"/>
        <v>23.36183919308889</v>
      </c>
      <c r="R72" s="261">
        <f t="shared" si="2"/>
        <v>23.369032354899694</v>
      </c>
      <c r="S72" s="261">
        <f t="shared" si="2"/>
        <v>24.345861957710127</v>
      </c>
      <c r="T72" s="261">
        <f t="shared" si="2"/>
        <v>35.64601866130112</v>
      </c>
      <c r="U72" s="261">
        <f t="shared" si="2"/>
        <v>37.108886981880161</v>
      </c>
      <c r="V72" s="261">
        <f t="shared" si="2"/>
        <v>30.75153568141825</v>
      </c>
      <c r="W72" s="261">
        <f t="shared" si="2"/>
        <v>26.744722731733781</v>
      </c>
      <c r="X72" s="261">
        <f t="shared" si="2"/>
        <v>30.649029762212709</v>
      </c>
      <c r="Y72" s="261">
        <f t="shared" si="2"/>
        <v>40.101345742726814</v>
      </c>
      <c r="DA72" s="70"/>
    </row>
    <row r="73" spans="1:105" ht="12" customHeight="1" x14ac:dyDescent="0.25">
      <c r="A73" s="60" t="s">
        <v>1052</v>
      </c>
      <c r="B73" s="262">
        <v>35.433613491686927</v>
      </c>
      <c r="C73" s="262">
        <v>36.067110156852642</v>
      </c>
      <c r="D73" s="262">
        <v>36.098171741515131</v>
      </c>
      <c r="E73" s="262">
        <v>33.102919786342753</v>
      </c>
      <c r="F73" s="262">
        <v>36.103154822835947</v>
      </c>
      <c r="G73" s="262">
        <v>45.381940942057213</v>
      </c>
      <c r="H73" s="262">
        <v>42.321490057013442</v>
      </c>
      <c r="I73" s="262">
        <v>45.290697393147347</v>
      </c>
      <c r="J73" s="262">
        <v>37.454977791939967</v>
      </c>
      <c r="K73" s="262">
        <v>62.696357182067928</v>
      </c>
      <c r="L73" s="262">
        <v>41.070492620070439</v>
      </c>
      <c r="M73" s="262">
        <v>40.466600521009333</v>
      </c>
      <c r="N73" s="262">
        <v>54.616862514817782</v>
      </c>
      <c r="O73" s="262">
        <v>43.92325869766745</v>
      </c>
      <c r="P73" s="262">
        <v>30.084838731041099</v>
      </c>
      <c r="Q73" s="262">
        <v>23.33453489977601</v>
      </c>
      <c r="R73" s="262">
        <v>23.337571805729969</v>
      </c>
      <c r="S73" s="262">
        <v>24.313130119263359</v>
      </c>
      <c r="T73" s="262">
        <v>35.609752087894307</v>
      </c>
      <c r="U73" s="262">
        <v>37.0702336302137</v>
      </c>
      <c r="V73" s="262">
        <v>30.71341381345951</v>
      </c>
      <c r="W73" s="262">
        <v>26.713952236067431</v>
      </c>
      <c r="X73" s="262">
        <v>30.61064313375179</v>
      </c>
      <c r="Y73" s="262">
        <v>40.040215707268942</v>
      </c>
      <c r="DA73" s="72" t="s">
        <v>1188</v>
      </c>
    </row>
    <row r="74" spans="1:105" ht="12" customHeight="1" x14ac:dyDescent="0.25">
      <c r="A74" s="64" t="s">
        <v>28</v>
      </c>
      <c r="B74" s="229">
        <v>1.404726042825142</v>
      </c>
      <c r="C74" s="229">
        <v>1.1724714727875869</v>
      </c>
      <c r="D74" s="229">
        <v>1.027207242535519</v>
      </c>
      <c r="E74" s="229">
        <v>0.8260491908677019</v>
      </c>
      <c r="F74" s="229">
        <v>0.93764417054587079</v>
      </c>
      <c r="G74" s="229">
        <v>1.24906735370628</v>
      </c>
      <c r="H74" s="229">
        <v>1.3458534022835731</v>
      </c>
      <c r="I74" s="229">
        <v>1.017924779215063</v>
      </c>
      <c r="J74" s="229">
        <v>0.8836977628564624</v>
      </c>
      <c r="K74" s="229">
        <v>1.2723613130506739</v>
      </c>
      <c r="L74" s="229">
        <v>0.80009425859613736</v>
      </c>
      <c r="M74" s="229">
        <v>0.82851819707042929</v>
      </c>
      <c r="N74" s="229">
        <v>1.423775173634336</v>
      </c>
      <c r="O74" s="229">
        <v>1.153667127806306</v>
      </c>
      <c r="P74" s="229">
        <v>7.6547170994652303E-2</v>
      </c>
      <c r="Q74" s="229">
        <v>0</v>
      </c>
      <c r="R74" s="229">
        <v>0</v>
      </c>
      <c r="S74" s="229">
        <v>1.2197287702007119E-4</v>
      </c>
      <c r="T74" s="229">
        <v>1.871830601460274E-4</v>
      </c>
      <c r="U74" s="229">
        <v>1.234854280242436E-4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0.1388712897917328</v>
      </c>
      <c r="C76" s="229">
        <v>0.1007913118592942</v>
      </c>
      <c r="D76" s="229">
        <v>9.6713881227656048E-2</v>
      </c>
      <c r="E76" s="229">
        <v>7.8046344924400948E-2</v>
      </c>
      <c r="F76" s="229">
        <v>0.171820289816112</v>
      </c>
      <c r="G76" s="229">
        <v>0.106529304872003</v>
      </c>
      <c r="H76" s="229">
        <v>0.27521383996231241</v>
      </c>
      <c r="I76" s="229">
        <v>0.37703494225126882</v>
      </c>
      <c r="J76" s="229">
        <v>0.4695788523377899</v>
      </c>
      <c r="K76" s="229">
        <v>0</v>
      </c>
      <c r="L76" s="229">
        <v>8.4931306954187297E-2</v>
      </c>
      <c r="M76" s="229">
        <v>0.95681512058919693</v>
      </c>
      <c r="N76" s="229">
        <v>0.58192447685354665</v>
      </c>
      <c r="O76" s="229">
        <v>0.23244247484737221</v>
      </c>
      <c r="P76" s="229">
        <v>0.30360700659624518</v>
      </c>
      <c r="Q76" s="229">
        <v>0.2401174703484536</v>
      </c>
      <c r="R76" s="229">
        <v>0.25877567701786802</v>
      </c>
      <c r="S76" s="229">
        <v>0.29035988639572258</v>
      </c>
      <c r="T76" s="229">
        <v>0.32469949367797152</v>
      </c>
      <c r="U76" s="229">
        <v>0.27558737585683568</v>
      </c>
      <c r="V76" s="229">
        <v>0.29843123466792271</v>
      </c>
      <c r="W76" s="229">
        <v>0.24069996860557441</v>
      </c>
      <c r="X76" s="229">
        <v>0.2826898593557875</v>
      </c>
      <c r="Y76" s="229">
        <v>0.65190822141277383</v>
      </c>
      <c r="DA76" s="73" t="s">
        <v>1191</v>
      </c>
    </row>
    <row r="77" spans="1:105" ht="12" customHeight="1" x14ac:dyDescent="0.25">
      <c r="A77" s="64" t="s">
        <v>159</v>
      </c>
      <c r="B77" s="229">
        <v>1.0752991792685149</v>
      </c>
      <c r="C77" s="229">
        <v>0.82762288551239727</v>
      </c>
      <c r="D77" s="229">
        <v>2.1003961501398578</v>
      </c>
      <c r="E77" s="229">
        <v>1.70472189342042</v>
      </c>
      <c r="F77" s="229">
        <v>1.886210226563301</v>
      </c>
      <c r="G77" s="229">
        <v>2.1133499651035299</v>
      </c>
      <c r="H77" s="229">
        <v>0.23641058448204769</v>
      </c>
      <c r="I77" s="229">
        <v>0.16296266052851391</v>
      </c>
      <c r="J77" s="229">
        <v>6.8279644771026812E-2</v>
      </c>
      <c r="K77" s="229">
        <v>0.21817062870677689</v>
      </c>
      <c r="L77" s="229">
        <v>0.14688673177238071</v>
      </c>
      <c r="M77" s="229">
        <v>0.15065151814663011</v>
      </c>
      <c r="N77" s="229">
        <v>0.25386137646881152</v>
      </c>
      <c r="O77" s="229">
        <v>0.20303223293472469</v>
      </c>
      <c r="P77" s="229">
        <v>0.40337690159834338</v>
      </c>
      <c r="Q77" s="229">
        <v>0.2128111203886083</v>
      </c>
      <c r="R77" s="229">
        <v>0.2301159342126459</v>
      </c>
      <c r="S77" s="229">
        <v>0.19389154234440559</v>
      </c>
      <c r="T77" s="229">
        <v>0.17584136519952059</v>
      </c>
      <c r="U77" s="229">
        <v>0.2039869476126539</v>
      </c>
      <c r="V77" s="229">
        <v>0.23769205347976649</v>
      </c>
      <c r="W77" s="229">
        <v>0.1502564293111574</v>
      </c>
      <c r="X77" s="229">
        <v>0.22693087186907621</v>
      </c>
      <c r="Y77" s="229">
        <v>0.25338945297171372</v>
      </c>
      <c r="DA77" s="73" t="s">
        <v>1192</v>
      </c>
    </row>
    <row r="78" spans="1:105" ht="12" customHeight="1" x14ac:dyDescent="0.25">
      <c r="A78" s="64" t="s">
        <v>32</v>
      </c>
      <c r="B78" s="229">
        <v>6.3694631013995506</v>
      </c>
      <c r="C78" s="229">
        <v>15.83906502127931</v>
      </c>
      <c r="D78" s="229">
        <v>10.326128325056411</v>
      </c>
      <c r="E78" s="229">
        <v>7.2180155857855439</v>
      </c>
      <c r="F78" s="229">
        <v>6.9387695086114922</v>
      </c>
      <c r="G78" s="229">
        <v>0.95598075751820644</v>
      </c>
      <c r="H78" s="229">
        <v>0.61744783343451715</v>
      </c>
      <c r="I78" s="229">
        <v>6.8547589897758643</v>
      </c>
      <c r="J78" s="229">
        <v>2.1567695338834718</v>
      </c>
      <c r="K78" s="229">
        <v>4.0939952424524302</v>
      </c>
      <c r="L78" s="229">
        <v>3.2506967273735521</v>
      </c>
      <c r="M78" s="229">
        <v>1.6646394223876599</v>
      </c>
      <c r="N78" s="229">
        <v>1.002295856504865</v>
      </c>
      <c r="O78" s="229">
        <v>0.71172843975309463</v>
      </c>
      <c r="P78" s="229">
        <v>0.58102332582951655</v>
      </c>
      <c r="Q78" s="229">
        <v>0.36761033033187518</v>
      </c>
      <c r="R78" s="229">
        <v>1.089491003462266</v>
      </c>
      <c r="S78" s="229">
        <v>0.30798163534062811</v>
      </c>
      <c r="T78" s="229">
        <v>1.0417449551082789</v>
      </c>
      <c r="U78" s="229">
        <v>0.20661719986095689</v>
      </c>
      <c r="V78" s="229">
        <v>0.14678798247784311</v>
      </c>
      <c r="W78" s="229">
        <v>7.1503865857091509E-2</v>
      </c>
      <c r="X78" s="229">
        <v>0.1141300667842652</v>
      </c>
      <c r="Y78" s="229">
        <v>6.8695048528543232E-2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1.709091351793801E-4</v>
      </c>
      <c r="T79" s="229">
        <v>3.8405993913334928E-4</v>
      </c>
      <c r="U79" s="229">
        <v>1.9585612291805109E-4</v>
      </c>
      <c r="V79" s="229">
        <v>2.218220107458622E-4</v>
      </c>
      <c r="W79" s="229">
        <v>1.596829158609039E-4</v>
      </c>
      <c r="X79" s="229">
        <v>2.0162388196122541E-4</v>
      </c>
      <c r="Y79" s="229">
        <v>3.2296650161430749E-4</v>
      </c>
      <c r="DA79" s="73" t="s">
        <v>1194</v>
      </c>
    </row>
    <row r="80" spans="1:105" ht="12" customHeight="1" x14ac:dyDescent="0.25">
      <c r="A80" s="64" t="s">
        <v>35</v>
      </c>
      <c r="B80" s="229">
        <v>5.5045673154157759</v>
      </c>
      <c r="C80" s="229">
        <v>4.5786495022913387</v>
      </c>
      <c r="D80" s="229">
        <v>4.8811700714547284</v>
      </c>
      <c r="E80" s="229">
        <v>4.3411365887577649</v>
      </c>
      <c r="F80" s="229">
        <v>4.2787599696761278</v>
      </c>
      <c r="G80" s="229">
        <v>5.8440370532064474</v>
      </c>
      <c r="H80" s="229">
        <v>4.6224588953877443</v>
      </c>
      <c r="I80" s="229">
        <v>5.6619179340238901</v>
      </c>
      <c r="J80" s="229">
        <v>4.9934666082195633</v>
      </c>
      <c r="K80" s="229">
        <v>13.23008902491631</v>
      </c>
      <c r="L80" s="229">
        <v>10.493394579331641</v>
      </c>
      <c r="M80" s="229">
        <v>12.86872517912016</v>
      </c>
      <c r="N80" s="229">
        <v>21.063583365658609</v>
      </c>
      <c r="O80" s="229">
        <v>16.125407093981831</v>
      </c>
      <c r="P80" s="229">
        <v>19.169191693258291</v>
      </c>
      <c r="Q80" s="229">
        <v>16.296480359535039</v>
      </c>
      <c r="R80" s="229">
        <v>17.100969795038111</v>
      </c>
      <c r="S80" s="229">
        <v>19.707546164710269</v>
      </c>
      <c r="T80" s="229">
        <v>21.333594214691072</v>
      </c>
      <c r="U80" s="229">
        <v>20.538495904880779</v>
      </c>
      <c r="V80" s="229">
        <v>14.238228142064999</v>
      </c>
      <c r="W80" s="229">
        <v>14.01987585443902</v>
      </c>
      <c r="X80" s="229">
        <v>14.91901482708121</v>
      </c>
      <c r="Y80" s="229">
        <v>27.201673921869329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6.7137089955959137</v>
      </c>
      <c r="C82" s="229">
        <v>4.4837081155700469</v>
      </c>
      <c r="D82" s="229">
        <v>4.6252030193809928</v>
      </c>
      <c r="E82" s="229">
        <v>4.0005226171623516</v>
      </c>
      <c r="F82" s="229">
        <v>4.5942699286744872</v>
      </c>
      <c r="G82" s="229">
        <v>6.9477270600837802</v>
      </c>
      <c r="H82" s="229">
        <v>6.6479819428242699</v>
      </c>
      <c r="I82" s="229">
        <v>5.9690418897965154</v>
      </c>
      <c r="J82" s="229">
        <v>5.5264066184324383</v>
      </c>
      <c r="K82" s="229">
        <v>8.9711766159468009</v>
      </c>
      <c r="L82" s="229">
        <v>6.1933146260603076</v>
      </c>
      <c r="M82" s="229">
        <v>6.125855543299993</v>
      </c>
      <c r="N82" s="229">
        <v>0.44328240521665618</v>
      </c>
      <c r="O82" s="229">
        <v>0.47031298803320548</v>
      </c>
      <c r="P82" s="229">
        <v>0.34821121938104682</v>
      </c>
      <c r="Q82" s="229">
        <v>0.30406012760428552</v>
      </c>
      <c r="R82" s="229">
        <v>0.18508717715372769</v>
      </c>
      <c r="S82" s="229">
        <v>0.1876017020534464</v>
      </c>
      <c r="T82" s="229">
        <v>0.83356182946320934</v>
      </c>
      <c r="U82" s="229">
        <v>1.0871394849567699</v>
      </c>
      <c r="V82" s="229">
        <v>1.0903312050019021</v>
      </c>
      <c r="W82" s="229">
        <v>0.85448561478996121</v>
      </c>
      <c r="X82" s="229">
        <v>1.184324107032898</v>
      </c>
      <c r="Y82" s="229">
        <v>1.180158155165119</v>
      </c>
      <c r="DA82" s="73" t="s">
        <v>1197</v>
      </c>
    </row>
    <row r="83" spans="1:105" ht="12" customHeight="1" x14ac:dyDescent="0.25">
      <c r="A83" s="64" t="s">
        <v>39</v>
      </c>
      <c r="B83" s="229">
        <v>14.2269775673903</v>
      </c>
      <c r="C83" s="229">
        <v>9.0648018475526619</v>
      </c>
      <c r="D83" s="229">
        <v>13.041353051719961</v>
      </c>
      <c r="E83" s="229">
        <v>14.934427565424571</v>
      </c>
      <c r="F83" s="229">
        <v>17.29568072894855</v>
      </c>
      <c r="G83" s="229">
        <v>28.165249447566961</v>
      </c>
      <c r="H83" s="229">
        <v>28.576123558638979</v>
      </c>
      <c r="I83" s="229">
        <v>25.24705619755623</v>
      </c>
      <c r="J83" s="229">
        <v>23.35677877143922</v>
      </c>
      <c r="K83" s="229">
        <v>34.910564356994932</v>
      </c>
      <c r="L83" s="229">
        <v>20.10117438998223</v>
      </c>
      <c r="M83" s="229">
        <v>17.871395540395248</v>
      </c>
      <c r="N83" s="229">
        <v>29.848139860480959</v>
      </c>
      <c r="O83" s="229">
        <v>25.02666834031092</v>
      </c>
      <c r="P83" s="229">
        <v>9.2028814133830092</v>
      </c>
      <c r="Q83" s="229">
        <v>5.9134554915677482</v>
      </c>
      <c r="R83" s="229">
        <v>4.4731322188453433</v>
      </c>
      <c r="S83" s="229">
        <v>3.62545630640669</v>
      </c>
      <c r="T83" s="229">
        <v>11.899738986754979</v>
      </c>
      <c r="U83" s="229">
        <v>14.75808737549476</v>
      </c>
      <c r="V83" s="229">
        <v>14.70172137375633</v>
      </c>
      <c r="W83" s="229">
        <v>11.37697082014876</v>
      </c>
      <c r="X83" s="229">
        <v>13.88335177774659</v>
      </c>
      <c r="Y83" s="229">
        <v>10.684067940819849</v>
      </c>
      <c r="DA83" s="73" t="s">
        <v>1198</v>
      </c>
    </row>
    <row r="84" spans="1:105" ht="12" customHeight="1" x14ac:dyDescent="0.25">
      <c r="A84" s="60" t="s">
        <v>1064</v>
      </c>
      <c r="B84" s="262">
        <v>4.0119039669972142E-2</v>
      </c>
      <c r="C84" s="262">
        <v>2.8907811252078811E-2</v>
      </c>
      <c r="D84" s="262">
        <v>2.9328111472251169E-2</v>
      </c>
      <c r="E84" s="262">
        <v>2.711645067733251E-2</v>
      </c>
      <c r="F84" s="262">
        <v>3.1133828954550712E-2</v>
      </c>
      <c r="G84" s="262">
        <v>4.3005585640045717E-2</v>
      </c>
      <c r="H84" s="262">
        <v>4.1088879236933912E-2</v>
      </c>
      <c r="I84" s="262">
        <v>3.8795016141404577E-2</v>
      </c>
      <c r="J84" s="262">
        <v>3.1327529934338787E-2</v>
      </c>
      <c r="K84" s="262">
        <v>4.0360498903415649E-2</v>
      </c>
      <c r="L84" s="262">
        <v>3.0153003830551431E-2</v>
      </c>
      <c r="M84" s="262">
        <v>2.9326068967987642E-2</v>
      </c>
      <c r="N84" s="262">
        <v>4.3556012440685923E-2</v>
      </c>
      <c r="O84" s="262">
        <v>3.5901000440583433E-2</v>
      </c>
      <c r="P84" s="262">
        <v>3.4715156740680993E-2</v>
      </c>
      <c r="Q84" s="262">
        <v>2.7304293312879351E-2</v>
      </c>
      <c r="R84" s="262">
        <v>3.1460549169724447E-2</v>
      </c>
      <c r="S84" s="262">
        <v>3.2731838446769607E-2</v>
      </c>
      <c r="T84" s="262">
        <v>3.6266573406812587E-2</v>
      </c>
      <c r="U84" s="262">
        <v>3.8653351666463782E-2</v>
      </c>
      <c r="V84" s="262">
        <v>3.8121867958739418E-2</v>
      </c>
      <c r="W84" s="262">
        <v>3.0770495666350681E-2</v>
      </c>
      <c r="X84" s="262">
        <v>3.8386628460919003E-2</v>
      </c>
      <c r="Y84" s="262">
        <v>6.1130035457874439E-2</v>
      </c>
      <c r="DA84" s="72" t="s">
        <v>1199</v>
      </c>
    </row>
    <row r="85" spans="1:105" ht="12" customHeight="1" x14ac:dyDescent="0.25">
      <c r="A85" s="57" t="s">
        <v>1010</v>
      </c>
      <c r="B85" s="261">
        <v>10.85388358476618</v>
      </c>
      <c r="C85" s="261">
        <v>11.184432713352381</v>
      </c>
      <c r="D85" s="261">
        <v>10.627339789828181</v>
      </c>
      <c r="E85" s="261">
        <v>9.3237745258790259</v>
      </c>
      <c r="F85" s="261">
        <v>10.05958084871898</v>
      </c>
      <c r="G85" s="261">
        <v>12.03256861181962</v>
      </c>
      <c r="H85" s="261">
        <v>11.057597361072521</v>
      </c>
      <c r="I85" s="261">
        <v>12.03853593901896</v>
      </c>
      <c r="J85" s="261">
        <v>9.4921693300084922</v>
      </c>
      <c r="K85" s="261">
        <v>16.547875984618301</v>
      </c>
      <c r="L85" s="261">
        <v>11.358467551503569</v>
      </c>
      <c r="M85" s="261">
        <v>11.55352744766803</v>
      </c>
      <c r="N85" s="261">
        <v>15.779727940832609</v>
      </c>
      <c r="O85" s="261">
        <v>12.54823549630242</v>
      </c>
      <c r="P85" s="261">
        <v>10.11743189523742</v>
      </c>
      <c r="Q85" s="261">
        <v>7.9625037078409084</v>
      </c>
      <c r="R85" s="261">
        <v>8.3506887836193382</v>
      </c>
      <c r="S85" s="261">
        <v>8.7566865613943676</v>
      </c>
      <c r="T85" s="261">
        <v>11.53464034083431</v>
      </c>
      <c r="U85" s="261">
        <v>11.837084650249199</v>
      </c>
      <c r="V85" s="261">
        <v>10.478656989250871</v>
      </c>
      <c r="W85" s="261">
        <v>9.0249972195930503</v>
      </c>
      <c r="X85" s="261">
        <v>10.479718835207089</v>
      </c>
      <c r="Y85" s="261">
        <v>15.156547749930191</v>
      </c>
      <c r="DA85" s="70" t="s">
        <v>1200</v>
      </c>
    </row>
    <row r="86" spans="1:105" ht="12" customHeight="1" x14ac:dyDescent="0.25">
      <c r="A86" s="60" t="s">
        <v>1012</v>
      </c>
      <c r="B86" s="262">
        <v>8.5298806493914068</v>
      </c>
      <c r="C86" s="262">
        <v>10.65636278354337</v>
      </c>
      <c r="D86" s="262">
        <v>9.9374573129287818</v>
      </c>
      <c r="E86" s="262">
        <v>8.5677532219931685</v>
      </c>
      <c r="F86" s="262">
        <v>9.0154062075151327</v>
      </c>
      <c r="G86" s="262">
        <v>9.0344766905461888</v>
      </c>
      <c r="H86" s="262">
        <v>7.3064336624443174</v>
      </c>
      <c r="I86" s="262">
        <v>10.417739110157379</v>
      </c>
      <c r="J86" s="262">
        <v>7.7339501426983066</v>
      </c>
      <c r="K86" s="262">
        <v>15.40915609801387</v>
      </c>
      <c r="L86" s="262">
        <v>10.46445361274902</v>
      </c>
      <c r="M86" s="262">
        <v>10.799933088923931</v>
      </c>
      <c r="N86" s="262">
        <v>14.43955386750342</v>
      </c>
      <c r="O86" s="262">
        <v>11.345329497545499</v>
      </c>
      <c r="P86" s="262">
        <v>8.5338550498677819</v>
      </c>
      <c r="Q86" s="262">
        <v>6.7695753549940347</v>
      </c>
      <c r="R86" s="262">
        <v>6.7277850499984488</v>
      </c>
      <c r="S86" s="262">
        <v>7.1496557538540779</v>
      </c>
      <c r="T86" s="262">
        <v>10.19436693774964</v>
      </c>
      <c r="U86" s="262">
        <v>10.157655156224619</v>
      </c>
      <c r="V86" s="262">
        <v>7.5953704557522093</v>
      </c>
      <c r="W86" s="262">
        <v>7.2604387516231919</v>
      </c>
      <c r="X86" s="262">
        <v>7.8151772040408769</v>
      </c>
      <c r="Y86" s="262">
        <v>10.53867305848271</v>
      </c>
      <c r="DA86" s="72" t="s">
        <v>1201</v>
      </c>
    </row>
    <row r="87" spans="1:105" ht="12" customHeight="1" x14ac:dyDescent="0.25">
      <c r="A87" s="59" t="s">
        <v>28</v>
      </c>
      <c r="B87" s="230">
        <v>0.83012350693904224</v>
      </c>
      <c r="C87" s="230">
        <v>0.55541421847698325</v>
      </c>
      <c r="D87" s="230">
        <v>0.55604957574421565</v>
      </c>
      <c r="E87" s="230">
        <v>0.50185021367541383</v>
      </c>
      <c r="F87" s="230">
        <v>0.597757608010554</v>
      </c>
      <c r="G87" s="230">
        <v>1.1099955372524959</v>
      </c>
      <c r="H87" s="230">
        <v>1.393866874094994</v>
      </c>
      <c r="I87" s="230">
        <v>0.75534387746009368</v>
      </c>
      <c r="J87" s="230">
        <v>0.80097548935839036</v>
      </c>
      <c r="K87" s="230">
        <v>1.044823670499099</v>
      </c>
      <c r="L87" s="230">
        <v>0.5689356637802353</v>
      </c>
      <c r="M87" s="230">
        <v>0.54683814473178116</v>
      </c>
      <c r="N87" s="230">
        <v>0.85104106813937375</v>
      </c>
      <c r="O87" s="230">
        <v>0.71526537598001827</v>
      </c>
      <c r="P87" s="230">
        <v>3.2057611137274067E-2</v>
      </c>
      <c r="Q87" s="230">
        <v>0</v>
      </c>
      <c r="R87" s="230">
        <v>0</v>
      </c>
      <c r="S87" s="230">
        <v>4.2864387742950989E-5</v>
      </c>
      <c r="T87" s="230">
        <v>8.4023232302542049E-5</v>
      </c>
      <c r="U87" s="230">
        <v>5.9550857800273193E-5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8.125612366311645E-2</v>
      </c>
      <c r="C88" s="295">
        <v>4.7274871789360302E-2</v>
      </c>
      <c r="D88" s="295">
        <v>5.1836635611147347E-2</v>
      </c>
      <c r="E88" s="295">
        <v>4.6947592406823647E-2</v>
      </c>
      <c r="F88" s="295">
        <v>0.1084561178398266</v>
      </c>
      <c r="G88" s="295">
        <v>9.3733972170902624E-2</v>
      </c>
      <c r="H88" s="295">
        <v>0.28221907457011702</v>
      </c>
      <c r="I88" s="295">
        <v>0.27701493292503748</v>
      </c>
      <c r="J88" s="295">
        <v>0.42142136958821319</v>
      </c>
      <c r="K88" s="295">
        <v>0</v>
      </c>
      <c r="L88" s="295">
        <v>5.979740876877368E-2</v>
      </c>
      <c r="M88" s="295">
        <v>0.62528402436430486</v>
      </c>
      <c r="N88" s="295">
        <v>0.34440407408680468</v>
      </c>
      <c r="O88" s="295">
        <v>0.14269039112903101</v>
      </c>
      <c r="P88" s="295">
        <v>0.1258943833369694</v>
      </c>
      <c r="Q88" s="295">
        <v>9.4743440699238096E-2</v>
      </c>
      <c r="R88" s="295">
        <v>9.2953932101891498E-2</v>
      </c>
      <c r="S88" s="295">
        <v>0.1010328323293191</v>
      </c>
      <c r="T88" s="295">
        <v>0.14431351542636869</v>
      </c>
      <c r="U88" s="295">
        <v>0.13159039268857101</v>
      </c>
      <c r="V88" s="295">
        <v>0.1517734074070288</v>
      </c>
      <c r="W88" s="295">
        <v>0.1199749754259605</v>
      </c>
      <c r="X88" s="295">
        <v>0.14113669882015131</v>
      </c>
      <c r="Y88" s="295">
        <v>0.2433041200848568</v>
      </c>
      <c r="DA88" s="122" t="s">
        <v>1203</v>
      </c>
    </row>
    <row r="89" spans="1:105" ht="12" customHeight="1" x14ac:dyDescent="0.25">
      <c r="A89" s="59" t="s">
        <v>159</v>
      </c>
      <c r="B89" s="295">
        <v>0.61743548083993327</v>
      </c>
      <c r="C89" s="295">
        <v>0.38094158995311289</v>
      </c>
      <c r="D89" s="295">
        <v>1.1047597539550289</v>
      </c>
      <c r="E89" s="295">
        <v>1.0063126501819419</v>
      </c>
      <c r="F89" s="295">
        <v>1.168391367946279</v>
      </c>
      <c r="G89" s="295">
        <v>1.8248114038104311</v>
      </c>
      <c r="H89" s="295">
        <v>0.23790394687229541</v>
      </c>
      <c r="I89" s="295">
        <v>0.1174974180652283</v>
      </c>
      <c r="J89" s="295">
        <v>6.0133698261222383E-2</v>
      </c>
      <c r="K89" s="295">
        <v>0.17458783449496221</v>
      </c>
      <c r="L89" s="295">
        <v>0.101488249677412</v>
      </c>
      <c r="M89" s="295">
        <v>9.6614309073248514E-2</v>
      </c>
      <c r="N89" s="295">
        <v>0.14744054340970439</v>
      </c>
      <c r="O89" s="295">
        <v>0.12231025328590441</v>
      </c>
      <c r="P89" s="295">
        <v>0.16414370337463749</v>
      </c>
      <c r="Q89" s="295">
        <v>8.2402112987600695E-2</v>
      </c>
      <c r="R89" s="295">
        <v>8.1116581787824257E-2</v>
      </c>
      <c r="S89" s="295">
        <v>6.6206924250841223E-2</v>
      </c>
      <c r="T89" s="295">
        <v>7.6694651519617282E-2</v>
      </c>
      <c r="U89" s="295">
        <v>9.5584149406801378E-2</v>
      </c>
      <c r="V89" s="295">
        <v>0.1190743587841442</v>
      </c>
      <c r="W89" s="295">
        <v>7.3402840228868727E-2</v>
      </c>
      <c r="X89" s="295">
        <v>0.1109853735022211</v>
      </c>
      <c r="Y89" s="295">
        <v>9.2804743780589061E-2</v>
      </c>
      <c r="DA89" s="122" t="s">
        <v>1204</v>
      </c>
    </row>
    <row r="90" spans="1:105" ht="12" customHeight="1" x14ac:dyDescent="0.25">
      <c r="A90" s="59" t="s">
        <v>32</v>
      </c>
      <c r="B90" s="295">
        <v>3.7724865884791332</v>
      </c>
      <c r="C90" s="295">
        <v>7.5200036371416026</v>
      </c>
      <c r="D90" s="295">
        <v>5.6023051310706524</v>
      </c>
      <c r="E90" s="295">
        <v>4.3950095098061386</v>
      </c>
      <c r="F90" s="295">
        <v>4.4334653257983909</v>
      </c>
      <c r="G90" s="295">
        <v>0.85144838523225985</v>
      </c>
      <c r="H90" s="295">
        <v>0.64091083210763544</v>
      </c>
      <c r="I90" s="295">
        <v>5.0979434895640958</v>
      </c>
      <c r="J90" s="295">
        <v>1.9592642377034639</v>
      </c>
      <c r="K90" s="295">
        <v>3.3694086105245442</v>
      </c>
      <c r="L90" s="295">
        <v>2.316713123634456</v>
      </c>
      <c r="M90" s="295">
        <v>1.101160756832211</v>
      </c>
      <c r="N90" s="295">
        <v>0.60045274911825175</v>
      </c>
      <c r="O90" s="295">
        <v>0.44225709081278047</v>
      </c>
      <c r="P90" s="295">
        <v>0.2438761779420745</v>
      </c>
      <c r="Q90" s="295">
        <v>0.14682308577511491</v>
      </c>
      <c r="R90" s="295">
        <v>0.39614046579956508</v>
      </c>
      <c r="S90" s="295">
        <v>0.10847557929671831</v>
      </c>
      <c r="T90" s="295">
        <v>0.46867096363764821</v>
      </c>
      <c r="U90" s="295">
        <v>9.986483347708601E-2</v>
      </c>
      <c r="V90" s="295">
        <v>7.5849206260616309E-2</v>
      </c>
      <c r="W90" s="295">
        <v>3.58426682602416E-2</v>
      </c>
      <c r="X90" s="295">
        <v>5.7224578529721258E-2</v>
      </c>
      <c r="Y90" s="295">
        <v>2.5951931547190148E-2</v>
      </c>
      <c r="DA90" s="122" t="s">
        <v>1205</v>
      </c>
    </row>
    <row r="91" spans="1:105" ht="12" customHeight="1" x14ac:dyDescent="0.25">
      <c r="A91" s="59" t="s">
        <v>35</v>
      </c>
      <c r="B91" s="295">
        <v>3.2285789494701831</v>
      </c>
      <c r="C91" s="295">
        <v>2.1527284661823112</v>
      </c>
      <c r="D91" s="295">
        <v>2.622506216547738</v>
      </c>
      <c r="E91" s="295">
        <v>2.6176332559228488</v>
      </c>
      <c r="F91" s="295">
        <v>2.7073357879200821</v>
      </c>
      <c r="G91" s="295">
        <v>5.1544873920801004</v>
      </c>
      <c r="H91" s="295">
        <v>4.7515329347992754</v>
      </c>
      <c r="I91" s="295">
        <v>4.1699393921429246</v>
      </c>
      <c r="J91" s="295">
        <v>4.4921553477870173</v>
      </c>
      <c r="K91" s="295">
        <v>10.820335982495269</v>
      </c>
      <c r="L91" s="295">
        <v>7.4175191668881411</v>
      </c>
      <c r="M91" s="295">
        <v>8.4300358539223801</v>
      </c>
      <c r="N91" s="295">
        <v>12.496215432749279</v>
      </c>
      <c r="O91" s="295">
        <v>9.9228063863377667</v>
      </c>
      <c r="P91" s="295">
        <v>7.9678831740768263</v>
      </c>
      <c r="Q91" s="295">
        <v>6.4456067155320813</v>
      </c>
      <c r="R91" s="295">
        <v>6.1575740703091677</v>
      </c>
      <c r="S91" s="295">
        <v>6.8738975535894564</v>
      </c>
      <c r="T91" s="295">
        <v>9.5046037839337068</v>
      </c>
      <c r="U91" s="295">
        <v>9.8305562297943609</v>
      </c>
      <c r="V91" s="295">
        <v>7.2486734833004203</v>
      </c>
      <c r="W91" s="295">
        <v>7.0312182677081214</v>
      </c>
      <c r="X91" s="295">
        <v>7.5058305531887832</v>
      </c>
      <c r="Y91" s="295">
        <v>10.17661226307008</v>
      </c>
      <c r="DA91" s="122" t="s">
        <v>1206</v>
      </c>
    </row>
    <row r="92" spans="1:105" ht="12" customHeight="1" x14ac:dyDescent="0.25">
      <c r="A92" s="60" t="s">
        <v>1019</v>
      </c>
      <c r="B92" s="262">
        <v>2.324002935374776</v>
      </c>
      <c r="C92" s="262">
        <v>0.52806992980901557</v>
      </c>
      <c r="D92" s="262">
        <v>0.68988247689939597</v>
      </c>
      <c r="E92" s="262">
        <v>0.75602130388585753</v>
      </c>
      <c r="F92" s="262">
        <v>1.0441746412038431</v>
      </c>
      <c r="G92" s="262">
        <v>2.9980919212734349</v>
      </c>
      <c r="H92" s="262">
        <v>3.7511636986282051</v>
      </c>
      <c r="I92" s="262">
        <v>1.6207968288615791</v>
      </c>
      <c r="J92" s="262">
        <v>1.7582191873101849</v>
      </c>
      <c r="K92" s="262">
        <v>1.138719886604429</v>
      </c>
      <c r="L92" s="262">
        <v>0.89401393875455282</v>
      </c>
      <c r="M92" s="262">
        <v>0.75359435874410086</v>
      </c>
      <c r="N92" s="262">
        <v>1.34017407332919</v>
      </c>
      <c r="O92" s="262">
        <v>1.2029059987569251</v>
      </c>
      <c r="P92" s="262">
        <v>1.5835768453696399</v>
      </c>
      <c r="Q92" s="262">
        <v>1.192928352846873</v>
      </c>
      <c r="R92" s="262">
        <v>1.6229037336208889</v>
      </c>
      <c r="S92" s="262">
        <v>1.6070308075402899</v>
      </c>
      <c r="T92" s="262">
        <v>1.340273403084665</v>
      </c>
      <c r="U92" s="262">
        <v>1.6794294940245811</v>
      </c>
      <c r="V92" s="262">
        <v>2.883286533498655</v>
      </c>
      <c r="W92" s="262">
        <v>1.764558467969858</v>
      </c>
      <c r="X92" s="262">
        <v>2.6645416311662089</v>
      </c>
      <c r="Y92" s="262">
        <v>4.6178746914474784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4.6281863954576172</v>
      </c>
      <c r="C93" s="261">
        <f t="shared" si="3"/>
        <v>3.5900924484638348</v>
      </c>
      <c r="D93" s="261">
        <f t="shared" si="3"/>
        <v>3.5958726532448835</v>
      </c>
      <c r="E93" s="261">
        <f t="shared" si="3"/>
        <v>3.2954470376000757</v>
      </c>
      <c r="F93" s="261">
        <f t="shared" si="3"/>
        <v>3.7551276465084595</v>
      </c>
      <c r="G93" s="261">
        <f t="shared" si="3"/>
        <v>5.0170078300207743</v>
      </c>
      <c r="H93" s="261">
        <f t="shared" si="3"/>
        <v>4.796390237717139</v>
      </c>
      <c r="I93" s="261">
        <f t="shared" si="3"/>
        <v>4.6383238836577334</v>
      </c>
      <c r="J93" s="261">
        <f t="shared" si="3"/>
        <v>3.7181439305879178</v>
      </c>
      <c r="K93" s="261">
        <f t="shared" si="3"/>
        <v>5.2016791745404305</v>
      </c>
      <c r="L93" s="261">
        <f t="shared" si="3"/>
        <v>3.6591793316550483</v>
      </c>
      <c r="M93" s="261">
        <f t="shared" si="3"/>
        <v>3.5531097739417712</v>
      </c>
      <c r="N93" s="261">
        <f t="shared" si="3"/>
        <v>5.0470768278806304</v>
      </c>
      <c r="O93" s="261">
        <f t="shared" si="3"/>
        <v>4.1125716859632515</v>
      </c>
      <c r="P93" s="261">
        <f t="shared" si="3"/>
        <v>3.6144544041814202</v>
      </c>
      <c r="Q93" s="261">
        <f t="shared" si="3"/>
        <v>2.8159951603883959</v>
      </c>
      <c r="R93" s="261">
        <f t="shared" si="3"/>
        <v>3.1750997592826948</v>
      </c>
      <c r="S93" s="261">
        <f t="shared" si="3"/>
        <v>3.2635154632986572</v>
      </c>
      <c r="T93" s="261">
        <f t="shared" si="3"/>
        <v>3.8752955949758578</v>
      </c>
      <c r="U93" s="261">
        <f t="shared" si="3"/>
        <v>4.1072779734730602</v>
      </c>
      <c r="V93" s="261">
        <f t="shared" si="3"/>
        <v>4.2182328722462712</v>
      </c>
      <c r="W93" s="261">
        <f t="shared" si="3"/>
        <v>3.3257744468890453</v>
      </c>
      <c r="X93" s="261">
        <f t="shared" si="3"/>
        <v>4.0904559508286411</v>
      </c>
      <c r="Y93" s="261">
        <f t="shared" si="3"/>
        <v>6.2301450446811142</v>
      </c>
      <c r="DA93" s="70"/>
    </row>
    <row r="94" spans="1:105" ht="12" customHeight="1" x14ac:dyDescent="0.25">
      <c r="A94" s="60" t="s">
        <v>1022</v>
      </c>
      <c r="B94" s="262">
        <v>0.39688665910846371</v>
      </c>
      <c r="C94" s="262">
        <v>0.7227744568965554</v>
      </c>
      <c r="D94" s="262">
        <v>0.68644065287264155</v>
      </c>
      <c r="E94" s="262">
        <v>0.58494313870809589</v>
      </c>
      <c r="F94" s="262">
        <v>0.53225255998468224</v>
      </c>
      <c r="G94" s="262">
        <v>0.50596709760755187</v>
      </c>
      <c r="H94" s="262">
        <v>0.36960374291874321</v>
      </c>
      <c r="I94" s="262">
        <v>0.65120199140333856</v>
      </c>
      <c r="J94" s="262">
        <v>0.51569818324814265</v>
      </c>
      <c r="K94" s="262">
        <v>1.761204191903353</v>
      </c>
      <c r="L94" s="262">
        <v>1.168528134402899</v>
      </c>
      <c r="M94" s="262">
        <v>1.339924509925368</v>
      </c>
      <c r="N94" s="262">
        <v>1.741528860551685</v>
      </c>
      <c r="O94" s="262">
        <v>1.323834789768503</v>
      </c>
      <c r="P94" s="262">
        <v>0.88005336449212945</v>
      </c>
      <c r="Q94" s="262">
        <v>0.72168890733764357</v>
      </c>
      <c r="R94" s="262">
        <v>0.63893290521813917</v>
      </c>
      <c r="S94" s="262">
        <v>0.71786402532007532</v>
      </c>
      <c r="T94" s="262">
        <v>1.1707184439275391</v>
      </c>
      <c r="U94" s="262">
        <v>1.096215642093878</v>
      </c>
      <c r="V94" s="262">
        <v>0.60765537994706265</v>
      </c>
      <c r="W94" s="262">
        <v>0.68497244243093691</v>
      </c>
      <c r="X94" s="262">
        <v>0.64795209924661601</v>
      </c>
      <c r="Y94" s="262">
        <v>0.82057092207639937</v>
      </c>
      <c r="DA94" s="72" t="s">
        <v>1208</v>
      </c>
    </row>
    <row r="95" spans="1:105" ht="12" customHeight="1" x14ac:dyDescent="0.25">
      <c r="A95" s="60" t="s">
        <v>1024</v>
      </c>
      <c r="B95" s="262">
        <v>0.60754845339198327</v>
      </c>
      <c r="C95" s="262">
        <v>0.61841045365737246</v>
      </c>
      <c r="D95" s="262">
        <v>0.61894303884589774</v>
      </c>
      <c r="E95" s="262">
        <v>0.56758613466475294</v>
      </c>
      <c r="F95" s="262">
        <v>0.61902847928087623</v>
      </c>
      <c r="G95" s="262">
        <v>0.77812351928887447</v>
      </c>
      <c r="H95" s="262">
        <v>0.72564870741774812</v>
      </c>
      <c r="I95" s="262">
        <v>0.7765590478291633</v>
      </c>
      <c r="J95" s="262">
        <v>0.64220697769542823</v>
      </c>
      <c r="K95" s="262">
        <v>1.074998316167028</v>
      </c>
      <c r="L95" s="262">
        <v>0.70419897415274102</v>
      </c>
      <c r="M95" s="262">
        <v>0.69384457688286338</v>
      </c>
      <c r="N95" s="262">
        <v>0.93646645318251387</v>
      </c>
      <c r="O95" s="262">
        <v>0.75311280053231133</v>
      </c>
      <c r="P95" s="262">
        <v>0.51583780033835536</v>
      </c>
      <c r="Q95" s="262">
        <v>0.40009638284015819</v>
      </c>
      <c r="R95" s="262">
        <v>0.40014845394817139</v>
      </c>
      <c r="S95" s="262">
        <v>0.41687547911369588</v>
      </c>
      <c r="T95" s="262">
        <v>0.61056854423689655</v>
      </c>
      <c r="U95" s="262">
        <v>0.63561011394448053</v>
      </c>
      <c r="V95" s="262">
        <v>0.52661541462975781</v>
      </c>
      <c r="W95" s="262">
        <v>0.4580402269392535</v>
      </c>
      <c r="X95" s="262">
        <v>0.52485329777636069</v>
      </c>
      <c r="Y95" s="262">
        <v>0.68653373814499186</v>
      </c>
      <c r="DA95" s="72" t="s">
        <v>1209</v>
      </c>
    </row>
    <row r="96" spans="1:105" ht="12" customHeight="1" x14ac:dyDescent="0.25">
      <c r="A96" s="64" t="s">
        <v>28</v>
      </c>
      <c r="B96" s="229">
        <v>2.408558006532641E-2</v>
      </c>
      <c r="C96" s="229">
        <v>2.0103318847383141E-2</v>
      </c>
      <c r="D96" s="229">
        <v>1.7612603119405611E-2</v>
      </c>
      <c r="E96" s="229">
        <v>1.416352606699608E-2</v>
      </c>
      <c r="F96" s="229">
        <v>1.607694529322564E-2</v>
      </c>
      <c r="G96" s="229">
        <v>2.14166398553934E-2</v>
      </c>
      <c r="H96" s="229">
        <v>2.3076143595728859E-2</v>
      </c>
      <c r="I96" s="229">
        <v>1.7453445029719562E-2</v>
      </c>
      <c r="J96" s="229">
        <v>1.5151974528800429E-2</v>
      </c>
      <c r="K96" s="229">
        <v>2.18160405255052E-2</v>
      </c>
      <c r="L96" s="229">
        <v>1.3718500075978191E-2</v>
      </c>
      <c r="M96" s="229">
        <v>1.420585990631037E-2</v>
      </c>
      <c r="N96" s="229">
        <v>2.4412198460153769E-2</v>
      </c>
      <c r="O96" s="229">
        <v>1.978089757603561E-2</v>
      </c>
      <c r="P96" s="229">
        <v>1.3124858225437119E-3</v>
      </c>
      <c r="Q96" s="229">
        <v>0</v>
      </c>
      <c r="R96" s="229">
        <v>0</v>
      </c>
      <c r="S96" s="229">
        <v>2.09135974254222E-6</v>
      </c>
      <c r="T96" s="229">
        <v>3.209460382006426E-6</v>
      </c>
      <c r="U96" s="229">
        <v>2.1172941007040511E-6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2.3811017003194279E-3</v>
      </c>
      <c r="C98" s="229">
        <v>1.728178404661712E-3</v>
      </c>
      <c r="D98" s="229">
        <v>1.6582663513893009E-3</v>
      </c>
      <c r="E98" s="229">
        <v>1.33819081598442E-3</v>
      </c>
      <c r="F98" s="229">
        <v>2.9460487106016411E-3</v>
      </c>
      <c r="G98" s="229">
        <v>1.826562634688467E-3</v>
      </c>
      <c r="H98" s="229">
        <v>4.718845365867066E-3</v>
      </c>
      <c r="I98" s="229">
        <v>6.4646806652455986E-3</v>
      </c>
      <c r="J98" s="229">
        <v>8.0514482540805215E-3</v>
      </c>
      <c r="K98" s="229">
        <v>0</v>
      </c>
      <c r="L98" s="229">
        <v>1.456241097078121E-3</v>
      </c>
      <c r="M98" s="229">
        <v>1.6405652413418459E-2</v>
      </c>
      <c r="N98" s="229">
        <v>9.9777381154269491E-3</v>
      </c>
      <c r="O98" s="229">
        <v>3.9854830535208481E-3</v>
      </c>
      <c r="P98" s="229">
        <v>5.205677578996949E-3</v>
      </c>
      <c r="Q98" s="229">
        <v>4.1170793313762338E-3</v>
      </c>
      <c r="R98" s="229">
        <v>4.4369948999007421E-3</v>
      </c>
      <c r="S98" s="229">
        <v>4.9785410666112351E-3</v>
      </c>
      <c r="T98" s="229">
        <v>5.567331574791075E-3</v>
      </c>
      <c r="U98" s="229">
        <v>4.7252500514929716E-3</v>
      </c>
      <c r="V98" s="229">
        <v>5.1169332506517812E-3</v>
      </c>
      <c r="W98" s="229">
        <v>4.1270669075883053E-3</v>
      </c>
      <c r="X98" s="229">
        <v>4.8470299785117786E-3</v>
      </c>
      <c r="Y98" s="229">
        <v>1.117768673990222E-2</v>
      </c>
      <c r="DA98" s="73" t="s">
        <v>1212</v>
      </c>
    </row>
    <row r="99" spans="1:105" ht="12" customHeight="1" x14ac:dyDescent="0.25">
      <c r="A99" s="64" t="s">
        <v>159</v>
      </c>
      <c r="B99" s="229">
        <v>1.8437192510764529E-2</v>
      </c>
      <c r="C99" s="229">
        <v>1.419050880043138E-2</v>
      </c>
      <c r="D99" s="229">
        <v>3.6013612690879819E-2</v>
      </c>
      <c r="E99" s="229">
        <v>2.9229340384773771E-2</v>
      </c>
      <c r="F99" s="229">
        <v>3.2341158380291363E-2</v>
      </c>
      <c r="G99" s="229">
        <v>3.6235720160911103E-2</v>
      </c>
      <c r="H99" s="229">
        <v>4.0535206775131746E-3</v>
      </c>
      <c r="I99" s="229">
        <v>2.7941748698017931E-3</v>
      </c>
      <c r="J99" s="229">
        <v>1.170729950771849E-3</v>
      </c>
      <c r="K99" s="229">
        <v>3.7407764826880041E-3</v>
      </c>
      <c r="L99" s="229">
        <v>2.5185353092212781E-3</v>
      </c>
      <c r="M99" s="229">
        <v>2.5830867312647298E-3</v>
      </c>
      <c r="N99" s="229">
        <v>4.3527337872489623E-3</v>
      </c>
      <c r="O99" s="229">
        <v>3.4812119609859268E-3</v>
      </c>
      <c r="P99" s="229">
        <v>6.9163426630936154E-3</v>
      </c>
      <c r="Q99" s="229">
        <v>3.6488817909313001E-3</v>
      </c>
      <c r="R99" s="229">
        <v>3.945591943778028E-3</v>
      </c>
      <c r="S99" s="229">
        <v>3.32448472140067E-3</v>
      </c>
      <c r="T99" s="229">
        <v>3.0149944908770751E-3</v>
      </c>
      <c r="U99" s="229">
        <v>3.4975815989891899E-3</v>
      </c>
      <c r="V99" s="229">
        <v>4.0754928793552631E-3</v>
      </c>
      <c r="W99" s="229">
        <v>2.576312496652721E-3</v>
      </c>
      <c r="X99" s="229">
        <v>3.8909805307691101E-3</v>
      </c>
      <c r="Y99" s="229">
        <v>4.3446421374699106E-3</v>
      </c>
      <c r="DA99" s="73" t="s">
        <v>1213</v>
      </c>
    </row>
    <row r="100" spans="1:105" ht="12" customHeight="1" x14ac:dyDescent="0.25">
      <c r="A100" s="64" t="s">
        <v>32</v>
      </c>
      <c r="B100" s="229">
        <v>0.10921148239934619</v>
      </c>
      <c r="C100" s="229">
        <v>0.27157827013919861</v>
      </c>
      <c r="D100" s="229">
        <v>0.17705287932000011</v>
      </c>
      <c r="E100" s="229">
        <v>0.1237608522972705</v>
      </c>
      <c r="F100" s="229">
        <v>0.1189728697692487</v>
      </c>
      <c r="G100" s="229">
        <v>1.6391346336690871E-2</v>
      </c>
      <c r="H100" s="229">
        <v>1.0586825313240509E-2</v>
      </c>
      <c r="I100" s="229">
        <v>0.1175324166018285</v>
      </c>
      <c r="J100" s="229">
        <v>3.6980196641284442E-2</v>
      </c>
      <c r="K100" s="229">
        <v>7.0196071826816558E-2</v>
      </c>
      <c r="L100" s="229">
        <v>5.5736787037695898E-2</v>
      </c>
      <c r="M100" s="229">
        <v>2.8542082132385939E-2</v>
      </c>
      <c r="N100" s="229">
        <v>1.7185469881687E-2</v>
      </c>
      <c r="O100" s="229">
        <v>1.22033704778241E-2</v>
      </c>
      <c r="P100" s="229">
        <v>9.962286885451475E-3</v>
      </c>
      <c r="Q100" s="229">
        <v>6.3030852807728676E-3</v>
      </c>
      <c r="R100" s="229">
        <v>1.8680527016903651E-2</v>
      </c>
      <c r="S100" s="229">
        <v>5.2806854222821834E-3</v>
      </c>
      <c r="T100" s="229">
        <v>1.7861868263969839E-2</v>
      </c>
      <c r="U100" s="229">
        <v>3.5426801799132669E-3</v>
      </c>
      <c r="V100" s="229">
        <v>2.5168421434597901E-3</v>
      </c>
      <c r="W100" s="229">
        <v>1.2260127836867579E-3</v>
      </c>
      <c r="X100" s="229">
        <v>1.9568860956439508E-3</v>
      </c>
      <c r="Y100" s="229">
        <v>1.177852507167954E-3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2.930425957633551E-6</v>
      </c>
      <c r="T101" s="229">
        <v>6.5851319986043301E-6</v>
      </c>
      <c r="U101" s="229">
        <v>3.358169625971926E-6</v>
      </c>
      <c r="V101" s="229">
        <v>3.8033834621062931E-6</v>
      </c>
      <c r="W101" s="229">
        <v>2.7379400237341028E-6</v>
      </c>
      <c r="X101" s="229">
        <v>3.4570642274790601E-6</v>
      </c>
      <c r="Y101" s="229">
        <v>5.5376175111021833E-6</v>
      </c>
      <c r="DA101" s="73" t="s">
        <v>1215</v>
      </c>
    </row>
    <row r="102" spans="1:105" ht="12" customHeight="1" x14ac:dyDescent="0.25">
      <c r="A102" s="64" t="s">
        <v>35</v>
      </c>
      <c r="B102" s="229">
        <v>9.4381888538054945E-2</v>
      </c>
      <c r="C102" s="229">
        <v>7.8506004599099163E-2</v>
      </c>
      <c r="D102" s="229">
        <v>8.3693054007921083E-2</v>
      </c>
      <c r="E102" s="229">
        <v>7.4433583272050477E-2</v>
      </c>
      <c r="F102" s="229">
        <v>7.3364067218889231E-2</v>
      </c>
      <c r="G102" s="229">
        <v>0.10020247226758321</v>
      </c>
      <c r="H102" s="229">
        <v>7.9257165048089398E-2</v>
      </c>
      <c r="I102" s="229">
        <v>9.7079838748469136E-2</v>
      </c>
      <c r="J102" s="229">
        <v>8.5618502205541638E-2</v>
      </c>
      <c r="K102" s="229">
        <v>0.22684449406245091</v>
      </c>
      <c r="L102" s="229">
        <v>0.17992084405956649</v>
      </c>
      <c r="M102" s="229">
        <v>0.22064851166069169</v>
      </c>
      <c r="N102" s="229">
        <v>0.36115840964685492</v>
      </c>
      <c r="O102" s="229">
        <v>0.27648792135081668</v>
      </c>
      <c r="P102" s="229">
        <v>0.32867697133812901</v>
      </c>
      <c r="Q102" s="229">
        <v>0.2794211615050548</v>
      </c>
      <c r="R102" s="229">
        <v>0.29321502174526859</v>
      </c>
      <c r="S102" s="229">
        <v>0.33790765357108982</v>
      </c>
      <c r="T102" s="229">
        <v>0.36578804398452192</v>
      </c>
      <c r="U102" s="229">
        <v>0.35215520497042679</v>
      </c>
      <c r="V102" s="229">
        <v>0.24413015310400871</v>
      </c>
      <c r="W102" s="229">
        <v>0.2403862618784387</v>
      </c>
      <c r="X102" s="229">
        <v>0.25580299300978049</v>
      </c>
      <c r="Y102" s="229">
        <v>0.46640275411882542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0.1151139586075548</v>
      </c>
      <c r="C104" s="229">
        <v>7.6878129624424543E-2</v>
      </c>
      <c r="D104" s="229">
        <v>7.9304216085895787E-2</v>
      </c>
      <c r="E104" s="229">
        <v>6.859338038969294E-2</v>
      </c>
      <c r="F104" s="229">
        <v>7.8773834068217044E-2</v>
      </c>
      <c r="G104" s="229">
        <v>0.1191264568863076</v>
      </c>
      <c r="H104" s="229">
        <v>0.1139869956669336</v>
      </c>
      <c r="I104" s="229">
        <v>0.1023458183069204</v>
      </c>
      <c r="J104" s="229">
        <v>9.475634751819946E-2</v>
      </c>
      <c r="K104" s="229">
        <v>0.15382073520115369</v>
      </c>
      <c r="L104" s="229">
        <v>0.1061912221658021</v>
      </c>
      <c r="M104" s="229">
        <v>0.1050345616573308</v>
      </c>
      <c r="N104" s="229">
        <v>7.6005666136320519E-3</v>
      </c>
      <c r="O104" s="229">
        <v>8.0640358217141245E-3</v>
      </c>
      <c r="P104" s="229">
        <v>5.9704660897293036E-3</v>
      </c>
      <c r="Q104" s="229">
        <v>5.2134468393265189E-3</v>
      </c>
      <c r="R104" s="229">
        <v>3.1735241523932361E-3</v>
      </c>
      <c r="S104" s="229">
        <v>3.216638460060393E-3</v>
      </c>
      <c r="T104" s="229">
        <v>1.429233855631964E-2</v>
      </c>
      <c r="U104" s="229">
        <v>1.86402076339688E-2</v>
      </c>
      <c r="V104" s="229">
        <v>1.8694933200627002E-2</v>
      </c>
      <c r="W104" s="229">
        <v>1.465109997412865E-2</v>
      </c>
      <c r="X104" s="229">
        <v>2.030654535731977E-2</v>
      </c>
      <c r="Y104" s="229">
        <v>2.0235115509647929E-2</v>
      </c>
      <c r="DA104" s="73" t="s">
        <v>1218</v>
      </c>
    </row>
    <row r="105" spans="1:105" ht="12" customHeight="1" x14ac:dyDescent="0.25">
      <c r="A105" s="64" t="s">
        <v>39</v>
      </c>
      <c r="B105" s="229">
        <v>0.24393724957061699</v>
      </c>
      <c r="C105" s="229">
        <v>0.15542604324217399</v>
      </c>
      <c r="D105" s="229">
        <v>0.22360840727040601</v>
      </c>
      <c r="E105" s="229">
        <v>0.25606726143798481</v>
      </c>
      <c r="F105" s="229">
        <v>0.29655355584040272</v>
      </c>
      <c r="G105" s="229">
        <v>0.48292432114729977</v>
      </c>
      <c r="H105" s="229">
        <v>0.48996921175037561</v>
      </c>
      <c r="I105" s="229">
        <v>0.43288867360717831</v>
      </c>
      <c r="J105" s="229">
        <v>0.40047777859674988</v>
      </c>
      <c r="K105" s="229">
        <v>0.59858019806841334</v>
      </c>
      <c r="L105" s="229">
        <v>0.34465684440739891</v>
      </c>
      <c r="M105" s="229">
        <v>0.30642482238146151</v>
      </c>
      <c r="N105" s="229">
        <v>0.51177933667751019</v>
      </c>
      <c r="O105" s="229">
        <v>0.429109880291414</v>
      </c>
      <c r="P105" s="229">
        <v>0.1577935699604113</v>
      </c>
      <c r="Q105" s="229">
        <v>0.1013927280926965</v>
      </c>
      <c r="R105" s="229">
        <v>7.6696794189927156E-2</v>
      </c>
      <c r="S105" s="229">
        <v>6.2162454086551418E-2</v>
      </c>
      <c r="T105" s="229">
        <v>0.20403417277403629</v>
      </c>
      <c r="U105" s="229">
        <v>0.25304371404596271</v>
      </c>
      <c r="V105" s="229">
        <v>0.25207725666819319</v>
      </c>
      <c r="W105" s="229">
        <v>0.19507073495873459</v>
      </c>
      <c r="X105" s="229">
        <v>0.23804540574010799</v>
      </c>
      <c r="Y105" s="229">
        <v>0.1831901495144673</v>
      </c>
      <c r="DA105" s="73" t="s">
        <v>1219</v>
      </c>
    </row>
    <row r="106" spans="1:105" ht="12" customHeight="1" x14ac:dyDescent="0.25">
      <c r="A106" s="60" t="s">
        <v>1036</v>
      </c>
      <c r="B106" s="262">
        <v>3.6237512829571701</v>
      </c>
      <c r="C106" s="262">
        <v>2.2489075379099068</v>
      </c>
      <c r="D106" s="262">
        <v>2.2904889615263442</v>
      </c>
      <c r="E106" s="262">
        <v>2.142917764227227</v>
      </c>
      <c r="F106" s="262">
        <v>2.6038466072429012</v>
      </c>
      <c r="G106" s="262">
        <v>3.732917213124348</v>
      </c>
      <c r="H106" s="262">
        <v>3.7011377873806479</v>
      </c>
      <c r="I106" s="262">
        <v>3.2105628444252319</v>
      </c>
      <c r="J106" s="262">
        <v>2.5602387696443469</v>
      </c>
      <c r="K106" s="262">
        <v>2.3654766664700499</v>
      </c>
      <c r="L106" s="262">
        <v>1.786452223099408</v>
      </c>
      <c r="M106" s="262">
        <v>1.51934068713354</v>
      </c>
      <c r="N106" s="262">
        <v>2.3690815141464312</v>
      </c>
      <c r="O106" s="262">
        <v>2.0356240956624378</v>
      </c>
      <c r="P106" s="262">
        <v>2.2185632393509351</v>
      </c>
      <c r="Q106" s="262">
        <v>1.6942098702105941</v>
      </c>
      <c r="R106" s="262">
        <v>2.136018400116384</v>
      </c>
      <c r="S106" s="262">
        <v>2.1287759588648858</v>
      </c>
      <c r="T106" s="262">
        <v>2.0940086068114221</v>
      </c>
      <c r="U106" s="262">
        <v>2.3754522174347019</v>
      </c>
      <c r="V106" s="262">
        <v>3.083962077669451</v>
      </c>
      <c r="W106" s="262">
        <v>2.1827617775188548</v>
      </c>
      <c r="X106" s="262">
        <v>2.917650553805665</v>
      </c>
      <c r="Y106" s="262">
        <v>4.7230403844597229</v>
      </c>
      <c r="DA106" s="72" t="s">
        <v>1220</v>
      </c>
    </row>
    <row r="107" spans="1:105" ht="12" customHeight="1" x14ac:dyDescent="0.25">
      <c r="A107" s="132" t="s">
        <v>1038</v>
      </c>
      <c r="B107" s="316">
        <v>2.819652928088956</v>
      </c>
      <c r="C107" s="316">
        <v>2.0317035330876729</v>
      </c>
      <c r="D107" s="316">
        <v>2.0612431421170592</v>
      </c>
      <c r="E107" s="316">
        <v>1.9058028352794181</v>
      </c>
      <c r="F107" s="316">
        <v>2.188152874457391</v>
      </c>
      <c r="G107" s="316">
        <v>3.0225256255297479</v>
      </c>
      <c r="H107" s="316">
        <v>2.8878153516478391</v>
      </c>
      <c r="I107" s="316">
        <v>2.7265976892324169</v>
      </c>
      <c r="J107" s="316">
        <v>2.201766598497799</v>
      </c>
      <c r="K107" s="316">
        <v>2.795115144599631</v>
      </c>
      <c r="L107" s="316">
        <v>2.0614446261188721</v>
      </c>
      <c r="M107" s="316">
        <v>2.0029938786036978</v>
      </c>
      <c r="N107" s="316">
        <v>2.9910019838503872</v>
      </c>
      <c r="O107" s="316">
        <v>2.4772676022168221</v>
      </c>
      <c r="P107" s="316">
        <v>2.4058297064117782</v>
      </c>
      <c r="Q107" s="316">
        <v>1.899595842137167</v>
      </c>
      <c r="R107" s="316">
        <v>2.1963779145115012</v>
      </c>
      <c r="S107" s="316">
        <v>2.2922719473080821</v>
      </c>
      <c r="T107" s="316">
        <v>2.5469366046391242</v>
      </c>
      <c r="U107" s="316">
        <v>2.7166412033628928</v>
      </c>
      <c r="V107" s="316">
        <v>2.6417382140157621</v>
      </c>
      <c r="W107" s="316">
        <v>2.105869593398602</v>
      </c>
      <c r="X107" s="316">
        <v>2.598227502952406</v>
      </c>
      <c r="Y107" s="316">
        <v>4.0972529213239923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16.30695223919437</v>
      </c>
      <c r="C110" s="223">
        <v>16.38400304952641</v>
      </c>
      <c r="D110" s="223">
        <v>17.20547439328303</v>
      </c>
      <c r="E110" s="223">
        <v>15.75220977481372</v>
      </c>
      <c r="F110" s="223">
        <v>15.73897707563094</v>
      </c>
      <c r="G110" s="223">
        <v>16.087241784342051</v>
      </c>
      <c r="H110" s="223">
        <v>14.840307910741281</v>
      </c>
      <c r="I110" s="223">
        <v>17.041575814382821</v>
      </c>
      <c r="J110" s="223">
        <v>28.197093617574289</v>
      </c>
      <c r="K110" s="223">
        <v>31.494187673715079</v>
      </c>
      <c r="L110" s="223">
        <v>25.63792607146209</v>
      </c>
      <c r="M110" s="223">
        <v>23.98099112624071</v>
      </c>
      <c r="N110" s="223">
        <v>19.82108191199497</v>
      </c>
      <c r="O110" s="223">
        <v>20.4460574772746</v>
      </c>
      <c r="P110" s="223">
        <v>16.2198041101068</v>
      </c>
      <c r="Q110" s="223">
        <v>17.58730669875245</v>
      </c>
      <c r="R110" s="223">
        <v>16.940707447246321</v>
      </c>
      <c r="S110" s="223">
        <v>16.165594111874459</v>
      </c>
      <c r="T110" s="223">
        <v>16.82851300372262</v>
      </c>
      <c r="U110" s="223">
        <v>19.014893815771281</v>
      </c>
      <c r="V110" s="223">
        <v>23.0984187943024</v>
      </c>
      <c r="W110" s="223">
        <v>23.39544582427563</v>
      </c>
      <c r="X110" s="223">
        <v>23.504099445310661</v>
      </c>
      <c r="Y110" s="223">
        <v>22.503957062717621</v>
      </c>
      <c r="DA110" s="89" t="s">
        <v>1222</v>
      </c>
    </row>
    <row r="111" spans="1:105" ht="12" customHeight="1" x14ac:dyDescent="0.25">
      <c r="A111" s="55" t="s">
        <v>91</v>
      </c>
      <c r="B111" s="259">
        <v>0.16805895625969361</v>
      </c>
      <c r="C111" s="259">
        <v>0.15211194986324239</v>
      </c>
      <c r="D111" s="259">
        <v>0.1617151390276429</v>
      </c>
      <c r="E111" s="259">
        <v>0.1493747121662902</v>
      </c>
      <c r="F111" s="259">
        <v>0.15180454363130391</v>
      </c>
      <c r="G111" s="259">
        <v>0.16078081100932631</v>
      </c>
      <c r="H111" s="259">
        <v>0.1494284046837496</v>
      </c>
      <c r="I111" s="259">
        <v>0.16496685961648089</v>
      </c>
      <c r="J111" s="259">
        <v>0.2726864084631403</v>
      </c>
      <c r="K111" s="259">
        <v>0.28418129643850892</v>
      </c>
      <c r="L111" s="259">
        <v>0.249382857607337</v>
      </c>
      <c r="M111" s="259">
        <v>0.23082641653307329</v>
      </c>
      <c r="N111" s="259">
        <v>0.19355585007412929</v>
      </c>
      <c r="O111" s="259">
        <v>0.17751337309686641</v>
      </c>
      <c r="P111" s="259">
        <v>0.187554432012107</v>
      </c>
      <c r="Q111" s="259">
        <v>0.2070394166109904</v>
      </c>
      <c r="R111" s="259">
        <v>0.19878666145130719</v>
      </c>
      <c r="S111" s="259">
        <v>0.1837912980106923</v>
      </c>
      <c r="T111" s="259">
        <v>0.18167939262138519</v>
      </c>
      <c r="U111" s="259">
        <v>0.21110457092103549</v>
      </c>
      <c r="V111" s="259">
        <v>0.25606582456485533</v>
      </c>
      <c r="W111" s="259">
        <v>0.23365174675934711</v>
      </c>
      <c r="X111" s="259">
        <v>0.236736502370652</v>
      </c>
      <c r="Y111" s="259">
        <v>0.23473236798493771</v>
      </c>
      <c r="DA111" s="67" t="s">
        <v>1223</v>
      </c>
    </row>
    <row r="112" spans="1:105" ht="12" customHeight="1" x14ac:dyDescent="0.25">
      <c r="A112" s="173" t="s">
        <v>92</v>
      </c>
      <c r="B112" s="224">
        <v>0.39123079390607729</v>
      </c>
      <c r="C112" s="224">
        <v>0.35410715520354891</v>
      </c>
      <c r="D112" s="224">
        <v>0.37646278208851519</v>
      </c>
      <c r="E112" s="224">
        <v>0.34773503615008128</v>
      </c>
      <c r="F112" s="224">
        <v>0.35339153262174988</v>
      </c>
      <c r="G112" s="224">
        <v>0.37428772459375242</v>
      </c>
      <c r="H112" s="224">
        <v>0.34786002899009388</v>
      </c>
      <c r="I112" s="224">
        <v>0.38403258530427498</v>
      </c>
      <c r="J112" s="224">
        <v>0.63479699294084913</v>
      </c>
      <c r="K112" s="224">
        <v>0.66526897456783263</v>
      </c>
      <c r="L112" s="224">
        <v>0.5867379466043241</v>
      </c>
      <c r="M112" s="224">
        <v>0.54552170234995845</v>
      </c>
      <c r="N112" s="224">
        <v>0.45928200309722023</v>
      </c>
      <c r="O112" s="224">
        <v>0.42273690305436062</v>
      </c>
      <c r="P112" s="224">
        <v>0.44809589748212753</v>
      </c>
      <c r="Q112" s="224">
        <v>0.49608591444039279</v>
      </c>
      <c r="R112" s="224">
        <v>0.47755366731157972</v>
      </c>
      <c r="S112" s="224">
        <v>0.44256325463405449</v>
      </c>
      <c r="T112" s="224">
        <v>0.43839739763332031</v>
      </c>
      <c r="U112" s="224">
        <v>0.51036279006106755</v>
      </c>
      <c r="V112" s="224">
        <v>0.62011013377355084</v>
      </c>
      <c r="W112" s="224">
        <v>0.56669246085618197</v>
      </c>
      <c r="X112" s="224">
        <v>0.57496028211240413</v>
      </c>
      <c r="Y112" s="224">
        <v>0.57079439186398107</v>
      </c>
      <c r="DA112" s="177" t="s">
        <v>1224</v>
      </c>
    </row>
    <row r="113" spans="1:105" ht="12" customHeight="1" x14ac:dyDescent="0.25">
      <c r="A113" s="173" t="s">
        <v>93</v>
      </c>
      <c r="B113" s="224">
        <v>2.2906091273610052</v>
      </c>
      <c r="C113" s="224">
        <v>2.0732546987797038</v>
      </c>
      <c r="D113" s="224">
        <v>2.204144198758264</v>
      </c>
      <c r="E113" s="224">
        <v>2.035946710012317</v>
      </c>
      <c r="F113" s="224">
        <v>2.069064814846366</v>
      </c>
      <c r="G113" s="224">
        <v>2.1914094993745681</v>
      </c>
      <c r="H113" s="224">
        <v>2.0366785280201212</v>
      </c>
      <c r="I113" s="224">
        <v>2.248464483890289</v>
      </c>
      <c r="J113" s="224">
        <v>3.7166598557697048</v>
      </c>
      <c r="K113" s="224">
        <v>3.8733328228068471</v>
      </c>
      <c r="L113" s="224">
        <v>3.3990372340527188</v>
      </c>
      <c r="M113" s="224">
        <v>3.146116745659568</v>
      </c>
      <c r="N113" s="224">
        <v>2.638126564042286</v>
      </c>
      <c r="O113" s="224">
        <v>2.419470891012796</v>
      </c>
      <c r="P113" s="224">
        <v>2.5563284659466698</v>
      </c>
      <c r="Q113" s="224">
        <v>2.821904812260057</v>
      </c>
      <c r="R113" s="224">
        <v>2.7094214509720409</v>
      </c>
      <c r="S113" s="224">
        <v>2.505037720823851</v>
      </c>
      <c r="T113" s="224">
        <v>2.4762528832374842</v>
      </c>
      <c r="U113" s="224">
        <v>2.8773120322854591</v>
      </c>
      <c r="V113" s="224">
        <v>3.490124703899244</v>
      </c>
      <c r="W113" s="224">
        <v>3.1846254175455888</v>
      </c>
      <c r="X113" s="224">
        <v>3.2266700042560661</v>
      </c>
      <c r="Y113" s="224">
        <v>3.199354063359221</v>
      </c>
      <c r="DA113" s="177" t="s">
        <v>1225</v>
      </c>
    </row>
    <row r="114" spans="1:105" ht="12" customHeight="1" x14ac:dyDescent="0.25">
      <c r="A114" s="173" t="s">
        <v>94</v>
      </c>
      <c r="B114" s="224">
        <v>3.5096378721058161</v>
      </c>
      <c r="C114" s="224">
        <v>3.1766105890539462</v>
      </c>
      <c r="D114" s="224">
        <v>3.377157570509044</v>
      </c>
      <c r="E114" s="224">
        <v>3.1194478331973992</v>
      </c>
      <c r="F114" s="224">
        <v>3.1701909100451959</v>
      </c>
      <c r="G114" s="224">
        <v>3.3576456499840459</v>
      </c>
      <c r="H114" s="224">
        <v>3.1205691140676248</v>
      </c>
      <c r="I114" s="224">
        <v>3.4450644645067521</v>
      </c>
      <c r="J114" s="224">
        <v>5.6946119840938358</v>
      </c>
      <c r="K114" s="224">
        <v>5.9572773550478804</v>
      </c>
      <c r="L114" s="224">
        <v>5.2456594079860857</v>
      </c>
      <c r="M114" s="224">
        <v>4.8702106145730921</v>
      </c>
      <c r="N114" s="224">
        <v>4.0950662941284914</v>
      </c>
      <c r="O114" s="224">
        <v>3.7649228440775029</v>
      </c>
      <c r="P114" s="224">
        <v>3.9866987235389248</v>
      </c>
      <c r="Q114" s="224">
        <v>4.4096313158143232</v>
      </c>
      <c r="R114" s="224">
        <v>4.2414257030713456</v>
      </c>
      <c r="S114" s="224">
        <v>3.9277716248300152</v>
      </c>
      <c r="T114" s="224">
        <v>3.888239359795532</v>
      </c>
      <c r="U114" s="224">
        <v>4.5238440469643546</v>
      </c>
      <c r="V114" s="224">
        <v>5.4937309157287588</v>
      </c>
      <c r="W114" s="224">
        <v>5.0147081442004042</v>
      </c>
      <c r="X114" s="224">
        <v>5.080914150795385</v>
      </c>
      <c r="Y114" s="224">
        <v>5.0379007808313041</v>
      </c>
      <c r="DA114" s="177" t="s">
        <v>1226</v>
      </c>
    </row>
    <row r="115" spans="1:105" ht="12" customHeight="1" x14ac:dyDescent="0.25">
      <c r="A115" s="56" t="s">
        <v>95</v>
      </c>
      <c r="B115" s="260">
        <v>0.55385027484086202</v>
      </c>
      <c r="C115" s="260">
        <v>0.53807912783367096</v>
      </c>
      <c r="D115" s="260">
        <v>0.55885903845898599</v>
      </c>
      <c r="E115" s="260">
        <v>0.50811982078669238</v>
      </c>
      <c r="F115" s="260">
        <v>0.50919887916154383</v>
      </c>
      <c r="G115" s="260">
        <v>0.5174942633682984</v>
      </c>
      <c r="H115" s="260">
        <v>0.48954247725971589</v>
      </c>
      <c r="I115" s="260">
        <v>0.55506631240631288</v>
      </c>
      <c r="J115" s="260">
        <v>0.90534663349742339</v>
      </c>
      <c r="K115" s="260">
        <v>0.98899113314487641</v>
      </c>
      <c r="L115" s="260">
        <v>0.76311098882225892</v>
      </c>
      <c r="M115" s="260">
        <v>0.71928457692418812</v>
      </c>
      <c r="N115" s="260">
        <v>0.60492809767027789</v>
      </c>
      <c r="O115" s="260">
        <v>0.73783557968971158</v>
      </c>
      <c r="P115" s="260">
        <v>0.42095580780928471</v>
      </c>
      <c r="Q115" s="260">
        <v>0.43229404337102212</v>
      </c>
      <c r="R115" s="260">
        <v>0.44725840826263552</v>
      </c>
      <c r="S115" s="260">
        <v>0.45840795063774259</v>
      </c>
      <c r="T115" s="260">
        <v>0.47808657445934932</v>
      </c>
      <c r="U115" s="260">
        <v>0.52627489091818336</v>
      </c>
      <c r="V115" s="260">
        <v>0.73785308141310157</v>
      </c>
      <c r="W115" s="260">
        <v>0.86717013206364735</v>
      </c>
      <c r="X115" s="260">
        <v>0.89511990145234144</v>
      </c>
      <c r="Y115" s="260">
        <v>0.86962252144042029</v>
      </c>
      <c r="DA115" s="68" t="s">
        <v>1227</v>
      </c>
    </row>
    <row r="116" spans="1:105" ht="12" customHeight="1" x14ac:dyDescent="0.25">
      <c r="A116" s="37" t="s">
        <v>159</v>
      </c>
      <c r="B116" s="226">
        <v>1.229024629897375E-2</v>
      </c>
      <c r="C116" s="226">
        <v>2.5568010584777381E-2</v>
      </c>
      <c r="D116" s="226">
        <v>5.6715239411488948E-2</v>
      </c>
      <c r="E116" s="226">
        <v>4.4607728218248849E-2</v>
      </c>
      <c r="F116" s="226">
        <v>4.0527552689550633E-2</v>
      </c>
      <c r="G116" s="226">
        <v>2.4892167340554841E-2</v>
      </c>
      <c r="H116" s="226">
        <v>2.6662216743831772E-3</v>
      </c>
      <c r="I116" s="226">
        <v>3.0972092870573151E-3</v>
      </c>
      <c r="J116" s="226">
        <v>2.393758625408519E-3</v>
      </c>
      <c r="K116" s="226">
        <v>7.4764748209401426E-3</v>
      </c>
      <c r="L116" s="226">
        <v>4.5841089762232836E-3</v>
      </c>
      <c r="M116" s="226">
        <v>4.2160279553785382E-3</v>
      </c>
      <c r="N116" s="226">
        <v>3.336487793582425E-3</v>
      </c>
      <c r="O116" s="226">
        <v>3.9827897547110814E-3</v>
      </c>
      <c r="P116" s="226">
        <v>2.8074265705662692E-3</v>
      </c>
      <c r="Q116" s="226">
        <v>1.8794202657462431E-3</v>
      </c>
      <c r="R116" s="226">
        <v>1.571996394725061E-3</v>
      </c>
      <c r="S116" s="226">
        <v>1.284117556003361E-3</v>
      </c>
      <c r="T116" s="226">
        <v>1.553853895227037E-3</v>
      </c>
      <c r="U116" s="226">
        <v>1.8333647398925011E-3</v>
      </c>
      <c r="V116" s="226">
        <v>2.3327490408516509E-3</v>
      </c>
      <c r="W116" s="226">
        <v>2.5018437763086759E-3</v>
      </c>
      <c r="X116" s="226">
        <v>2.8221527558662759E-3</v>
      </c>
      <c r="Y116" s="226">
        <v>1.391292820602691E-3</v>
      </c>
      <c r="DA116" s="69" t="s">
        <v>1228</v>
      </c>
    </row>
    <row r="117" spans="1:105" ht="12" customHeight="1" x14ac:dyDescent="0.25">
      <c r="A117" s="37" t="s">
        <v>35</v>
      </c>
      <c r="B117" s="226">
        <v>6.5842478660332104E-2</v>
      </c>
      <c r="C117" s="226">
        <v>0.14803130168794021</v>
      </c>
      <c r="D117" s="226">
        <v>0.137934914005894</v>
      </c>
      <c r="E117" s="226">
        <v>0.1188808031559119</v>
      </c>
      <c r="F117" s="226">
        <v>9.6212150193610277E-2</v>
      </c>
      <c r="G117" s="226">
        <v>7.203705741121233E-2</v>
      </c>
      <c r="H117" s="226">
        <v>5.4557455663739547E-2</v>
      </c>
      <c r="I117" s="226">
        <v>0.1126153858874083</v>
      </c>
      <c r="J117" s="226">
        <v>0.1832073807610137</v>
      </c>
      <c r="K117" s="226">
        <v>0.47581186867632702</v>
      </c>
      <c r="L117" s="226">
        <v>0.34326032170553178</v>
      </c>
      <c r="M117" s="226">
        <v>0.37689225095657702</v>
      </c>
      <c r="N117" s="226">
        <v>0.28971893381923308</v>
      </c>
      <c r="O117" s="226">
        <v>0.33104329062468518</v>
      </c>
      <c r="P117" s="226">
        <v>0.1396216908548219</v>
      </c>
      <c r="Q117" s="226">
        <v>0.15061738997784649</v>
      </c>
      <c r="R117" s="226">
        <v>0.12225800537405521</v>
      </c>
      <c r="S117" s="226">
        <v>0.13659354719357419</v>
      </c>
      <c r="T117" s="226">
        <v>0.19728991089714651</v>
      </c>
      <c r="U117" s="226">
        <v>0.1931820825218219</v>
      </c>
      <c r="V117" s="226">
        <v>0.14663237556222761</v>
      </c>
      <c r="W117" s="226">
        <v>0.2455294887474429</v>
      </c>
      <c r="X117" s="226">
        <v>0.19554165305397089</v>
      </c>
      <c r="Y117" s="226">
        <v>0.15630661316696801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0.47571754988155612</v>
      </c>
      <c r="C120" s="226">
        <v>0.36447981556095349</v>
      </c>
      <c r="D120" s="226">
        <v>0.36420888504160298</v>
      </c>
      <c r="E120" s="226">
        <v>0.34463128941253163</v>
      </c>
      <c r="F120" s="226">
        <v>0.37245917627838288</v>
      </c>
      <c r="G120" s="226">
        <v>0.42056503861653127</v>
      </c>
      <c r="H120" s="226">
        <v>0.43231879992159322</v>
      </c>
      <c r="I120" s="226">
        <v>0.43935371723184719</v>
      </c>
      <c r="J120" s="226">
        <v>0.71974549411100119</v>
      </c>
      <c r="K120" s="226">
        <v>0.50570278964760929</v>
      </c>
      <c r="L120" s="226">
        <v>0.41526655814050389</v>
      </c>
      <c r="M120" s="226">
        <v>0.33817629801223248</v>
      </c>
      <c r="N120" s="226">
        <v>0.31187267605746238</v>
      </c>
      <c r="O120" s="226">
        <v>0.4028094993103154</v>
      </c>
      <c r="P120" s="226">
        <v>0.27852669038389649</v>
      </c>
      <c r="Q120" s="226">
        <v>0.27979723312742938</v>
      </c>
      <c r="R120" s="226">
        <v>0.32342840649385518</v>
      </c>
      <c r="S120" s="226">
        <v>0.32053028588816512</v>
      </c>
      <c r="T120" s="226">
        <v>0.27924280966697579</v>
      </c>
      <c r="U120" s="226">
        <v>0.33125944365646892</v>
      </c>
      <c r="V120" s="226">
        <v>0.58888795681002237</v>
      </c>
      <c r="W120" s="226">
        <v>0.6191387995398957</v>
      </c>
      <c r="X120" s="226">
        <v>0.69675609564250429</v>
      </c>
      <c r="Y120" s="226">
        <v>0.71192461545284957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2.7916796734749432</v>
      </c>
      <c r="C121" s="261">
        <f t="shared" si="4"/>
        <v>3.6212079846760656</v>
      </c>
      <c r="D121" s="261">
        <f t="shared" si="4"/>
        <v>3.7569035728059381</v>
      </c>
      <c r="E121" s="261">
        <f t="shared" si="4"/>
        <v>3.4110958426073927</v>
      </c>
      <c r="F121" s="261">
        <f t="shared" si="4"/>
        <v>3.2839024221945987</v>
      </c>
      <c r="G121" s="261">
        <f t="shared" si="4"/>
        <v>3.1203970297967718</v>
      </c>
      <c r="H121" s="261">
        <f t="shared" si="4"/>
        <v>2.814984614231121</v>
      </c>
      <c r="I121" s="261">
        <f t="shared" si="4"/>
        <v>3.5643492140434812</v>
      </c>
      <c r="J121" s="261">
        <f t="shared" si="4"/>
        <v>5.9932284328309224</v>
      </c>
      <c r="K121" s="261">
        <f t="shared" si="4"/>
        <v>7.7052540208211191</v>
      </c>
      <c r="L121" s="261">
        <f t="shared" si="4"/>
        <v>5.4680403579355827</v>
      </c>
      <c r="M121" s="261">
        <f t="shared" si="4"/>
        <v>5.1878200348910886</v>
      </c>
      <c r="N121" s="261">
        <f t="shared" si="4"/>
        <v>4.1020235965562302</v>
      </c>
      <c r="O121" s="261">
        <f t="shared" si="4"/>
        <v>4.9493536406906342</v>
      </c>
      <c r="P121" s="261">
        <f t="shared" si="4"/>
        <v>2.1169319005571365</v>
      </c>
      <c r="Q121" s="261">
        <f t="shared" si="4"/>
        <v>2.1723731389484673</v>
      </c>
      <c r="R121" s="261">
        <f t="shared" si="4"/>
        <v>2.0131855547754656</v>
      </c>
      <c r="S121" s="261">
        <f t="shared" si="4"/>
        <v>2.0993739207523898</v>
      </c>
      <c r="T121" s="261">
        <f t="shared" si="4"/>
        <v>2.6621666661359598</v>
      </c>
      <c r="U121" s="261">
        <f t="shared" si="4"/>
        <v>2.7652489208645927</v>
      </c>
      <c r="V121" s="261">
        <f t="shared" si="4"/>
        <v>3.071544818594405</v>
      </c>
      <c r="W121" s="261">
        <f t="shared" si="4"/>
        <v>3.953362542415221</v>
      </c>
      <c r="X121" s="261">
        <f t="shared" si="4"/>
        <v>3.775020753632516</v>
      </c>
      <c r="Y121" s="261">
        <f t="shared" si="4"/>
        <v>3.1461266487092292</v>
      </c>
      <c r="DA121" s="70"/>
    </row>
    <row r="122" spans="1:105" ht="12" customHeight="1" x14ac:dyDescent="0.25">
      <c r="A122" s="60" t="s">
        <v>1052</v>
      </c>
      <c r="B122" s="262">
        <v>2.7870834831949498</v>
      </c>
      <c r="C122" s="262">
        <v>3.6170479239390949</v>
      </c>
      <c r="D122" s="262">
        <v>3.7524808775407239</v>
      </c>
      <c r="E122" s="262">
        <v>3.4070106417028092</v>
      </c>
      <c r="F122" s="262">
        <v>3.2797507686116809</v>
      </c>
      <c r="G122" s="262">
        <v>3.115999887167678</v>
      </c>
      <c r="H122" s="262">
        <v>2.810897944907166</v>
      </c>
      <c r="I122" s="262">
        <v>3.5598375885189322</v>
      </c>
      <c r="J122" s="262">
        <v>5.9857708200505133</v>
      </c>
      <c r="K122" s="262">
        <v>7.6979758803127387</v>
      </c>
      <c r="L122" s="262">
        <v>5.4622277162277939</v>
      </c>
      <c r="M122" s="262">
        <v>5.1824267703068534</v>
      </c>
      <c r="N122" s="262">
        <v>4.0972709908786182</v>
      </c>
      <c r="O122" s="262">
        <v>4.9434480915730568</v>
      </c>
      <c r="P122" s="262">
        <v>2.113469038323597</v>
      </c>
      <c r="Q122" s="262">
        <v>2.1687932736477231</v>
      </c>
      <c r="R122" s="262">
        <v>2.009398045817032</v>
      </c>
      <c r="S122" s="262">
        <v>2.0954524394501481</v>
      </c>
      <c r="T122" s="262">
        <v>2.6583123016172281</v>
      </c>
      <c r="U122" s="262">
        <v>2.7611105078355251</v>
      </c>
      <c r="V122" s="262">
        <v>3.0660389383377842</v>
      </c>
      <c r="W122" s="262">
        <v>3.9468551195716408</v>
      </c>
      <c r="X122" s="262">
        <v>3.7682623205223451</v>
      </c>
      <c r="Y122" s="262">
        <v>3.1394254303000189</v>
      </c>
      <c r="DA122" s="72" t="s">
        <v>1233</v>
      </c>
    </row>
    <row r="123" spans="1:105" ht="12" customHeight="1" x14ac:dyDescent="0.25">
      <c r="A123" s="64" t="s">
        <v>28</v>
      </c>
      <c r="B123" s="229">
        <v>0.11492553697709471</v>
      </c>
      <c r="C123" s="229">
        <v>0.12049365605690571</v>
      </c>
      <c r="D123" s="229">
        <v>0.1106212157817249</v>
      </c>
      <c r="E123" s="229">
        <v>8.8871788984549421E-2</v>
      </c>
      <c r="F123" s="229">
        <v>8.9290255898784671E-2</v>
      </c>
      <c r="G123" s="229">
        <v>9.1202969884991908E-2</v>
      </c>
      <c r="H123" s="229">
        <v>9.5591746313533593E-2</v>
      </c>
      <c r="I123" s="229">
        <v>8.4537661660403912E-2</v>
      </c>
      <c r="J123" s="229">
        <v>0.15022937765030839</v>
      </c>
      <c r="K123" s="229">
        <v>0.16398603622967431</v>
      </c>
      <c r="L123" s="229">
        <v>0.1113466647778551</v>
      </c>
      <c r="M123" s="229">
        <v>0.1115961388645399</v>
      </c>
      <c r="N123" s="229">
        <v>0.11364960847898831</v>
      </c>
      <c r="O123" s="229">
        <v>0.13842556238696979</v>
      </c>
      <c r="P123" s="229">
        <v>5.6087205446831061E-3</v>
      </c>
      <c r="Q123" s="229">
        <v>0</v>
      </c>
      <c r="R123" s="229">
        <v>0</v>
      </c>
      <c r="S123" s="229">
        <v>1.091478814589825E-5</v>
      </c>
      <c r="T123" s="229">
        <v>1.4924523647366189E-5</v>
      </c>
      <c r="U123" s="229">
        <v>9.9577497102883788E-6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1.136154457414248E-2</v>
      </c>
      <c r="C125" s="229">
        <v>1.035821676396414E-2</v>
      </c>
      <c r="D125" s="229">
        <v>1.041523723875293E-2</v>
      </c>
      <c r="E125" s="229">
        <v>8.3967375960393529E-3</v>
      </c>
      <c r="F125" s="229">
        <v>1.6362153286093979E-2</v>
      </c>
      <c r="G125" s="229">
        <v>7.7784348100055226E-3</v>
      </c>
      <c r="H125" s="229">
        <v>1.9547575929898819E-2</v>
      </c>
      <c r="I125" s="229">
        <v>3.1312384797986682E-2</v>
      </c>
      <c r="J125" s="229">
        <v>7.9828807664313009E-2</v>
      </c>
      <c r="K125" s="229">
        <v>0</v>
      </c>
      <c r="L125" s="229">
        <v>1.174835060259059E-2</v>
      </c>
      <c r="M125" s="229">
        <v>0.12778054508131581</v>
      </c>
      <c r="N125" s="229">
        <v>4.631189283663599E-2</v>
      </c>
      <c r="O125" s="229">
        <v>2.7890176921786001E-2</v>
      </c>
      <c r="P125" s="229">
        <v>2.2176695967985379E-2</v>
      </c>
      <c r="Q125" s="229">
        <v>2.3133091520029032E-2</v>
      </c>
      <c r="R125" s="229">
        <v>2.296303342677115E-2</v>
      </c>
      <c r="S125" s="229">
        <v>2.571202600348875E-2</v>
      </c>
      <c r="T125" s="229">
        <v>2.556951342845282E-2</v>
      </c>
      <c r="U125" s="229">
        <v>2.1911010877447921E-2</v>
      </c>
      <c r="V125" s="229">
        <v>3.1917812045370732E-2</v>
      </c>
      <c r="W125" s="229">
        <v>3.7605457423823013E-2</v>
      </c>
      <c r="X125" s="229">
        <v>3.6699269159029199E-2</v>
      </c>
      <c r="Y125" s="229">
        <v>5.301704718517436E-2</v>
      </c>
      <c r="DA125" s="73" t="s">
        <v>1236</v>
      </c>
    </row>
    <row r="126" spans="1:105" ht="12" customHeight="1" x14ac:dyDescent="0.25">
      <c r="A126" s="64" t="s">
        <v>159</v>
      </c>
      <c r="B126" s="229">
        <v>8.7973976292149009E-2</v>
      </c>
      <c r="C126" s="229">
        <v>8.5053930629680405E-2</v>
      </c>
      <c r="D126" s="229">
        <v>0.22619425382769481</v>
      </c>
      <c r="E126" s="229">
        <v>0.18340516044844751</v>
      </c>
      <c r="F126" s="229">
        <v>0.1796205843317856</v>
      </c>
      <c r="G126" s="229">
        <v>0.15431016802406161</v>
      </c>
      <c r="H126" s="229">
        <v>1.6791502387479559E-2</v>
      </c>
      <c r="I126" s="229">
        <v>1.353389026413329E-2</v>
      </c>
      <c r="J126" s="229">
        <v>1.16075981758501E-2</v>
      </c>
      <c r="K126" s="229">
        <v>2.8128221450617271E-2</v>
      </c>
      <c r="L126" s="229">
        <v>2.0342589031305681E-2</v>
      </c>
      <c r="M126" s="229">
        <v>2.0152908731860049E-2</v>
      </c>
      <c r="N126" s="229">
        <v>2.0245968464063329E-2</v>
      </c>
      <c r="O126" s="229">
        <v>2.4361317358597871E-2</v>
      </c>
      <c r="P126" s="229">
        <v>2.9482216025229629E-2</v>
      </c>
      <c r="Q126" s="229">
        <v>2.0525931865005221E-2</v>
      </c>
      <c r="R126" s="229">
        <v>2.0453134317376689E-2</v>
      </c>
      <c r="S126" s="229">
        <v>1.7204887900811441E-2</v>
      </c>
      <c r="T126" s="229">
        <v>1.38810077908512E-2</v>
      </c>
      <c r="U126" s="229">
        <v>1.6263445631993442E-2</v>
      </c>
      <c r="V126" s="229">
        <v>2.548272512523787E-2</v>
      </c>
      <c r="W126" s="229">
        <v>2.3524040894790169E-2</v>
      </c>
      <c r="X126" s="229">
        <v>2.9513982038921301E-2</v>
      </c>
      <c r="Y126" s="229">
        <v>2.068595194074169E-2</v>
      </c>
      <c r="DA126" s="73" t="s">
        <v>1237</v>
      </c>
    </row>
    <row r="127" spans="1:105" ht="12" customHeight="1" x14ac:dyDescent="0.25">
      <c r="A127" s="64" t="s">
        <v>32</v>
      </c>
      <c r="B127" s="229">
        <v>0.52110799178459766</v>
      </c>
      <c r="C127" s="229">
        <v>1.6277639987260939</v>
      </c>
      <c r="D127" s="229">
        <v>1.1120335043747021</v>
      </c>
      <c r="E127" s="229">
        <v>0.77656145072098892</v>
      </c>
      <c r="F127" s="229">
        <v>0.66076719133859829</v>
      </c>
      <c r="G127" s="229">
        <v>6.9802708380662076E-2</v>
      </c>
      <c r="H127" s="229">
        <v>4.3855383175735417E-2</v>
      </c>
      <c r="I127" s="229">
        <v>0.56928105894831849</v>
      </c>
      <c r="J127" s="229">
        <v>0.36665267066324808</v>
      </c>
      <c r="K127" s="229">
        <v>0.52764733198562808</v>
      </c>
      <c r="L127" s="229">
        <v>0.45238949649810772</v>
      </c>
      <c r="M127" s="229">
        <v>0.2242163573437716</v>
      </c>
      <c r="N127" s="229">
        <v>8.0005982532425773E-2</v>
      </c>
      <c r="O127" s="229">
        <v>8.5398471677840732E-2</v>
      </c>
      <c r="P127" s="229">
        <v>4.257240891041917E-2</v>
      </c>
      <c r="Q127" s="229">
        <v>3.5624068551240458E-2</v>
      </c>
      <c r="R127" s="229">
        <v>9.7484925272615278E-2</v>
      </c>
      <c r="S127" s="229">
        <v>2.7559850884037819E-2</v>
      </c>
      <c r="T127" s="229">
        <v>8.3060653057540582E-2</v>
      </c>
      <c r="U127" s="229">
        <v>1.6661418233510979E-2</v>
      </c>
      <c r="V127" s="229">
        <v>1.5891791020836769E-2</v>
      </c>
      <c r="W127" s="229">
        <v>1.1289825001356611E-2</v>
      </c>
      <c r="X127" s="229">
        <v>1.497132624386212E-2</v>
      </c>
      <c r="Y127" s="229">
        <v>5.6960415350370214E-3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1.5570894599642559E-5</v>
      </c>
      <c r="T128" s="229">
        <v>3.0986863894739217E-5</v>
      </c>
      <c r="U128" s="229">
        <v>1.596211684506151E-5</v>
      </c>
      <c r="V128" s="229">
        <v>2.424465893528161E-5</v>
      </c>
      <c r="W128" s="229">
        <v>2.5428333830950721E-5</v>
      </c>
      <c r="X128" s="229">
        <v>2.6651531059118589E-5</v>
      </c>
      <c r="Y128" s="229">
        <v>2.6963970862535642E-5</v>
      </c>
      <c r="DA128" s="73" t="s">
        <v>1239</v>
      </c>
    </row>
    <row r="129" spans="1:105" ht="12" customHeight="1" x14ac:dyDescent="0.25">
      <c r="A129" s="64" t="s">
        <v>35</v>
      </c>
      <c r="B129" s="229">
        <v>0.45034785094353791</v>
      </c>
      <c r="C129" s="229">
        <v>0.4705429779221284</v>
      </c>
      <c r="D129" s="229">
        <v>0.52565922959117017</v>
      </c>
      <c r="E129" s="229">
        <v>0.46704794234339531</v>
      </c>
      <c r="F129" s="229">
        <v>0.40745901763505621</v>
      </c>
      <c r="G129" s="229">
        <v>0.42671320628855269</v>
      </c>
      <c r="H129" s="229">
        <v>0.32831875843453828</v>
      </c>
      <c r="I129" s="229">
        <v>0.47021677085469449</v>
      </c>
      <c r="J129" s="229">
        <v>0.84889360639047962</v>
      </c>
      <c r="K129" s="229">
        <v>1.7062881877477989</v>
      </c>
      <c r="L129" s="229">
        <v>1.44875879234563</v>
      </c>
      <c r="M129" s="229">
        <v>1.7101400084195679</v>
      </c>
      <c r="N129" s="229">
        <v>1.6659450237171261</v>
      </c>
      <c r="O129" s="229">
        <v>1.9280133920400511</v>
      </c>
      <c r="P129" s="229">
        <v>1.393277284172298</v>
      </c>
      <c r="Q129" s="229">
        <v>1.5602891154551091</v>
      </c>
      <c r="R129" s="229">
        <v>1.506399194785299</v>
      </c>
      <c r="S129" s="229">
        <v>1.730655280220426</v>
      </c>
      <c r="T129" s="229">
        <v>1.6645414722240559</v>
      </c>
      <c r="U129" s="229">
        <v>1.616643231369862</v>
      </c>
      <c r="V129" s="229">
        <v>1.509553787661098</v>
      </c>
      <c r="W129" s="229">
        <v>2.173702648210083</v>
      </c>
      <c r="X129" s="229">
        <v>1.9238743026671239</v>
      </c>
      <c r="Y129" s="229">
        <v>2.184775498970672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0.54927194905210175</v>
      </c>
      <c r="C131" s="229">
        <v>0.460785951791708</v>
      </c>
      <c r="D131" s="229">
        <v>0.4980938218253837</v>
      </c>
      <c r="E131" s="229">
        <v>0.43040245761503487</v>
      </c>
      <c r="F131" s="229">
        <v>0.43750449316035889</v>
      </c>
      <c r="G131" s="229">
        <v>0.50730117951587184</v>
      </c>
      <c r="H131" s="229">
        <v>0.47218530807080489</v>
      </c>
      <c r="I131" s="229">
        <v>0.49572311630482879</v>
      </c>
      <c r="J131" s="229">
        <v>0.93949386523965095</v>
      </c>
      <c r="K131" s="229">
        <v>1.156729594003407</v>
      </c>
      <c r="L131" s="229">
        <v>0.85670684025099053</v>
      </c>
      <c r="M131" s="229">
        <v>0.8180944715111258</v>
      </c>
      <c r="N131" s="229">
        <v>3.5278198569273528E-2</v>
      </c>
      <c r="O131" s="229">
        <v>5.6431650254425147E-2</v>
      </c>
      <c r="P131" s="229">
        <v>2.5434769873820279E-2</v>
      </c>
      <c r="Q131" s="229">
        <v>2.9293373569421102E-2</v>
      </c>
      <c r="R131" s="229">
        <v>1.642412101796685E-2</v>
      </c>
      <c r="S131" s="229">
        <v>1.6612555891838989E-2</v>
      </c>
      <c r="T131" s="229">
        <v>6.5641526417172927E-2</v>
      </c>
      <c r="U131" s="229">
        <v>8.6434746896988768E-2</v>
      </c>
      <c r="V131" s="229">
        <v>0.1166130834367182</v>
      </c>
      <c r="W131" s="229">
        <v>0.13349948731779329</v>
      </c>
      <c r="X131" s="229">
        <v>0.15375093140792351</v>
      </c>
      <c r="Y131" s="229">
        <v>9.5977468212876574E-2</v>
      </c>
      <c r="DA131" s="73" t="s">
        <v>1242</v>
      </c>
    </row>
    <row r="132" spans="1:105" ht="12" customHeight="1" x14ac:dyDescent="0.25">
      <c r="A132" s="64" t="s">
        <v>39</v>
      </c>
      <c r="B132" s="229">
        <v>1.0520946335713259</v>
      </c>
      <c r="C132" s="229">
        <v>0.84204919204861506</v>
      </c>
      <c r="D132" s="229">
        <v>1.269463614901295</v>
      </c>
      <c r="E132" s="229">
        <v>1.452325103994353</v>
      </c>
      <c r="F132" s="229">
        <v>1.4887470729610039</v>
      </c>
      <c r="G132" s="229">
        <v>1.8588912202635319</v>
      </c>
      <c r="H132" s="229">
        <v>1.834607670595175</v>
      </c>
      <c r="I132" s="229">
        <v>1.8952327056885661</v>
      </c>
      <c r="J132" s="229">
        <v>3.589064894266663</v>
      </c>
      <c r="K132" s="229">
        <v>4.1151965088956137</v>
      </c>
      <c r="L132" s="229">
        <v>2.5609349827213141</v>
      </c>
      <c r="M132" s="229">
        <v>2.1704463403546712</v>
      </c>
      <c r="N132" s="229">
        <v>2.1358343162801061</v>
      </c>
      <c r="O132" s="229">
        <v>2.6829275209333869</v>
      </c>
      <c r="P132" s="229">
        <v>0.59491694282916185</v>
      </c>
      <c r="Q132" s="229">
        <v>0.49992769268691828</v>
      </c>
      <c r="R132" s="229">
        <v>0.34567363699700282</v>
      </c>
      <c r="S132" s="229">
        <v>0.27768135286679901</v>
      </c>
      <c r="T132" s="229">
        <v>0.80557221731161133</v>
      </c>
      <c r="U132" s="229">
        <v>1.003170734959167</v>
      </c>
      <c r="V132" s="229">
        <v>1.3665554943895879</v>
      </c>
      <c r="W132" s="229">
        <v>1.567208232389963</v>
      </c>
      <c r="X132" s="229">
        <v>1.609425857474426</v>
      </c>
      <c r="Y132" s="229">
        <v>0.77924645848465446</v>
      </c>
      <c r="DA132" s="73" t="s">
        <v>1243</v>
      </c>
    </row>
    <row r="133" spans="1:105" ht="12" customHeight="1" x14ac:dyDescent="0.25">
      <c r="A133" s="60" t="s">
        <v>1064</v>
      </c>
      <c r="B133" s="262">
        <v>4.5961902799932551E-3</v>
      </c>
      <c r="C133" s="262">
        <v>4.160060736970869E-3</v>
      </c>
      <c r="D133" s="262">
        <v>4.4226952652143322E-3</v>
      </c>
      <c r="E133" s="262">
        <v>4.0852009045836976E-3</v>
      </c>
      <c r="F133" s="262">
        <v>4.1516535829179638E-3</v>
      </c>
      <c r="G133" s="262">
        <v>4.3971426290937291E-3</v>
      </c>
      <c r="H133" s="262">
        <v>4.0866693239547834E-3</v>
      </c>
      <c r="I133" s="262">
        <v>4.5116255245489E-3</v>
      </c>
      <c r="J133" s="262">
        <v>7.457612780409394E-3</v>
      </c>
      <c r="K133" s="262">
        <v>7.2781405083804027E-3</v>
      </c>
      <c r="L133" s="262">
        <v>5.8126417077890256E-3</v>
      </c>
      <c r="M133" s="262">
        <v>5.3932645842354344E-3</v>
      </c>
      <c r="N133" s="262">
        <v>4.7526056776117263E-3</v>
      </c>
      <c r="O133" s="262">
        <v>5.9055491175777301E-3</v>
      </c>
      <c r="P133" s="262">
        <v>3.462862233539369E-3</v>
      </c>
      <c r="Q133" s="262">
        <v>3.5798653007440718E-3</v>
      </c>
      <c r="R133" s="262">
        <v>3.7875089584336829E-3</v>
      </c>
      <c r="S133" s="262">
        <v>3.9214813022416164E-3</v>
      </c>
      <c r="T133" s="262">
        <v>3.8543645187315381E-3</v>
      </c>
      <c r="U133" s="262">
        <v>4.1384130290677053E-3</v>
      </c>
      <c r="V133" s="262">
        <v>5.5058802566208178E-3</v>
      </c>
      <c r="W133" s="262">
        <v>6.5074228435801906E-3</v>
      </c>
      <c r="X133" s="262">
        <v>6.7584331101710792E-3</v>
      </c>
      <c r="Y133" s="262">
        <v>6.7012184092102734E-3</v>
      </c>
      <c r="DA133" s="72" t="s">
        <v>1244</v>
      </c>
    </row>
    <row r="134" spans="1:105" ht="12" customHeight="1" x14ac:dyDescent="0.25">
      <c r="A134" s="57" t="s">
        <v>1010</v>
      </c>
      <c r="B134" s="261">
        <v>0.9417284651286606</v>
      </c>
      <c r="C134" s="261">
        <v>1.218965711667845</v>
      </c>
      <c r="D134" s="261">
        <v>1.213725711524634</v>
      </c>
      <c r="E134" s="261">
        <v>1.0638132765870461</v>
      </c>
      <c r="F134" s="261">
        <v>1.0159247159840059</v>
      </c>
      <c r="G134" s="261">
        <v>0.93174506462414919</v>
      </c>
      <c r="H134" s="261">
        <v>0.83291185188677686</v>
      </c>
      <c r="I134" s="261">
        <v>1.060288007159923</v>
      </c>
      <c r="J134" s="261">
        <v>1.711323919516174</v>
      </c>
      <c r="K134" s="261">
        <v>2.2695873421373638</v>
      </c>
      <c r="L134" s="261">
        <v>1.6984773227411369</v>
      </c>
      <c r="M134" s="261">
        <v>1.6537740667570311</v>
      </c>
      <c r="N134" s="261">
        <v>1.3358007112948831</v>
      </c>
      <c r="O134" s="261">
        <v>1.596739504419231</v>
      </c>
      <c r="P134" s="261">
        <v>0.79926543826449348</v>
      </c>
      <c r="Q134" s="261">
        <v>0.84339354282222756</v>
      </c>
      <c r="R134" s="261">
        <v>0.81229407616538873</v>
      </c>
      <c r="S134" s="261">
        <v>0.8460649895998188</v>
      </c>
      <c r="T134" s="261">
        <v>0.98695716523703936</v>
      </c>
      <c r="U134" s="261">
        <v>1.0391964906160089</v>
      </c>
      <c r="V134" s="261">
        <v>1.232300360372075</v>
      </c>
      <c r="W134" s="261">
        <v>1.5593480181759669</v>
      </c>
      <c r="X134" s="261">
        <v>1.54485970671059</v>
      </c>
      <c r="Y134" s="261">
        <v>1.422371281696803</v>
      </c>
      <c r="DA134" s="70" t="s">
        <v>1245</v>
      </c>
    </row>
    <row r="135" spans="1:105" ht="12" customHeight="1" x14ac:dyDescent="0.25">
      <c r="A135" s="60" t="s">
        <v>1012</v>
      </c>
      <c r="B135" s="262">
        <v>0.74008822270365981</v>
      </c>
      <c r="C135" s="262">
        <v>1.161412579175791</v>
      </c>
      <c r="D135" s="262">
        <v>1.13493571170318</v>
      </c>
      <c r="E135" s="262">
        <v>0.97755362946408042</v>
      </c>
      <c r="F135" s="262">
        <v>0.91047272531405654</v>
      </c>
      <c r="G135" s="262">
        <v>0.69958704075948286</v>
      </c>
      <c r="H135" s="262">
        <v>0.55035601259079603</v>
      </c>
      <c r="I135" s="262">
        <v>0.91753714041085432</v>
      </c>
      <c r="J135" s="262">
        <v>1.394338155104667</v>
      </c>
      <c r="K135" s="262">
        <v>2.1135718896145148</v>
      </c>
      <c r="L135" s="262">
        <v>1.5647918238563789</v>
      </c>
      <c r="M135" s="262">
        <v>1.545904430146877</v>
      </c>
      <c r="N135" s="262">
        <v>1.222351006260384</v>
      </c>
      <c r="O135" s="262">
        <v>1.443671965251351</v>
      </c>
      <c r="P135" s="262">
        <v>0.67478417187023332</v>
      </c>
      <c r="Q135" s="262">
        <v>0.71811272451546482</v>
      </c>
      <c r="R135" s="262">
        <v>0.65442984206857258</v>
      </c>
      <c r="S135" s="262">
        <v>0.69079478620319745</v>
      </c>
      <c r="T135" s="262">
        <v>0.87227717527080151</v>
      </c>
      <c r="U135" s="262">
        <v>0.89243068735330655</v>
      </c>
      <c r="V135" s="262">
        <v>0.89418541854294453</v>
      </c>
      <c r="W135" s="262">
        <v>1.257616451945599</v>
      </c>
      <c r="X135" s="262">
        <v>1.157222495056079</v>
      </c>
      <c r="Y135" s="262">
        <v>0.99515634793012953</v>
      </c>
      <c r="DA135" s="72" t="s">
        <v>1246</v>
      </c>
    </row>
    <row r="136" spans="1:105" ht="12" customHeight="1" x14ac:dyDescent="0.25">
      <c r="A136" s="59" t="s">
        <v>28</v>
      </c>
      <c r="B136" s="230">
        <v>7.202499731562817E-2</v>
      </c>
      <c r="C136" s="230">
        <v>6.0533323901888328E-2</v>
      </c>
      <c r="D136" s="230">
        <v>6.350523087716485E-2</v>
      </c>
      <c r="E136" s="230">
        <v>5.7259527102905647E-2</v>
      </c>
      <c r="F136" s="230">
        <v>6.0367995175736731E-2</v>
      </c>
      <c r="G136" s="230">
        <v>8.5952791706827583E-2</v>
      </c>
      <c r="H136" s="230">
        <v>0.1049928118628374</v>
      </c>
      <c r="I136" s="230">
        <v>6.6526532678846381E-2</v>
      </c>
      <c r="J136" s="230">
        <v>0.14440624331803401</v>
      </c>
      <c r="K136" s="230">
        <v>0.14388705778412811</v>
      </c>
      <c r="L136" s="230">
        <v>8.5075237363467116E-2</v>
      </c>
      <c r="M136" s="230">
        <v>7.8274513698712994E-2</v>
      </c>
      <c r="N136" s="230">
        <v>7.2043147285196341E-2</v>
      </c>
      <c r="O136" s="230">
        <v>9.1016181701969845E-2</v>
      </c>
      <c r="P136" s="230">
        <v>2.5627768456248198E-3</v>
      </c>
      <c r="Q136" s="230">
        <v>0</v>
      </c>
      <c r="R136" s="230">
        <v>0</v>
      </c>
      <c r="S136" s="230">
        <v>4.1415274505574649E-6</v>
      </c>
      <c r="T136" s="230">
        <v>7.1894162901460646E-6</v>
      </c>
      <c r="U136" s="230">
        <v>5.288697070588751E-6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7.0501221080877946E-3</v>
      </c>
      <c r="C137" s="295">
        <v>5.1523800278155483E-3</v>
      </c>
      <c r="D137" s="295">
        <v>5.9201511087846976E-3</v>
      </c>
      <c r="E137" s="295">
        <v>5.3565722731232224E-3</v>
      </c>
      <c r="F137" s="295">
        <v>1.095306577581559E-2</v>
      </c>
      <c r="G137" s="295">
        <v>7.2583143944897474E-3</v>
      </c>
      <c r="H137" s="295">
        <v>2.125810918613235E-2</v>
      </c>
      <c r="I137" s="295">
        <v>2.4397951102396499E-2</v>
      </c>
      <c r="J137" s="295">
        <v>7.5977202354746656E-2</v>
      </c>
      <c r="K137" s="295">
        <v>0</v>
      </c>
      <c r="L137" s="295">
        <v>8.9417469647126435E-3</v>
      </c>
      <c r="M137" s="295">
        <v>8.9503271493060602E-2</v>
      </c>
      <c r="N137" s="295">
        <v>2.915482503012878E-2</v>
      </c>
      <c r="O137" s="295">
        <v>1.815708547101243E-2</v>
      </c>
      <c r="P137" s="295">
        <v>9.9803519665436317E-3</v>
      </c>
      <c r="Q137" s="295">
        <v>1.005774987403658E-2</v>
      </c>
      <c r="R137" s="295">
        <v>9.0418802998332558E-3</v>
      </c>
      <c r="S137" s="295">
        <v>9.7617222718468788E-3</v>
      </c>
      <c r="T137" s="295">
        <v>1.2348131704321389E-2</v>
      </c>
      <c r="U137" s="295">
        <v>1.1593162898743721E-2</v>
      </c>
      <c r="V137" s="295">
        <v>1.7902594981374351E-2</v>
      </c>
      <c r="W137" s="295">
        <v>2.093328780019351E-2</v>
      </c>
      <c r="X137" s="295">
        <v>2.1085867532026629E-2</v>
      </c>
      <c r="Y137" s="295">
        <v>2.322431359789031E-2</v>
      </c>
      <c r="DA137" s="122" t="s">
        <v>1248</v>
      </c>
    </row>
    <row r="138" spans="1:105" ht="12" customHeight="1" x14ac:dyDescent="0.25">
      <c r="A138" s="59" t="s">
        <v>159</v>
      </c>
      <c r="B138" s="295">
        <v>5.3571292076825122E-2</v>
      </c>
      <c r="C138" s="295">
        <v>4.1517951620980549E-2</v>
      </c>
      <c r="D138" s="295">
        <v>0.12617224488448639</v>
      </c>
      <c r="E138" s="295">
        <v>0.1148171005947957</v>
      </c>
      <c r="F138" s="295">
        <v>0.1179967323181407</v>
      </c>
      <c r="G138" s="295">
        <v>0.14130474333635351</v>
      </c>
      <c r="H138" s="295">
        <v>1.792007888243069E-2</v>
      </c>
      <c r="I138" s="295">
        <v>1.0348526089707341E-2</v>
      </c>
      <c r="J138" s="295">
        <v>1.084138226212047E-2</v>
      </c>
      <c r="K138" s="295">
        <v>2.4029414666946362E-2</v>
      </c>
      <c r="L138" s="295">
        <v>1.517594603498749E-2</v>
      </c>
      <c r="M138" s="295">
        <v>1.3829390162156639E-2</v>
      </c>
      <c r="N138" s="295">
        <v>1.248127873299665E-2</v>
      </c>
      <c r="O138" s="295">
        <v>1.556375103692258E-2</v>
      </c>
      <c r="P138" s="295">
        <v>1.306558605611279E-2</v>
      </c>
      <c r="Q138" s="295">
        <v>8.7476223726383421E-3</v>
      </c>
      <c r="R138" s="295">
        <v>7.8904292295367724E-3</v>
      </c>
      <c r="S138" s="295">
        <v>6.3968671580274528E-3</v>
      </c>
      <c r="T138" s="295">
        <v>6.5623490300495161E-3</v>
      </c>
      <c r="U138" s="295">
        <v>8.4538084795250015E-3</v>
      </c>
      <c r="V138" s="295">
        <v>1.408465410735121E-2</v>
      </c>
      <c r="W138" s="295">
        <v>1.2937450461857271E-2</v>
      </c>
      <c r="X138" s="295">
        <v>1.6791573586146372E-2</v>
      </c>
      <c r="Y138" s="295">
        <v>8.9651460267360164E-3</v>
      </c>
      <c r="DA138" s="122" t="s">
        <v>1249</v>
      </c>
    </row>
    <row r="139" spans="1:105" ht="12" customHeight="1" x14ac:dyDescent="0.25">
      <c r="A139" s="59" t="s">
        <v>32</v>
      </c>
      <c r="B139" s="295">
        <v>0.32731675965948209</v>
      </c>
      <c r="C139" s="295">
        <v>0.81958797734547972</v>
      </c>
      <c r="D139" s="295">
        <v>0.63982726776978049</v>
      </c>
      <c r="E139" s="295">
        <v>0.50145672809664021</v>
      </c>
      <c r="F139" s="295">
        <v>0.44773903303438672</v>
      </c>
      <c r="G139" s="295">
        <v>6.5932126075147979E-2</v>
      </c>
      <c r="H139" s="295">
        <v>4.8276511671907017E-2</v>
      </c>
      <c r="I139" s="295">
        <v>0.44899881269152941</v>
      </c>
      <c r="J139" s="295">
        <v>0.35323176800424427</v>
      </c>
      <c r="K139" s="295">
        <v>0.46401541727064299</v>
      </c>
      <c r="L139" s="295">
        <v>0.34642742834345019</v>
      </c>
      <c r="M139" s="295">
        <v>0.15762035544799979</v>
      </c>
      <c r="N139" s="295">
        <v>5.0830103812854903E-2</v>
      </c>
      <c r="O139" s="295">
        <v>5.6276387880859931E-2</v>
      </c>
      <c r="P139" s="295">
        <v>1.9461898479604878E-2</v>
      </c>
      <c r="Q139" s="295">
        <v>1.5586407476461849E-2</v>
      </c>
      <c r="R139" s="295">
        <v>3.853365417348463E-2</v>
      </c>
      <c r="S139" s="295">
        <v>1.0480835328071651E-2</v>
      </c>
      <c r="T139" s="295">
        <v>4.0101654844252203E-2</v>
      </c>
      <c r="U139" s="295">
        <v>8.8540572302726953E-3</v>
      </c>
      <c r="V139" s="295">
        <v>8.9874083953189396E-3</v>
      </c>
      <c r="W139" s="295">
        <v>6.3574876434135596E-3</v>
      </c>
      <c r="X139" s="295">
        <v>8.7263048534686419E-3</v>
      </c>
      <c r="Y139" s="295">
        <v>2.5070146903964671E-3</v>
      </c>
      <c r="DA139" s="122" t="s">
        <v>1250</v>
      </c>
    </row>
    <row r="140" spans="1:105" ht="12" customHeight="1" x14ac:dyDescent="0.25">
      <c r="A140" s="59" t="s">
        <v>35</v>
      </c>
      <c r="B140" s="295">
        <v>0.28012505154363659</v>
      </c>
      <c r="C140" s="295">
        <v>0.2346209462796266</v>
      </c>
      <c r="D140" s="295">
        <v>0.29951081706296351</v>
      </c>
      <c r="E140" s="295">
        <v>0.29866370139661558</v>
      </c>
      <c r="F140" s="295">
        <v>0.27341589900997681</v>
      </c>
      <c r="G140" s="295">
        <v>0.39913906524666409</v>
      </c>
      <c r="H140" s="295">
        <v>0.35790850098748861</v>
      </c>
      <c r="I140" s="295">
        <v>0.36726531784837468</v>
      </c>
      <c r="J140" s="295">
        <v>0.8098815591655214</v>
      </c>
      <c r="K140" s="295">
        <v>1.481639999892798</v>
      </c>
      <c r="L140" s="295">
        <v>1.1091714651497619</v>
      </c>
      <c r="M140" s="295">
        <v>1.206676899344947</v>
      </c>
      <c r="N140" s="295">
        <v>1.0578416513992079</v>
      </c>
      <c r="O140" s="295">
        <v>1.262658559160587</v>
      </c>
      <c r="P140" s="295">
        <v>0.62971355852234723</v>
      </c>
      <c r="Q140" s="295">
        <v>0.68372094479232803</v>
      </c>
      <c r="R140" s="295">
        <v>0.59896387836571796</v>
      </c>
      <c r="S140" s="295">
        <v>0.66415121991780091</v>
      </c>
      <c r="T140" s="295">
        <v>0.81325785027588826</v>
      </c>
      <c r="U140" s="295">
        <v>0.86352437004769456</v>
      </c>
      <c r="V140" s="295">
        <v>0.85321076105890004</v>
      </c>
      <c r="W140" s="295">
        <v>1.217388226040135</v>
      </c>
      <c r="X140" s="295">
        <v>1.110618749084437</v>
      </c>
      <c r="Y140" s="295">
        <v>0.96045987361510676</v>
      </c>
      <c r="DA140" s="122" t="s">
        <v>1251</v>
      </c>
    </row>
    <row r="141" spans="1:105" ht="12" customHeight="1" x14ac:dyDescent="0.25">
      <c r="A141" s="60" t="s">
        <v>1019</v>
      </c>
      <c r="B141" s="262">
        <v>0.20164024242500081</v>
      </c>
      <c r="C141" s="262">
        <v>5.7553132492054238E-2</v>
      </c>
      <c r="D141" s="262">
        <v>7.8789999821454307E-2</v>
      </c>
      <c r="E141" s="262">
        <v>8.6259647122966104E-2</v>
      </c>
      <c r="F141" s="262">
        <v>0.10545199066994949</v>
      </c>
      <c r="G141" s="262">
        <v>0.23215802386466641</v>
      </c>
      <c r="H141" s="262">
        <v>0.28255583929598088</v>
      </c>
      <c r="I141" s="262">
        <v>0.14275086674906831</v>
      </c>
      <c r="J141" s="262">
        <v>0.31698576441150739</v>
      </c>
      <c r="K141" s="262">
        <v>0.15601545252284921</v>
      </c>
      <c r="L141" s="262">
        <v>0.13368549888475811</v>
      </c>
      <c r="M141" s="262">
        <v>0.1078696366101539</v>
      </c>
      <c r="N141" s="262">
        <v>0.1134497050344983</v>
      </c>
      <c r="O141" s="262">
        <v>0.15306753916787991</v>
      </c>
      <c r="P141" s="262">
        <v>0.1244812663942602</v>
      </c>
      <c r="Q141" s="262">
        <v>0.12528081830676269</v>
      </c>
      <c r="R141" s="262">
        <v>0.15786423409681619</v>
      </c>
      <c r="S141" s="262">
        <v>0.15527020339662129</v>
      </c>
      <c r="T141" s="262">
        <v>0.11467998996623779</v>
      </c>
      <c r="U141" s="262">
        <v>0.1467658032627028</v>
      </c>
      <c r="V141" s="262">
        <v>0.33811494182913071</v>
      </c>
      <c r="W141" s="262">
        <v>0.30173156623036801</v>
      </c>
      <c r="X141" s="262">
        <v>0.38763721165451098</v>
      </c>
      <c r="Y141" s="262">
        <v>0.42721493376667308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1.5679426101528207</v>
      </c>
      <c r="C142" s="261">
        <f t="shared" si="5"/>
        <v>1.5457589682730162</v>
      </c>
      <c r="D142" s="261">
        <f t="shared" si="5"/>
        <v>1.6187630665565478</v>
      </c>
      <c r="E142" s="261">
        <f t="shared" si="5"/>
        <v>1.4794210730797066</v>
      </c>
      <c r="F142" s="261">
        <f t="shared" si="5"/>
        <v>1.4890776960886192</v>
      </c>
      <c r="G142" s="261">
        <f t="shared" si="5"/>
        <v>1.5184891978723165</v>
      </c>
      <c r="H142" s="261">
        <f t="shared" si="5"/>
        <v>1.4097700153223633</v>
      </c>
      <c r="I142" s="261">
        <f t="shared" si="5"/>
        <v>1.6024215861878381</v>
      </c>
      <c r="J142" s="261">
        <f t="shared" si="5"/>
        <v>2.6285596112469549</v>
      </c>
      <c r="K142" s="261">
        <f t="shared" si="5"/>
        <v>2.8305158718286285</v>
      </c>
      <c r="L142" s="261">
        <f t="shared" si="5"/>
        <v>2.15503871141898</v>
      </c>
      <c r="M142" s="261">
        <f t="shared" si="5"/>
        <v>2.0068427325409339</v>
      </c>
      <c r="N142" s="261">
        <f t="shared" si="5"/>
        <v>1.6792381688268621</v>
      </c>
      <c r="O142" s="261">
        <f t="shared" si="5"/>
        <v>2.0550564133635891</v>
      </c>
      <c r="P142" s="261">
        <f t="shared" si="5"/>
        <v>1.1370465938395768</v>
      </c>
      <c r="Q142" s="261">
        <f t="shared" si="5"/>
        <v>1.1632007374065885</v>
      </c>
      <c r="R142" s="261">
        <f t="shared" si="5"/>
        <v>1.2003516992223191</v>
      </c>
      <c r="S142" s="261">
        <f t="shared" si="5"/>
        <v>1.2272883419734182</v>
      </c>
      <c r="T142" s="261">
        <f t="shared" si="5"/>
        <v>1.2928631848292507</v>
      </c>
      <c r="U142" s="261">
        <f t="shared" si="5"/>
        <v>1.4211802994561091</v>
      </c>
      <c r="V142" s="261">
        <f t="shared" si="5"/>
        <v>1.9615183060554782</v>
      </c>
      <c r="W142" s="261">
        <f t="shared" si="5"/>
        <v>2.3264966902799915</v>
      </c>
      <c r="X142" s="261">
        <f t="shared" si="5"/>
        <v>2.4053140605088585</v>
      </c>
      <c r="Y142" s="261">
        <f t="shared" si="5"/>
        <v>2.3073513438045032</v>
      </c>
      <c r="DA142" s="70"/>
    </row>
    <row r="143" spans="1:105" ht="12" customHeight="1" x14ac:dyDescent="0.25">
      <c r="A143" s="60" t="s">
        <v>1022</v>
      </c>
      <c r="B143" s="262">
        <v>0.13070984120903811</v>
      </c>
      <c r="C143" s="262">
        <v>0.29900714898073422</v>
      </c>
      <c r="D143" s="262">
        <v>0.29757759452223009</v>
      </c>
      <c r="E143" s="262">
        <v>0.25333111945410469</v>
      </c>
      <c r="F143" s="262">
        <v>0.20403310902833971</v>
      </c>
      <c r="G143" s="262">
        <v>0.14871756909981451</v>
      </c>
      <c r="H143" s="262">
        <v>0.1056758812332407</v>
      </c>
      <c r="I143" s="262">
        <v>0.21770436816625799</v>
      </c>
      <c r="J143" s="262">
        <v>0.35290969774112291</v>
      </c>
      <c r="K143" s="262">
        <v>0.92063967573039251</v>
      </c>
      <c r="L143" s="262">
        <v>0.66325484618077402</v>
      </c>
      <c r="M143" s="262">
        <v>0.72801974102606382</v>
      </c>
      <c r="N143" s="262">
        <v>0.55959533151534746</v>
      </c>
      <c r="O143" s="262">
        <v>0.63942033997660341</v>
      </c>
      <c r="P143" s="262">
        <v>0.27043207990896551</v>
      </c>
      <c r="Q143" s="262">
        <v>0.29080572768405172</v>
      </c>
      <c r="R143" s="262">
        <v>0.23591061896661289</v>
      </c>
      <c r="S143" s="262">
        <v>0.26327362719544128</v>
      </c>
      <c r="T143" s="262">
        <v>0.38023137927102452</v>
      </c>
      <c r="U143" s="262">
        <v>0.37248951619874909</v>
      </c>
      <c r="V143" s="262">
        <v>0.27775058907593603</v>
      </c>
      <c r="W143" s="262">
        <v>0.47323235215893728</v>
      </c>
      <c r="X143" s="262">
        <v>0.37720133720124771</v>
      </c>
      <c r="Y143" s="262">
        <v>0.30088778866284538</v>
      </c>
      <c r="DA143" s="72" t="s">
        <v>1253</v>
      </c>
    </row>
    <row r="144" spans="1:105" ht="12" customHeight="1" x14ac:dyDescent="0.25">
      <c r="A144" s="60" t="s">
        <v>1024</v>
      </c>
      <c r="B144" s="262">
        <v>0.24379392713344361</v>
      </c>
      <c r="C144" s="262">
        <v>0.3163932201256206</v>
      </c>
      <c r="D144" s="262">
        <v>0.32823991643769979</v>
      </c>
      <c r="E144" s="262">
        <v>0.29802067614207262</v>
      </c>
      <c r="F144" s="262">
        <v>0.28688890186460297</v>
      </c>
      <c r="G144" s="262">
        <v>0.27256515781477192</v>
      </c>
      <c r="H144" s="262">
        <v>0.24587704419053841</v>
      </c>
      <c r="I144" s="262">
        <v>0.31138887331333409</v>
      </c>
      <c r="J144" s="262">
        <v>0.52359198565090614</v>
      </c>
      <c r="K144" s="262">
        <v>0.67336331407217398</v>
      </c>
      <c r="L144" s="262">
        <v>0.47779621739560513</v>
      </c>
      <c r="M144" s="262">
        <v>0.45332125213782881</v>
      </c>
      <c r="N144" s="262">
        <v>0.35839966453073929</v>
      </c>
      <c r="O144" s="262">
        <v>0.4324171238829817</v>
      </c>
      <c r="P144" s="262">
        <v>0.18487100219086311</v>
      </c>
      <c r="Q144" s="262">
        <v>0.18971036659334661</v>
      </c>
      <c r="R144" s="262">
        <v>0.1757676236531073</v>
      </c>
      <c r="S144" s="262">
        <v>0.1832950402868046</v>
      </c>
      <c r="T144" s="262">
        <v>0.23252995450839009</v>
      </c>
      <c r="U144" s="262">
        <v>0.24152199889720879</v>
      </c>
      <c r="V144" s="262">
        <v>0.26819493496640923</v>
      </c>
      <c r="W144" s="262">
        <v>0.34524237082560422</v>
      </c>
      <c r="X144" s="262">
        <v>0.32962036305277992</v>
      </c>
      <c r="Y144" s="262">
        <v>0.2746142550843379</v>
      </c>
      <c r="DA144" s="72" t="s">
        <v>1254</v>
      </c>
    </row>
    <row r="145" spans="1:105" ht="12" customHeight="1" x14ac:dyDescent="0.25">
      <c r="A145" s="64" t="s">
        <v>28</v>
      </c>
      <c r="B145" s="229">
        <v>1.005285566668686E-2</v>
      </c>
      <c r="C145" s="229">
        <v>1.0539914495530279E-2</v>
      </c>
      <c r="D145" s="229">
        <v>9.6763447461528252E-3</v>
      </c>
      <c r="E145" s="229">
        <v>7.7738620240685886E-3</v>
      </c>
      <c r="F145" s="229">
        <v>7.8104664864077893E-3</v>
      </c>
      <c r="G145" s="229">
        <v>7.97777688704422E-3</v>
      </c>
      <c r="H145" s="229">
        <v>8.3616753412083314E-3</v>
      </c>
      <c r="I145" s="229">
        <v>7.3947438787310346E-3</v>
      </c>
      <c r="J145" s="229">
        <v>1.314098058741933E-2</v>
      </c>
      <c r="K145" s="229">
        <v>1.4344313691547581E-2</v>
      </c>
      <c r="L145" s="229">
        <v>9.7398017831479451E-3</v>
      </c>
      <c r="M145" s="229">
        <v>9.761623973863669E-3</v>
      </c>
      <c r="N145" s="229">
        <v>9.9412466599346685E-3</v>
      </c>
      <c r="O145" s="229">
        <v>1.2108468107775839E-2</v>
      </c>
      <c r="P145" s="229">
        <v>4.9061035165507338E-4</v>
      </c>
      <c r="Q145" s="229">
        <v>0</v>
      </c>
      <c r="R145" s="229">
        <v>0</v>
      </c>
      <c r="S145" s="229">
        <v>9.5474681040688616E-7</v>
      </c>
      <c r="T145" s="229">
        <v>1.3054895027458501E-6</v>
      </c>
      <c r="U145" s="229">
        <v>8.7103200242147411E-7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9.9382583504697866E-4</v>
      </c>
      <c r="C147" s="229">
        <v>9.0606196700339457E-4</v>
      </c>
      <c r="D147" s="229">
        <v>9.1104970617934366E-4</v>
      </c>
      <c r="E147" s="229">
        <v>7.3448594058647253E-4</v>
      </c>
      <c r="F147" s="229">
        <v>1.4312429570295759E-3</v>
      </c>
      <c r="G147" s="229">
        <v>6.8040127994618946E-4</v>
      </c>
      <c r="H147" s="229">
        <v>1.709880716033028E-3</v>
      </c>
      <c r="I147" s="229">
        <v>2.7389811980313579E-3</v>
      </c>
      <c r="J147" s="229">
        <v>6.9828473514375548E-3</v>
      </c>
      <c r="K147" s="229">
        <v>0</v>
      </c>
      <c r="L147" s="229">
        <v>1.027660831839452E-3</v>
      </c>
      <c r="M147" s="229">
        <v>1.1177318901447131E-2</v>
      </c>
      <c r="N147" s="229">
        <v>4.0510297935833087E-3</v>
      </c>
      <c r="O147" s="229">
        <v>2.4396311776116032E-3</v>
      </c>
      <c r="P147" s="229">
        <v>1.939857142234509E-3</v>
      </c>
      <c r="Q147" s="229">
        <v>2.0235157154102211E-3</v>
      </c>
      <c r="R147" s="229">
        <v>2.00864026203893E-3</v>
      </c>
      <c r="S147" s="229">
        <v>2.2491022718709439E-3</v>
      </c>
      <c r="T147" s="229">
        <v>2.2366363014242742E-3</v>
      </c>
      <c r="U147" s="229">
        <v>1.916616930022179E-3</v>
      </c>
      <c r="V147" s="229">
        <v>2.7919395995730819E-3</v>
      </c>
      <c r="W147" s="229">
        <v>3.2894537254742309E-3</v>
      </c>
      <c r="X147" s="229">
        <v>3.210186923052125E-3</v>
      </c>
      <c r="Y147" s="229">
        <v>4.6375482529414603E-3</v>
      </c>
      <c r="DA147" s="73" t="s">
        <v>1257</v>
      </c>
    </row>
    <row r="148" spans="1:105" ht="12" customHeight="1" x14ac:dyDescent="0.25">
      <c r="A148" s="64" t="s">
        <v>159</v>
      </c>
      <c r="B148" s="229">
        <v>7.695327856208055E-3</v>
      </c>
      <c r="C148" s="229">
        <v>7.4399033582500176E-3</v>
      </c>
      <c r="D148" s="229">
        <v>1.978583912831269E-2</v>
      </c>
      <c r="E148" s="229">
        <v>1.6042958379922621E-2</v>
      </c>
      <c r="F148" s="229">
        <v>1.5711911003846619E-2</v>
      </c>
      <c r="G148" s="229">
        <v>1.349793864663224E-2</v>
      </c>
      <c r="H148" s="229">
        <v>1.4687993144796279E-3</v>
      </c>
      <c r="I148" s="229">
        <v>1.1838469413567049E-3</v>
      </c>
      <c r="J148" s="229">
        <v>1.0153488264490391E-3</v>
      </c>
      <c r="K148" s="229">
        <v>2.4604535931819749E-3</v>
      </c>
      <c r="L148" s="229">
        <v>1.779422718374606E-3</v>
      </c>
      <c r="M148" s="229">
        <v>1.7628308561715099E-3</v>
      </c>
      <c r="N148" s="229">
        <v>1.770971049211518E-3</v>
      </c>
      <c r="O148" s="229">
        <v>2.1309520381457758E-3</v>
      </c>
      <c r="P148" s="229">
        <v>2.578891256299164E-3</v>
      </c>
      <c r="Q148" s="229">
        <v>1.7954602248608301E-3</v>
      </c>
      <c r="R148" s="229">
        <v>1.789092421338239E-3</v>
      </c>
      <c r="S148" s="229">
        <v>1.5049592925796479E-3</v>
      </c>
      <c r="T148" s="229">
        <v>1.214210274757252E-3</v>
      </c>
      <c r="U148" s="229">
        <v>1.4226087245868099E-3</v>
      </c>
      <c r="V148" s="229">
        <v>2.2290446876826698E-3</v>
      </c>
      <c r="W148" s="229">
        <v>2.0577131422035229E-3</v>
      </c>
      <c r="X148" s="229">
        <v>2.5816699176754612E-3</v>
      </c>
      <c r="Y148" s="229">
        <v>1.8094576249814991E-3</v>
      </c>
      <c r="DA148" s="73" t="s">
        <v>1258</v>
      </c>
    </row>
    <row r="149" spans="1:105" ht="12" customHeight="1" x14ac:dyDescent="0.25">
      <c r="A149" s="64" t="s">
        <v>32</v>
      </c>
      <c r="B149" s="229">
        <v>4.5582762247277461E-2</v>
      </c>
      <c r="C149" s="229">
        <v>0.1423850344234967</v>
      </c>
      <c r="D149" s="229">
        <v>9.727265680061109E-2</v>
      </c>
      <c r="E149" s="229">
        <v>6.7927985248108752E-2</v>
      </c>
      <c r="F149" s="229">
        <v>5.7799140021707211E-2</v>
      </c>
      <c r="G149" s="229">
        <v>6.1058366221467854E-3</v>
      </c>
      <c r="H149" s="229">
        <v>3.8361520761115422E-3</v>
      </c>
      <c r="I149" s="229">
        <v>4.9796594124478247E-2</v>
      </c>
      <c r="J149" s="229">
        <v>3.2072126656389047E-2</v>
      </c>
      <c r="K149" s="229">
        <v>4.615477648297707E-2</v>
      </c>
      <c r="L149" s="229">
        <v>3.9571764753442228E-2</v>
      </c>
      <c r="M149" s="229">
        <v>1.961282703370321E-2</v>
      </c>
      <c r="N149" s="229">
        <v>6.9983453288562456E-3</v>
      </c>
      <c r="O149" s="229">
        <v>7.4700413199207593E-3</v>
      </c>
      <c r="P149" s="229">
        <v>3.7239267565477218E-3</v>
      </c>
      <c r="Q149" s="229">
        <v>3.1161361419364511E-3</v>
      </c>
      <c r="R149" s="229">
        <v>8.5272769588074712E-3</v>
      </c>
      <c r="S149" s="229">
        <v>2.4107366423518489E-3</v>
      </c>
      <c r="T149" s="229">
        <v>7.2655458371678316E-3</v>
      </c>
      <c r="U149" s="229">
        <v>1.4574204925157171E-3</v>
      </c>
      <c r="V149" s="229">
        <v>1.390099064313817E-3</v>
      </c>
      <c r="W149" s="229">
        <v>9.8755232497552722E-4</v>
      </c>
      <c r="X149" s="229">
        <v>1.309583455750339E-3</v>
      </c>
      <c r="Y149" s="229">
        <v>4.9824856101906385E-4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1.362029363783596E-6</v>
      </c>
      <c r="T150" s="229">
        <v>2.710506981221837E-6</v>
      </c>
      <c r="U150" s="229">
        <v>1.3962506593306229E-6</v>
      </c>
      <c r="V150" s="229">
        <v>2.1207476021018049E-6</v>
      </c>
      <c r="W150" s="229">
        <v>2.2242869302218361E-6</v>
      </c>
      <c r="X150" s="229">
        <v>2.3312833864499571E-6</v>
      </c>
      <c r="Y150" s="229">
        <v>2.3586133631539661E-6</v>
      </c>
      <c r="DA150" s="73" t="s">
        <v>1260</v>
      </c>
    </row>
    <row r="151" spans="1:105" ht="12" customHeight="1" x14ac:dyDescent="0.25">
      <c r="A151" s="64" t="s">
        <v>35</v>
      </c>
      <c r="B151" s="229">
        <v>3.9393176350703538E-2</v>
      </c>
      <c r="C151" s="229">
        <v>4.115970015408283E-2</v>
      </c>
      <c r="D151" s="229">
        <v>4.5980871649049147E-2</v>
      </c>
      <c r="E151" s="229">
        <v>4.0853979692407387E-2</v>
      </c>
      <c r="F151" s="229">
        <v>3.5641571073899939E-2</v>
      </c>
      <c r="G151" s="229">
        <v>3.7325788390642503E-2</v>
      </c>
      <c r="H151" s="229">
        <v>2.8718952967485889E-2</v>
      </c>
      <c r="I151" s="229">
        <v>4.1131165916587671E-2</v>
      </c>
      <c r="J151" s="229">
        <v>7.4255079644462416E-2</v>
      </c>
      <c r="K151" s="229">
        <v>0.14925376316162009</v>
      </c>
      <c r="L151" s="229">
        <v>0.12672695223688091</v>
      </c>
      <c r="M151" s="229">
        <v>0.14959069260555199</v>
      </c>
      <c r="N151" s="229">
        <v>0.14572483464141961</v>
      </c>
      <c r="O151" s="229">
        <v>0.16864868212433001</v>
      </c>
      <c r="P151" s="229">
        <v>0.12187383074180549</v>
      </c>
      <c r="Q151" s="229">
        <v>0.1364828191239941</v>
      </c>
      <c r="R151" s="229">
        <v>0.13176891820490791</v>
      </c>
      <c r="S151" s="229">
        <v>0.1513852203650175</v>
      </c>
      <c r="T151" s="229">
        <v>0.1456020620971121</v>
      </c>
      <c r="U151" s="229">
        <v>0.1414122700399178</v>
      </c>
      <c r="V151" s="229">
        <v>0.13204485919854361</v>
      </c>
      <c r="W151" s="229">
        <v>0.1901398032110668</v>
      </c>
      <c r="X151" s="229">
        <v>0.16828662448986501</v>
      </c>
      <c r="Y151" s="229">
        <v>0.19110837619704429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4.80463417515384E-2</v>
      </c>
      <c r="C153" s="229">
        <v>4.030622600025089E-2</v>
      </c>
      <c r="D153" s="229">
        <v>4.3569648930828993E-2</v>
      </c>
      <c r="E153" s="229">
        <v>3.7648497442771191E-2</v>
      </c>
      <c r="F153" s="229">
        <v>3.8269732201857407E-2</v>
      </c>
      <c r="G153" s="229">
        <v>4.4375042060751768E-2</v>
      </c>
      <c r="H153" s="229">
        <v>4.1303359330067242E-2</v>
      </c>
      <c r="I153" s="229">
        <v>4.3362276739641367E-2</v>
      </c>
      <c r="J153" s="229">
        <v>8.218013572452855E-2</v>
      </c>
      <c r="K153" s="229">
        <v>0.1011823478033359</v>
      </c>
      <c r="L153" s="229">
        <v>7.4938524893932407E-2</v>
      </c>
      <c r="M153" s="229">
        <v>7.1560993841211618E-2</v>
      </c>
      <c r="N153" s="229">
        <v>3.085881934737523E-3</v>
      </c>
      <c r="O153" s="229">
        <v>4.9362330597920506E-3</v>
      </c>
      <c r="P153" s="229">
        <v>2.224849908753275E-3</v>
      </c>
      <c r="Q153" s="229">
        <v>2.5623726826042321E-3</v>
      </c>
      <c r="R153" s="229">
        <v>1.4366634465125541E-3</v>
      </c>
      <c r="S153" s="229">
        <v>1.4531463678843679E-3</v>
      </c>
      <c r="T153" s="229">
        <v>5.7418464874727602E-3</v>
      </c>
      <c r="U153" s="229">
        <v>7.5606871892642778E-3</v>
      </c>
      <c r="V153" s="229">
        <v>1.020047003887643E-2</v>
      </c>
      <c r="W153" s="229">
        <v>1.1677570650376411E-2</v>
      </c>
      <c r="X153" s="229">
        <v>1.3449020667796231E-2</v>
      </c>
      <c r="Y153" s="229">
        <v>8.3954155062192486E-3</v>
      </c>
      <c r="DA153" s="73" t="s">
        <v>1263</v>
      </c>
    </row>
    <row r="154" spans="1:105" ht="12" customHeight="1" x14ac:dyDescent="0.25">
      <c r="A154" s="64" t="s">
        <v>39</v>
      </c>
      <c r="B154" s="229">
        <v>9.2029637425982289E-2</v>
      </c>
      <c r="C154" s="229">
        <v>7.3656379727006491E-2</v>
      </c>
      <c r="D154" s="229">
        <v>0.1110435054765657</v>
      </c>
      <c r="E154" s="229">
        <v>0.12703890741420759</v>
      </c>
      <c r="F154" s="229">
        <v>0.13022483811985441</v>
      </c>
      <c r="G154" s="229">
        <v>0.1626023739276081</v>
      </c>
      <c r="H154" s="229">
        <v>0.1604782244451527</v>
      </c>
      <c r="I154" s="229">
        <v>0.16578126451450781</v>
      </c>
      <c r="J154" s="229">
        <v>0.31394546686022029</v>
      </c>
      <c r="K154" s="229">
        <v>0.35996765933951141</v>
      </c>
      <c r="L154" s="229">
        <v>0.22401209017798751</v>
      </c>
      <c r="M154" s="229">
        <v>0.18985496492587969</v>
      </c>
      <c r="N154" s="229">
        <v>0.1868273551229965</v>
      </c>
      <c r="O154" s="229">
        <v>0.2346831160554057</v>
      </c>
      <c r="P154" s="229">
        <v>5.2039036033567819E-2</v>
      </c>
      <c r="Q154" s="229">
        <v>4.3730062704540787E-2</v>
      </c>
      <c r="R154" s="229">
        <v>3.0237032359502179E-2</v>
      </c>
      <c r="S154" s="229">
        <v>2.4289558570926101E-2</v>
      </c>
      <c r="T154" s="229">
        <v>7.0465637513971918E-2</v>
      </c>
      <c r="U154" s="229">
        <v>8.7750128238240271E-2</v>
      </c>
      <c r="V154" s="229">
        <v>0.1195364016298175</v>
      </c>
      <c r="W154" s="229">
        <v>0.13708805348457739</v>
      </c>
      <c r="X154" s="229">
        <v>0.14078094631525431</v>
      </c>
      <c r="Y154" s="229">
        <v>6.816285032876912E-2</v>
      </c>
      <c r="DA154" s="73" t="s">
        <v>1264</v>
      </c>
    </row>
    <row r="155" spans="1:105" ht="12" customHeight="1" x14ac:dyDescent="0.25">
      <c r="A155" s="60" t="s">
        <v>1036</v>
      </c>
      <c r="B155" s="262">
        <v>1.193438841810339</v>
      </c>
      <c r="C155" s="262">
        <v>0.93035859916666142</v>
      </c>
      <c r="D155" s="262">
        <v>0.99294555559661779</v>
      </c>
      <c r="E155" s="262">
        <v>0.92806927748352941</v>
      </c>
      <c r="F155" s="262">
        <v>0.99815568519567655</v>
      </c>
      <c r="G155" s="262">
        <v>1.0972064709577301</v>
      </c>
      <c r="H155" s="262">
        <v>1.0582170898985841</v>
      </c>
      <c r="I155" s="262">
        <v>1.073328344708246</v>
      </c>
      <c r="J155" s="262">
        <v>1.752057927854926</v>
      </c>
      <c r="K155" s="262">
        <v>1.236512882026062</v>
      </c>
      <c r="L155" s="262">
        <v>1.0139876478426011</v>
      </c>
      <c r="M155" s="262">
        <v>0.8255017393770413</v>
      </c>
      <c r="N155" s="262">
        <v>0.76124317278077536</v>
      </c>
      <c r="O155" s="262">
        <v>0.9832189495040039</v>
      </c>
      <c r="P155" s="262">
        <v>0.68174351173974834</v>
      </c>
      <c r="Q155" s="262">
        <v>0.68268464312919008</v>
      </c>
      <c r="R155" s="262">
        <v>0.78867345660259891</v>
      </c>
      <c r="S155" s="262">
        <v>0.78071967449117219</v>
      </c>
      <c r="T155" s="262">
        <v>0.680101851049836</v>
      </c>
      <c r="U155" s="262">
        <v>0.80716878436015127</v>
      </c>
      <c r="V155" s="262">
        <v>1.415572782013133</v>
      </c>
      <c r="W155" s="262">
        <v>1.50802196729545</v>
      </c>
      <c r="X155" s="262">
        <v>1.698492360254831</v>
      </c>
      <c r="Y155" s="262">
        <v>1.7318493000573201</v>
      </c>
      <c r="DA155" s="72" t="s">
        <v>1265</v>
      </c>
    </row>
    <row r="156" spans="1:105" ht="12" customHeight="1" x14ac:dyDescent="0.25">
      <c r="A156" s="132" t="s">
        <v>1038</v>
      </c>
      <c r="B156" s="316">
        <v>4.0922144659644957</v>
      </c>
      <c r="C156" s="316">
        <v>3.703906864175365</v>
      </c>
      <c r="D156" s="316">
        <v>3.937743313553447</v>
      </c>
      <c r="E156" s="316">
        <v>3.637255470226791</v>
      </c>
      <c r="F156" s="316">
        <v>3.696421561057555</v>
      </c>
      <c r="G156" s="316">
        <v>3.9149925437188249</v>
      </c>
      <c r="H156" s="316">
        <v>3.63856287627971</v>
      </c>
      <c r="I156" s="316">
        <v>4.0169223012674697</v>
      </c>
      <c r="J156" s="316">
        <v>6.6398797792152831</v>
      </c>
      <c r="K156" s="316">
        <v>6.9197788569220204</v>
      </c>
      <c r="L156" s="316">
        <v>6.0724412442936657</v>
      </c>
      <c r="M156" s="316">
        <v>5.6205942360117733</v>
      </c>
      <c r="N156" s="316">
        <v>4.7130606263045864</v>
      </c>
      <c r="O156" s="316">
        <v>4.3224283278699067</v>
      </c>
      <c r="P156" s="316">
        <v>4.5669268506564844</v>
      </c>
      <c r="Q156" s="316">
        <v>5.04138377707838</v>
      </c>
      <c r="R156" s="316">
        <v>4.840430226014238</v>
      </c>
      <c r="S156" s="316">
        <v>4.4752950106124727</v>
      </c>
      <c r="T156" s="316">
        <v>4.4238703797733034</v>
      </c>
      <c r="U156" s="316">
        <v>5.1403697736844656</v>
      </c>
      <c r="V156" s="316">
        <v>6.2351706499009376</v>
      </c>
      <c r="W156" s="316">
        <v>5.6893906719792717</v>
      </c>
      <c r="X156" s="316">
        <v>5.764504083471846</v>
      </c>
      <c r="Y156" s="316">
        <v>5.7157036630272264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1.0000000000000002</v>
      </c>
      <c r="D160" s="232">
        <f t="shared" si="6"/>
        <v>1</v>
      </c>
      <c r="E160" s="232">
        <f t="shared" si="6"/>
        <v>1</v>
      </c>
      <c r="F160" s="232">
        <f t="shared" si="6"/>
        <v>0.99999999999999989</v>
      </c>
      <c r="G160" s="232">
        <f t="shared" si="6"/>
        <v>0.99999999999999989</v>
      </c>
      <c r="H160" s="232">
        <f t="shared" si="6"/>
        <v>1.0000000000000002</v>
      </c>
      <c r="I160" s="232">
        <f t="shared" si="6"/>
        <v>1</v>
      </c>
      <c r="J160" s="232">
        <f t="shared" si="6"/>
        <v>1</v>
      </c>
      <c r="K160" s="232">
        <f t="shared" si="6"/>
        <v>0.99999999999999978</v>
      </c>
      <c r="L160" s="232">
        <f t="shared" si="6"/>
        <v>1</v>
      </c>
      <c r="M160" s="232">
        <f t="shared" si="6"/>
        <v>0.99999999999999989</v>
      </c>
      <c r="N160" s="232">
        <f t="shared" si="6"/>
        <v>1.0000000000000002</v>
      </c>
      <c r="O160" s="232">
        <f t="shared" si="6"/>
        <v>1</v>
      </c>
      <c r="P160" s="232">
        <f t="shared" si="6"/>
        <v>1</v>
      </c>
      <c r="Q160" s="232">
        <f t="shared" si="6"/>
        <v>0.99999999999999989</v>
      </c>
      <c r="R160" s="232">
        <f t="shared" si="6"/>
        <v>1</v>
      </c>
      <c r="S160" s="232">
        <f t="shared" si="6"/>
        <v>1</v>
      </c>
      <c r="T160" s="232">
        <f t="shared" si="6"/>
        <v>1</v>
      </c>
      <c r="U160" s="232">
        <f t="shared" si="6"/>
        <v>0.99999999999999978</v>
      </c>
      <c r="V160" s="232">
        <f t="shared" si="6"/>
        <v>0.99999999999999967</v>
      </c>
      <c r="W160" s="232">
        <f t="shared" si="6"/>
        <v>1</v>
      </c>
      <c r="X160" s="232">
        <f t="shared" si="6"/>
        <v>1</v>
      </c>
      <c r="Y160" s="232">
        <f t="shared" si="6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5.8848378559515262E-4</v>
      </c>
      <c r="C161" s="266">
        <f t="shared" si="7"/>
        <v>9.0470885894149925E-4</v>
      </c>
      <c r="D161" s="266">
        <f t="shared" si="7"/>
        <v>8.4017954922347088E-4</v>
      </c>
      <c r="E161" s="266">
        <f t="shared" si="7"/>
        <v>8.5085719448808666E-4</v>
      </c>
      <c r="F161" s="266">
        <f t="shared" si="7"/>
        <v>7.6913672605445898E-4</v>
      </c>
      <c r="G161" s="266">
        <f t="shared" si="7"/>
        <v>6.5952004884731956E-4</v>
      </c>
      <c r="H161" s="266">
        <f t="shared" si="7"/>
        <v>8.2367900078451754E-4</v>
      </c>
      <c r="I161" s="266">
        <f t="shared" si="7"/>
        <v>7.670024905690341E-4</v>
      </c>
      <c r="J161" s="266">
        <f t="shared" si="7"/>
        <v>8.0550994119441704E-4</v>
      </c>
      <c r="K161" s="266">
        <f t="shared" si="7"/>
        <v>8.1475973377097949E-4</v>
      </c>
      <c r="L161" s="266">
        <f t="shared" si="7"/>
        <v>9.4614044747383895E-4</v>
      </c>
      <c r="M161" s="266">
        <f t="shared" si="7"/>
        <v>9.026444143889887E-4</v>
      </c>
      <c r="N161" s="266">
        <f t="shared" si="7"/>
        <v>9.6083764661647345E-4</v>
      </c>
      <c r="O161" s="266">
        <f t="shared" si="7"/>
        <v>9.7195437016095953E-4</v>
      </c>
      <c r="P161" s="266">
        <f t="shared" si="7"/>
        <v>7.8837470813691228E-4</v>
      </c>
      <c r="Q161" s="266">
        <f t="shared" si="7"/>
        <v>9.7356462824941192E-4</v>
      </c>
      <c r="R161" s="266">
        <f t="shared" si="7"/>
        <v>1.2537058279353248E-3</v>
      </c>
      <c r="S161" s="266">
        <f t="shared" si="7"/>
        <v>1.2969464941230222E-3</v>
      </c>
      <c r="T161" s="266">
        <f t="shared" si="7"/>
        <v>1.99324730615341E-3</v>
      </c>
      <c r="U161" s="266">
        <f t="shared" si="7"/>
        <v>1.2613112917191651E-3</v>
      </c>
      <c r="V161" s="266">
        <f t="shared" si="7"/>
        <v>1.0849800176207407E-3</v>
      </c>
      <c r="W161" s="266">
        <f t="shared" si="7"/>
        <v>1.3254723003182866E-3</v>
      </c>
      <c r="X161" s="266">
        <f t="shared" si="7"/>
        <v>1.5642619688812148E-3</v>
      </c>
      <c r="Y161" s="266">
        <f t="shared" si="7"/>
        <v>2.6671192715952961E-3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1.220028303783767E-3</v>
      </c>
      <c r="C162" s="267">
        <f t="shared" si="8"/>
        <v>1.8756173774206323E-3</v>
      </c>
      <c r="D162" s="267">
        <f t="shared" si="8"/>
        <v>1.7418369977284303E-3</v>
      </c>
      <c r="E162" s="267">
        <f t="shared" si="8"/>
        <v>1.7639735964920136E-3</v>
      </c>
      <c r="F162" s="267">
        <f t="shared" si="8"/>
        <v>1.5945529821471975E-3</v>
      </c>
      <c r="G162" s="267">
        <f t="shared" si="8"/>
        <v>1.3672987195268804E-3</v>
      </c>
      <c r="H162" s="267">
        <f t="shared" si="8"/>
        <v>1.7076285171954985E-3</v>
      </c>
      <c r="I162" s="267">
        <f t="shared" si="8"/>
        <v>1.5901283441828312E-3</v>
      </c>
      <c r="J162" s="267">
        <f t="shared" si="8"/>
        <v>1.6699609255036755E-3</v>
      </c>
      <c r="K162" s="267">
        <f t="shared" si="8"/>
        <v>1.6891373395761927E-3</v>
      </c>
      <c r="L162" s="267">
        <f t="shared" si="8"/>
        <v>1.961512200553365E-3</v>
      </c>
      <c r="M162" s="267">
        <f t="shared" si="8"/>
        <v>1.8713374280876047E-3</v>
      </c>
      <c r="N162" s="267">
        <f t="shared" si="8"/>
        <v>1.9919820272151618E-3</v>
      </c>
      <c r="O162" s="267">
        <f t="shared" si="8"/>
        <v>2.0150289109213872E-3</v>
      </c>
      <c r="P162" s="267">
        <f t="shared" si="8"/>
        <v>1.6344366343782296E-3</v>
      </c>
      <c r="Q162" s="267">
        <f t="shared" si="8"/>
        <v>2.0183672534422803E-3</v>
      </c>
      <c r="R162" s="267">
        <f t="shared" si="8"/>
        <v>2.599148238473333E-3</v>
      </c>
      <c r="S162" s="267">
        <f t="shared" si="8"/>
        <v>2.6887935913526874E-3</v>
      </c>
      <c r="T162" s="267">
        <f t="shared" si="8"/>
        <v>4.1323451715641292E-3</v>
      </c>
      <c r="U162" s="267">
        <f t="shared" si="8"/>
        <v>2.6609149554018344E-3</v>
      </c>
      <c r="V162" s="267">
        <f t="shared" si="8"/>
        <v>2.2499069081069471E-3</v>
      </c>
      <c r="W162" s="267">
        <f t="shared" si="8"/>
        <v>2.799748925866537E-3</v>
      </c>
      <c r="X162" s="267">
        <f t="shared" si="8"/>
        <v>3.3560274957078447E-3</v>
      </c>
      <c r="Y162" s="267">
        <f t="shared" si="8"/>
        <v>5.6538795277034024E-3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7.2979811815389959E-3</v>
      </c>
      <c r="C163" s="267">
        <f t="shared" si="9"/>
        <v>1.1219592432184539E-2</v>
      </c>
      <c r="D163" s="267">
        <f t="shared" si="9"/>
        <v>1.041934321630579E-2</v>
      </c>
      <c r="E163" s="267">
        <f t="shared" si="9"/>
        <v>1.0551760210812295E-2</v>
      </c>
      <c r="F163" s="267">
        <f t="shared" si="9"/>
        <v>9.5383177755682808E-3</v>
      </c>
      <c r="G163" s="267">
        <f t="shared" si="9"/>
        <v>8.178925270587889E-3</v>
      </c>
      <c r="H163" s="267">
        <f t="shared" si="9"/>
        <v>1.02147144823624E-2</v>
      </c>
      <c r="I163" s="267">
        <f t="shared" si="9"/>
        <v>9.5118504186234298E-3</v>
      </c>
      <c r="J163" s="267">
        <f t="shared" si="9"/>
        <v>9.989393992281756E-3</v>
      </c>
      <c r="K163" s="267">
        <f t="shared" si="9"/>
        <v>1.0104103715487842E-2</v>
      </c>
      <c r="L163" s="267">
        <f t="shared" si="9"/>
        <v>1.1733399202789931E-2</v>
      </c>
      <c r="M163" s="267">
        <f t="shared" si="9"/>
        <v>1.1193990575577191E-2</v>
      </c>
      <c r="N163" s="267">
        <f t="shared" si="9"/>
        <v>1.1915664008362794E-2</v>
      </c>
      <c r="O163" s="267">
        <f t="shared" si="9"/>
        <v>1.2053526157183041E-2</v>
      </c>
      <c r="P163" s="267">
        <f t="shared" si="9"/>
        <v>9.7768943254158535E-3</v>
      </c>
      <c r="Q163" s="267">
        <f t="shared" si="9"/>
        <v>1.207349549791018E-2</v>
      </c>
      <c r="R163" s="267">
        <f t="shared" si="9"/>
        <v>1.5547618750794578E-2</v>
      </c>
      <c r="S163" s="267">
        <f t="shared" si="9"/>
        <v>1.608386048903699E-2</v>
      </c>
      <c r="T163" s="267">
        <f t="shared" si="9"/>
        <v>2.4718916113804831E-2</v>
      </c>
      <c r="U163" s="267">
        <f t="shared" si="9"/>
        <v>1.5606841409486318E-2</v>
      </c>
      <c r="V163" s="267">
        <f t="shared" si="9"/>
        <v>1.3398813148814233E-2</v>
      </c>
      <c r="W163" s="267">
        <f t="shared" si="9"/>
        <v>1.6340860110458405E-2</v>
      </c>
      <c r="X163" s="267">
        <f t="shared" si="9"/>
        <v>1.9255964397406993E-2</v>
      </c>
      <c r="Y163" s="267">
        <f t="shared" si="9"/>
        <v>3.2789025010706671E-2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8.4288160582448694E-3</v>
      </c>
      <c r="C164" s="267">
        <f t="shared" si="10"/>
        <v>1.295808779263216E-2</v>
      </c>
      <c r="D164" s="267">
        <f t="shared" si="10"/>
        <v>1.2033838568962028E-2</v>
      </c>
      <c r="E164" s="267">
        <f t="shared" si="10"/>
        <v>1.2186773807066545E-2</v>
      </c>
      <c r="F164" s="267">
        <f t="shared" si="10"/>
        <v>1.1016296703905505E-2</v>
      </c>
      <c r="G164" s="267">
        <f t="shared" si="10"/>
        <v>9.4462639660271436E-3</v>
      </c>
      <c r="H164" s="267">
        <f t="shared" si="10"/>
        <v>1.1797502256804447E-2</v>
      </c>
      <c r="I164" s="267">
        <f t="shared" si="10"/>
        <v>1.0985728183970107E-2</v>
      </c>
      <c r="J164" s="267">
        <f t="shared" si="10"/>
        <v>1.1537267964909099E-2</v>
      </c>
      <c r="K164" s="267">
        <f t="shared" si="10"/>
        <v>1.1669752159228764E-2</v>
      </c>
      <c r="L164" s="267">
        <f t="shared" si="10"/>
        <v>1.3551509815954011E-2</v>
      </c>
      <c r="M164" s="267">
        <f t="shared" si="10"/>
        <v>1.2928518883816834E-2</v>
      </c>
      <c r="N164" s="267">
        <f t="shared" si="10"/>
        <v>1.3762016870144774E-2</v>
      </c>
      <c r="O164" s="267">
        <f t="shared" si="10"/>
        <v>1.392124099869415E-2</v>
      </c>
      <c r="P164" s="267">
        <f t="shared" si="10"/>
        <v>1.129184110508356E-2</v>
      </c>
      <c r="Q164" s="267">
        <f t="shared" si="10"/>
        <v>1.3944304623497567E-2</v>
      </c>
      <c r="R164" s="267">
        <f t="shared" si="10"/>
        <v>1.7956749316600878E-2</v>
      </c>
      <c r="S164" s="267">
        <f t="shared" si="10"/>
        <v>1.8576082644813939E-2</v>
      </c>
      <c r="T164" s="267">
        <f t="shared" si="10"/>
        <v>2.8549155156701707E-2</v>
      </c>
      <c r="U164" s="267">
        <f t="shared" si="10"/>
        <v>1.8383477363726818E-2</v>
      </c>
      <c r="V164" s="267">
        <f t="shared" si="10"/>
        <v>1.5543943872280048E-2</v>
      </c>
      <c r="W164" s="267">
        <f t="shared" si="10"/>
        <v>1.9366335736815156E-2</v>
      </c>
      <c r="X164" s="267">
        <f t="shared" si="10"/>
        <v>2.3185805083377073E-2</v>
      </c>
      <c r="Y164" s="267">
        <f t="shared" si="10"/>
        <v>3.9060987689130369E-2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2.7263288752469371E-3</v>
      </c>
      <c r="C165" s="268">
        <f t="shared" si="11"/>
        <v>4.4988828465091571E-3</v>
      </c>
      <c r="D165" s="268">
        <f t="shared" si="11"/>
        <v>4.0816591539785665E-3</v>
      </c>
      <c r="E165" s="268">
        <f t="shared" si="11"/>
        <v>4.0687289465690928E-3</v>
      </c>
      <c r="F165" s="268">
        <f t="shared" si="11"/>
        <v>3.6267635828868224E-3</v>
      </c>
      <c r="G165" s="268">
        <f t="shared" si="11"/>
        <v>2.9840930113472159E-3</v>
      </c>
      <c r="H165" s="268">
        <f t="shared" si="11"/>
        <v>3.7933965406371012E-3</v>
      </c>
      <c r="I165" s="268">
        <f t="shared" si="11"/>
        <v>3.6279222063058756E-3</v>
      </c>
      <c r="J165" s="268">
        <f t="shared" si="11"/>
        <v>3.7595453871421343E-3</v>
      </c>
      <c r="K165" s="268">
        <f t="shared" si="11"/>
        <v>4.1102299899858337E-3</v>
      </c>
      <c r="L165" s="268">
        <f t="shared" si="11"/>
        <v>4.6300085868036332E-3</v>
      </c>
      <c r="M165" s="268">
        <f t="shared" si="11"/>
        <v>4.5034407424037358E-3</v>
      </c>
      <c r="N165" s="268">
        <f t="shared" si="11"/>
        <v>4.5899285962675051E-3</v>
      </c>
      <c r="O165" s="268">
        <f t="shared" si="11"/>
        <v>4.5707760581711202E-3</v>
      </c>
      <c r="P165" s="268">
        <f t="shared" si="11"/>
        <v>3.4383061114551085E-3</v>
      </c>
      <c r="Q165" s="268">
        <f t="shared" si="11"/>
        <v>4.2276969902632702E-3</v>
      </c>
      <c r="R165" s="268">
        <f t="shared" si="11"/>
        <v>5.3350599703815785E-3</v>
      </c>
      <c r="S165" s="268">
        <f t="shared" si="11"/>
        <v>5.4737167034482181E-3</v>
      </c>
      <c r="T165" s="268">
        <f t="shared" si="11"/>
        <v>8.9414797433984908E-3</v>
      </c>
      <c r="U165" s="268">
        <f t="shared" si="11"/>
        <v>5.6839036035068484E-3</v>
      </c>
      <c r="V165" s="268">
        <f t="shared" si="11"/>
        <v>4.752349958856099E-3</v>
      </c>
      <c r="W165" s="268">
        <f t="shared" si="11"/>
        <v>6.0615315553308648E-3</v>
      </c>
      <c r="X165" s="268">
        <f t="shared" si="11"/>
        <v>7.0211901240854295E-3</v>
      </c>
      <c r="Y165" s="268">
        <f t="shared" si="11"/>
        <v>1.1589737131858287E-2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0.92888774964526277</v>
      </c>
      <c r="C166" s="317">
        <f t="shared" si="12"/>
        <v>0.86545043953236644</v>
      </c>
      <c r="D166" s="317">
        <f t="shared" si="12"/>
        <v>0.876900937418302</v>
      </c>
      <c r="E166" s="317">
        <f t="shared" si="12"/>
        <v>0.87806324654775836</v>
      </c>
      <c r="F166" s="317">
        <f t="shared" si="12"/>
        <v>0.89380411671462989</v>
      </c>
      <c r="G166" s="317">
        <f t="shared" si="12"/>
        <v>0.91410130787838695</v>
      </c>
      <c r="H166" s="317">
        <f t="shared" si="12"/>
        <v>0.89500055624975305</v>
      </c>
      <c r="I166" s="317">
        <f t="shared" si="12"/>
        <v>0.89388628874440557</v>
      </c>
      <c r="J166" s="317">
        <f t="shared" si="12"/>
        <v>0.88694638732058617</v>
      </c>
      <c r="K166" s="317">
        <f t="shared" si="12"/>
        <v>0.85807085422750762</v>
      </c>
      <c r="L166" s="317">
        <f t="shared" si="12"/>
        <v>0.84923485249392239</v>
      </c>
      <c r="M166" s="317">
        <f t="shared" si="12"/>
        <v>0.85365172054134209</v>
      </c>
      <c r="N166" s="317">
        <f t="shared" si="12"/>
        <v>0.85102660869378333</v>
      </c>
      <c r="O166" s="317">
        <f t="shared" si="12"/>
        <v>0.85321959938317316</v>
      </c>
      <c r="P166" s="317">
        <f t="shared" si="12"/>
        <v>0.90129428504873965</v>
      </c>
      <c r="Q166" s="317">
        <f t="shared" si="12"/>
        <v>0.88090319926542116</v>
      </c>
      <c r="R166" s="317">
        <f t="shared" si="12"/>
        <v>0.85941912852242408</v>
      </c>
      <c r="S166" s="317">
        <f t="shared" si="12"/>
        <v>0.85419550386545817</v>
      </c>
      <c r="T166" s="317">
        <f t="shared" si="12"/>
        <v>0.73212897599543092</v>
      </c>
      <c r="U166" s="317">
        <f t="shared" si="12"/>
        <v>0.83284909612739733</v>
      </c>
      <c r="V166" s="317">
        <f t="shared" si="12"/>
        <v>0.86687470771093822</v>
      </c>
      <c r="W166" s="317">
        <f t="shared" si="12"/>
        <v>0.83303317152148049</v>
      </c>
      <c r="X166" s="317">
        <f t="shared" si="12"/>
        <v>0.81328468880312654</v>
      </c>
      <c r="Y166" s="317">
        <f t="shared" si="12"/>
        <v>0.71322340201164258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3.0482707665982336E-2</v>
      </c>
      <c r="C167" s="269">
        <f t="shared" si="13"/>
        <v>6.6354050861946873E-2</v>
      </c>
      <c r="D167" s="269">
        <f t="shared" si="13"/>
        <v>6.068728715493623E-2</v>
      </c>
      <c r="E167" s="269">
        <f t="shared" si="13"/>
        <v>6.0871001210806137E-2</v>
      </c>
      <c r="F167" s="269">
        <f t="shared" si="13"/>
        <v>5.2245473865171102E-2</v>
      </c>
      <c r="G167" s="269">
        <f t="shared" si="13"/>
        <v>4.0678499061626509E-2</v>
      </c>
      <c r="H167" s="269">
        <f t="shared" si="13"/>
        <v>4.9545591229951731E-2</v>
      </c>
      <c r="I167" s="269">
        <f t="shared" si="13"/>
        <v>5.2388324841000096E-2</v>
      </c>
      <c r="J167" s="269">
        <f t="shared" si="13"/>
        <v>5.6287632784833661E-2</v>
      </c>
      <c r="K167" s="269">
        <f t="shared" si="13"/>
        <v>7.4600309494156095E-2</v>
      </c>
      <c r="L167" s="269">
        <f t="shared" si="13"/>
        <v>7.6432813745318698E-2</v>
      </c>
      <c r="M167" s="269">
        <f t="shared" si="13"/>
        <v>7.41390963120903E-2</v>
      </c>
      <c r="N167" s="269">
        <f t="shared" si="13"/>
        <v>7.1714598985734901E-2</v>
      </c>
      <c r="O167" s="269">
        <f t="shared" si="13"/>
        <v>7.0670462585154512E-2</v>
      </c>
      <c r="P167" s="269">
        <f t="shared" si="13"/>
        <v>4.0434229691499776E-2</v>
      </c>
      <c r="Q167" s="269">
        <f t="shared" si="13"/>
        <v>4.9182380179647614E-2</v>
      </c>
      <c r="R167" s="269">
        <f t="shared" si="13"/>
        <v>5.4926394845369465E-2</v>
      </c>
      <c r="S167" s="269">
        <f t="shared" si="13"/>
        <v>5.6868213136145589E-2</v>
      </c>
      <c r="T167" s="269">
        <f t="shared" si="13"/>
        <v>0.11549985774515563</v>
      </c>
      <c r="U167" s="269">
        <f t="shared" si="13"/>
        <v>7.1949392488278793E-2</v>
      </c>
      <c r="V167" s="269">
        <f t="shared" si="13"/>
        <v>5.1678508526129978E-2</v>
      </c>
      <c r="W167" s="269">
        <f t="shared" si="13"/>
        <v>6.8833470174272479E-2</v>
      </c>
      <c r="X167" s="269">
        <f t="shared" si="13"/>
        <v>7.5417908293510569E-2</v>
      </c>
      <c r="Y167" s="269">
        <f t="shared" si="13"/>
        <v>0.10509642580485605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1.0246723761104224E-2</v>
      </c>
      <c r="C168" s="269">
        <f t="shared" si="14"/>
        <v>2.2528044237786621E-2</v>
      </c>
      <c r="D168" s="269">
        <f t="shared" si="14"/>
        <v>1.9594242159770181E-2</v>
      </c>
      <c r="E168" s="269">
        <f t="shared" si="14"/>
        <v>1.8829183648318384E-2</v>
      </c>
      <c r="F168" s="269">
        <f t="shared" si="14"/>
        <v>1.5994357397228216E-2</v>
      </c>
      <c r="G168" s="269">
        <f t="shared" si="14"/>
        <v>1.1876196631716497E-2</v>
      </c>
      <c r="H168" s="269">
        <f t="shared" si="14"/>
        <v>1.4266267640218678E-2</v>
      </c>
      <c r="I168" s="269">
        <f t="shared" si="14"/>
        <v>1.5318294244652718E-2</v>
      </c>
      <c r="J168" s="269">
        <f t="shared" si="14"/>
        <v>1.5708189236535823E-2</v>
      </c>
      <c r="K168" s="269">
        <f t="shared" si="14"/>
        <v>2.0978044060746038E-2</v>
      </c>
      <c r="L168" s="269">
        <f t="shared" si="14"/>
        <v>2.277861448757974E-2</v>
      </c>
      <c r="M168" s="269">
        <f t="shared" si="14"/>
        <v>2.2887235825577449E-2</v>
      </c>
      <c r="N168" s="269">
        <f t="shared" si="14"/>
        <v>2.2403573973292214E-2</v>
      </c>
      <c r="O168" s="269">
        <f t="shared" si="14"/>
        <v>2.1864416059494782E-2</v>
      </c>
      <c r="P168" s="269">
        <f t="shared" si="14"/>
        <v>1.478766961518488E-2</v>
      </c>
      <c r="Q168" s="269">
        <f t="shared" si="14"/>
        <v>1.8272559729636918E-2</v>
      </c>
      <c r="R168" s="269">
        <f t="shared" si="14"/>
        <v>2.141743909506286E-2</v>
      </c>
      <c r="S168" s="269">
        <f t="shared" si="14"/>
        <v>2.233095836939723E-2</v>
      </c>
      <c r="T168" s="269">
        <f t="shared" si="14"/>
        <v>4.080135781004391E-2</v>
      </c>
      <c r="U168" s="269">
        <f t="shared" si="14"/>
        <v>2.5297003548701277E-2</v>
      </c>
      <c r="V168" s="269">
        <f t="shared" si="14"/>
        <v>1.8782490384056747E-2</v>
      </c>
      <c r="W168" s="269">
        <f t="shared" si="14"/>
        <v>2.5353519661183571E-2</v>
      </c>
      <c r="X168" s="269">
        <f t="shared" si="14"/>
        <v>2.7866452745922286E-2</v>
      </c>
      <c r="Y168" s="269">
        <f t="shared" si="14"/>
        <v>4.313241288788338E-2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8.0527241744305974E-3</v>
      </c>
      <c r="C169" s="318">
        <f t="shared" si="15"/>
        <v>2.1464388794164523E-2</v>
      </c>
      <c r="D169" s="318">
        <f t="shared" si="15"/>
        <v>1.8322265862645747E-2</v>
      </c>
      <c r="E169" s="318">
        <f t="shared" si="15"/>
        <v>1.7302413139937193E-2</v>
      </c>
      <c r="F169" s="318">
        <f t="shared" si="15"/>
        <v>1.4334158761947748E-2</v>
      </c>
      <c r="G169" s="318">
        <f t="shared" si="15"/>
        <v>8.917067095398858E-3</v>
      </c>
      <c r="H169" s="318">
        <f t="shared" si="15"/>
        <v>9.426599171614581E-3</v>
      </c>
      <c r="I169" s="318">
        <f t="shared" si="15"/>
        <v>1.3255930277716307E-2</v>
      </c>
      <c r="J169" s="318">
        <f t="shared" si="15"/>
        <v>1.2798586725941767E-2</v>
      </c>
      <c r="K169" s="318">
        <f t="shared" si="15"/>
        <v>1.9525280717798812E-2</v>
      </c>
      <c r="L169" s="318">
        <f t="shared" si="15"/>
        <v>2.0985731885673032E-2</v>
      </c>
      <c r="M169" s="318">
        <f t="shared" si="15"/>
        <v>2.1394385102408719E-2</v>
      </c>
      <c r="N169" s="318">
        <f t="shared" si="15"/>
        <v>2.0500835909524642E-2</v>
      </c>
      <c r="O169" s="318">
        <f t="shared" si="15"/>
        <v>1.9768437127235059E-2</v>
      </c>
      <c r="P169" s="318">
        <f t="shared" si="15"/>
        <v>1.2473108821293474E-2</v>
      </c>
      <c r="Q169" s="318">
        <f t="shared" si="15"/>
        <v>1.5534996849872494E-2</v>
      </c>
      <c r="R169" s="318">
        <f t="shared" si="15"/>
        <v>1.7255094793577522E-2</v>
      </c>
      <c r="S169" s="318">
        <f t="shared" si="15"/>
        <v>1.8232771479879662E-2</v>
      </c>
      <c r="T169" s="318">
        <f t="shared" si="15"/>
        <v>3.6060423280082896E-2</v>
      </c>
      <c r="U169" s="318">
        <f t="shared" si="15"/>
        <v>2.1707899041516824E-2</v>
      </c>
      <c r="V169" s="318">
        <f t="shared" si="15"/>
        <v>1.3591155036664335E-2</v>
      </c>
      <c r="W169" s="318">
        <f t="shared" si="15"/>
        <v>2.0418059653787547E-2</v>
      </c>
      <c r="X169" s="318">
        <f t="shared" si="15"/>
        <v>2.0781212710189151E-2</v>
      </c>
      <c r="Y169" s="318">
        <f t="shared" si="15"/>
        <v>2.9990892724959941E-2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2.1939995866736271E-3</v>
      </c>
      <c r="C170" s="318">
        <f t="shared" si="16"/>
        <v>1.0636554436221012E-3</v>
      </c>
      <c r="D170" s="318">
        <f t="shared" si="16"/>
        <v>1.2719762971244348E-3</v>
      </c>
      <c r="E170" s="318">
        <f t="shared" si="16"/>
        <v>1.5267705083811928E-3</v>
      </c>
      <c r="F170" s="318">
        <f t="shared" si="16"/>
        <v>1.6601986352804709E-3</v>
      </c>
      <c r="G170" s="318">
        <f t="shared" si="16"/>
        <v>2.9591295363176409E-3</v>
      </c>
      <c r="H170" s="318">
        <f t="shared" si="16"/>
        <v>4.8396684686040983E-3</v>
      </c>
      <c r="I170" s="318">
        <f t="shared" si="16"/>
        <v>2.0623639669364109E-3</v>
      </c>
      <c r="J170" s="318">
        <f t="shared" si="16"/>
        <v>2.9096025105940565E-3</v>
      </c>
      <c r="K170" s="318">
        <f t="shared" si="16"/>
        <v>1.4527633429472198E-3</v>
      </c>
      <c r="L170" s="318">
        <f t="shared" si="16"/>
        <v>1.7928826019067126E-3</v>
      </c>
      <c r="M170" s="318">
        <f t="shared" si="16"/>
        <v>1.4928507231687352E-3</v>
      </c>
      <c r="N170" s="318">
        <f t="shared" si="16"/>
        <v>1.9027380637675684E-3</v>
      </c>
      <c r="O170" s="318">
        <f t="shared" si="16"/>
        <v>2.0959789322597235E-3</v>
      </c>
      <c r="P170" s="318">
        <f t="shared" si="16"/>
        <v>2.3145607938914064E-3</v>
      </c>
      <c r="Q170" s="318">
        <f t="shared" si="16"/>
        <v>2.7375628797644243E-3</v>
      </c>
      <c r="R170" s="318">
        <f t="shared" si="16"/>
        <v>4.162344301485342E-3</v>
      </c>
      <c r="S170" s="318">
        <f t="shared" si="16"/>
        <v>4.0981868895175631E-3</v>
      </c>
      <c r="T170" s="318">
        <f t="shared" si="16"/>
        <v>4.7409345299610113E-3</v>
      </c>
      <c r="U170" s="318">
        <f t="shared" si="16"/>
        <v>3.5891045071844612E-3</v>
      </c>
      <c r="V170" s="318">
        <f t="shared" si="16"/>
        <v>5.1913353473924083E-3</v>
      </c>
      <c r="W170" s="318">
        <f t="shared" si="16"/>
        <v>4.9354600073960222E-3</v>
      </c>
      <c r="X170" s="318">
        <f t="shared" si="16"/>
        <v>7.0852400357331305E-3</v>
      </c>
      <c r="Y170" s="318">
        <f t="shared" si="16"/>
        <v>1.3141520162923446E-2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3.4378232141751876E-3</v>
      </c>
      <c r="C171" s="269">
        <f t="shared" si="17"/>
        <v>5.7849365546598138E-3</v>
      </c>
      <c r="D171" s="269">
        <f t="shared" si="17"/>
        <v>5.3015345710198973E-3</v>
      </c>
      <c r="E171" s="269">
        <f t="shared" si="17"/>
        <v>5.320201485795855E-3</v>
      </c>
      <c r="F171" s="269">
        <f t="shared" si="17"/>
        <v>4.7588068886080222E-3</v>
      </c>
      <c r="G171" s="269">
        <f t="shared" si="17"/>
        <v>3.9301074095783482E-3</v>
      </c>
      <c r="H171" s="269">
        <f t="shared" si="17"/>
        <v>4.9033137678442971E-3</v>
      </c>
      <c r="I171" s="269">
        <f t="shared" si="17"/>
        <v>4.7076222003450286E-3</v>
      </c>
      <c r="J171" s="269">
        <f t="shared" si="17"/>
        <v>4.9167543393019379E-3</v>
      </c>
      <c r="K171" s="269">
        <f t="shared" si="17"/>
        <v>5.3782929241306884E-3</v>
      </c>
      <c r="L171" s="269">
        <f t="shared" si="17"/>
        <v>5.9409023176415759E-3</v>
      </c>
      <c r="M171" s="269">
        <f t="shared" si="17"/>
        <v>5.6999259460416901E-3</v>
      </c>
      <c r="N171" s="269">
        <f t="shared" si="17"/>
        <v>5.7800035056490527E-3</v>
      </c>
      <c r="O171" s="269">
        <f t="shared" si="17"/>
        <v>5.7722918757813499E-3</v>
      </c>
      <c r="P171" s="269">
        <f t="shared" si="17"/>
        <v>4.1827240021342776E-3</v>
      </c>
      <c r="Q171" s="269">
        <f t="shared" si="17"/>
        <v>5.1139798182539935E-3</v>
      </c>
      <c r="R171" s="269">
        <f t="shared" si="17"/>
        <v>6.4016456894004049E-3</v>
      </c>
      <c r="S171" s="269">
        <f t="shared" si="17"/>
        <v>6.5464429573411928E-3</v>
      </c>
      <c r="T171" s="269">
        <f t="shared" si="17"/>
        <v>1.0912033493178113E-2</v>
      </c>
      <c r="U171" s="269">
        <f t="shared" si="17"/>
        <v>6.9656876036867914E-3</v>
      </c>
      <c r="V171" s="269">
        <f t="shared" si="17"/>
        <v>5.8362601578331817E-3</v>
      </c>
      <c r="W171" s="269">
        <f t="shared" si="17"/>
        <v>7.3852046523305969E-3</v>
      </c>
      <c r="X171" s="269">
        <f t="shared" si="17"/>
        <v>8.5728420972045003E-3</v>
      </c>
      <c r="Y171" s="269">
        <f t="shared" si="17"/>
        <v>1.3858880799951368E-2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2.7950708328643831E-4</v>
      </c>
      <c r="C172" s="318">
        <f t="shared" si="18"/>
        <v>1.0860223762768964E-3</v>
      </c>
      <c r="D172" s="318">
        <f t="shared" si="18"/>
        <v>9.441333713276083E-4</v>
      </c>
      <c r="E172" s="318">
        <f t="shared" si="18"/>
        <v>8.8121083447406288E-4</v>
      </c>
      <c r="F172" s="318">
        <f t="shared" si="18"/>
        <v>6.3129320971611904E-4</v>
      </c>
      <c r="G172" s="318">
        <f t="shared" si="18"/>
        <v>3.7253557969011282E-4</v>
      </c>
      <c r="H172" s="318">
        <f t="shared" si="18"/>
        <v>3.5572337504873399E-4</v>
      </c>
      <c r="I172" s="318">
        <f t="shared" si="18"/>
        <v>6.1812869088525993E-4</v>
      </c>
      <c r="J172" s="318">
        <f t="shared" si="18"/>
        <v>6.3662354606389821E-4</v>
      </c>
      <c r="K172" s="318">
        <f t="shared" si="18"/>
        <v>1.6621188564031057E-3</v>
      </c>
      <c r="L172" s="318">
        <f t="shared" si="18"/>
        <v>1.7481278203380654E-3</v>
      </c>
      <c r="M172" s="318">
        <f t="shared" si="18"/>
        <v>1.9800927046602916E-3</v>
      </c>
      <c r="N172" s="318">
        <f t="shared" si="18"/>
        <v>1.8444841114549303E-3</v>
      </c>
      <c r="O172" s="318">
        <f t="shared" si="18"/>
        <v>1.7207408171694876E-3</v>
      </c>
      <c r="P172" s="318">
        <f t="shared" si="18"/>
        <v>9.5954402458020495E-4</v>
      </c>
      <c r="Q172" s="318">
        <f t="shared" si="18"/>
        <v>1.2354529790725812E-3</v>
      </c>
      <c r="R172" s="318">
        <f t="shared" si="18"/>
        <v>1.2224382916787417E-3</v>
      </c>
      <c r="S172" s="318">
        <f t="shared" si="18"/>
        <v>1.3656398943415701E-3</v>
      </c>
      <c r="T172" s="318">
        <f t="shared" si="18"/>
        <v>3.089224477527555E-3</v>
      </c>
      <c r="U172" s="318">
        <f t="shared" si="18"/>
        <v>1.7476190551097513E-3</v>
      </c>
      <c r="V172" s="318">
        <f t="shared" si="18"/>
        <v>7.9148059210424216E-4</v>
      </c>
      <c r="W172" s="318">
        <f t="shared" si="18"/>
        <v>1.4369814106235705E-3</v>
      </c>
      <c r="X172" s="318">
        <f t="shared" si="18"/>
        <v>1.2852908251079662E-3</v>
      </c>
      <c r="Y172" s="318">
        <f t="shared" si="18"/>
        <v>1.7419915067663678E-3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6.0629245256690943E-4</v>
      </c>
      <c r="C173" s="318">
        <f t="shared" si="19"/>
        <v>1.3197633450303527E-3</v>
      </c>
      <c r="D173" s="318">
        <f t="shared" si="19"/>
        <v>1.2070530141867848E-3</v>
      </c>
      <c r="E173" s="318">
        <f t="shared" si="19"/>
        <v>1.210707034909775E-3</v>
      </c>
      <c r="F173" s="318">
        <f t="shared" si="19"/>
        <v>1.0391477303239806E-3</v>
      </c>
      <c r="G173" s="318">
        <f t="shared" si="19"/>
        <v>8.0908386594335884E-4</v>
      </c>
      <c r="H173" s="318">
        <f t="shared" si="19"/>
        <v>9.8544782667740532E-4</v>
      </c>
      <c r="I173" s="318">
        <f t="shared" si="19"/>
        <v>1.0419889959174429E-3</v>
      </c>
      <c r="J173" s="318">
        <f t="shared" si="19"/>
        <v>1.119545130447407E-3</v>
      </c>
      <c r="K173" s="318">
        <f t="shared" si="19"/>
        <v>1.4837791019443162E-3</v>
      </c>
      <c r="L173" s="318">
        <f t="shared" si="19"/>
        <v>1.5202270943257979E-3</v>
      </c>
      <c r="M173" s="318">
        <f t="shared" si="19"/>
        <v>1.4746057019178185E-3</v>
      </c>
      <c r="N173" s="318">
        <f t="shared" si="19"/>
        <v>1.4263831343445845E-3</v>
      </c>
      <c r="O173" s="318">
        <f t="shared" si="19"/>
        <v>1.4056155560159475E-3</v>
      </c>
      <c r="P173" s="318">
        <f t="shared" si="19"/>
        <v>8.0422541710987875E-4</v>
      </c>
      <c r="Q173" s="318">
        <f t="shared" si="19"/>
        <v>9.7822366139322932E-4</v>
      </c>
      <c r="R173" s="318">
        <f t="shared" si="19"/>
        <v>1.0924704920035958E-3</v>
      </c>
      <c r="S173" s="318">
        <f t="shared" si="19"/>
        <v>1.1310927097820968E-3</v>
      </c>
      <c r="T173" s="318">
        <f t="shared" si="19"/>
        <v>2.2972595738792248E-3</v>
      </c>
      <c r="U173" s="318">
        <f t="shared" si="19"/>
        <v>1.4310531108461474E-3</v>
      </c>
      <c r="V173" s="318">
        <f t="shared" si="19"/>
        <v>1.0278709497408933E-3</v>
      </c>
      <c r="W173" s="318">
        <f t="shared" si="19"/>
        <v>1.3690782954043064E-3</v>
      </c>
      <c r="X173" s="318">
        <f t="shared" si="19"/>
        <v>1.5000409113186048E-3</v>
      </c>
      <c r="Y173" s="318">
        <f t="shared" si="19"/>
        <v>2.0903382486704369E-3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2.5520236783218397E-3</v>
      </c>
      <c r="C174" s="318">
        <f t="shared" si="20"/>
        <v>3.3791508333525641E-3</v>
      </c>
      <c r="D174" s="318">
        <f t="shared" si="20"/>
        <v>3.1503481855055045E-3</v>
      </c>
      <c r="E174" s="318">
        <f t="shared" si="20"/>
        <v>3.2282836164120171E-3</v>
      </c>
      <c r="F174" s="318">
        <f t="shared" si="20"/>
        <v>3.0883659485679226E-3</v>
      </c>
      <c r="G174" s="318">
        <f t="shared" si="20"/>
        <v>2.7484879639448766E-3</v>
      </c>
      <c r="H174" s="318">
        <f t="shared" si="20"/>
        <v>3.5621425661181583E-3</v>
      </c>
      <c r="I174" s="318">
        <f t="shared" si="20"/>
        <v>3.0475045135423258E-3</v>
      </c>
      <c r="J174" s="318">
        <f t="shared" si="20"/>
        <v>3.1605856627906332E-3</v>
      </c>
      <c r="K174" s="318">
        <f t="shared" si="20"/>
        <v>2.2323949657832663E-3</v>
      </c>
      <c r="L174" s="318">
        <f t="shared" si="20"/>
        <v>2.6725474029777119E-3</v>
      </c>
      <c r="M174" s="318">
        <f t="shared" si="20"/>
        <v>2.24522753946358E-3</v>
      </c>
      <c r="N174" s="318">
        <f t="shared" si="20"/>
        <v>2.5091362598495368E-3</v>
      </c>
      <c r="O174" s="318">
        <f t="shared" si="20"/>
        <v>2.6459355025959153E-3</v>
      </c>
      <c r="P174" s="318">
        <f t="shared" si="20"/>
        <v>2.4189545604441933E-3</v>
      </c>
      <c r="Q174" s="318">
        <f t="shared" si="20"/>
        <v>2.9003031777881834E-3</v>
      </c>
      <c r="R174" s="318">
        <f t="shared" si="20"/>
        <v>4.0867369057180662E-3</v>
      </c>
      <c r="S174" s="318">
        <f t="shared" si="20"/>
        <v>4.0497103532175262E-3</v>
      </c>
      <c r="T174" s="318">
        <f t="shared" si="20"/>
        <v>5.5255494417713324E-3</v>
      </c>
      <c r="U174" s="318">
        <f t="shared" si="20"/>
        <v>3.7870154377308922E-3</v>
      </c>
      <c r="V174" s="318">
        <f t="shared" si="20"/>
        <v>4.0169086159880466E-3</v>
      </c>
      <c r="W174" s="318">
        <f t="shared" si="20"/>
        <v>4.5791449463027205E-3</v>
      </c>
      <c r="X174" s="318">
        <f t="shared" si="20"/>
        <v>5.7875103607779284E-3</v>
      </c>
      <c r="Y174" s="318">
        <f t="shared" si="20"/>
        <v>1.0026551044514562E-2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6.6833575090657592E-3</v>
      </c>
      <c r="C175" s="319">
        <f t="shared" si="21"/>
        <v>8.4256395055524059E-3</v>
      </c>
      <c r="D175" s="319">
        <f t="shared" si="21"/>
        <v>8.399141209773444E-3</v>
      </c>
      <c r="E175" s="319">
        <f t="shared" si="21"/>
        <v>7.4942733518932377E-3</v>
      </c>
      <c r="F175" s="319">
        <f t="shared" si="21"/>
        <v>6.6521773638004485E-3</v>
      </c>
      <c r="G175" s="319">
        <f t="shared" si="21"/>
        <v>6.7777880023552521E-3</v>
      </c>
      <c r="H175" s="319">
        <f t="shared" si="21"/>
        <v>7.9473503144484193E-3</v>
      </c>
      <c r="I175" s="319">
        <f t="shared" si="21"/>
        <v>7.2168383259454006E-3</v>
      </c>
      <c r="J175" s="319">
        <f t="shared" si="21"/>
        <v>8.379358107711345E-3</v>
      </c>
      <c r="K175" s="319">
        <f t="shared" si="21"/>
        <v>1.258451635540982E-2</v>
      </c>
      <c r="L175" s="319">
        <f t="shared" si="21"/>
        <v>1.2790246701962929E-2</v>
      </c>
      <c r="M175" s="319">
        <f t="shared" si="21"/>
        <v>1.2222089330674068E-2</v>
      </c>
      <c r="N175" s="319">
        <f t="shared" si="21"/>
        <v>1.5854785692933953E-2</v>
      </c>
      <c r="O175" s="319">
        <f t="shared" si="21"/>
        <v>1.4940703601265599E-2</v>
      </c>
      <c r="P175" s="319">
        <f t="shared" si="21"/>
        <v>1.2371238757971765E-2</v>
      </c>
      <c r="Q175" s="319">
        <f t="shared" si="21"/>
        <v>1.3290452013677564E-2</v>
      </c>
      <c r="R175" s="319">
        <f t="shared" si="21"/>
        <v>1.5143109743557431E-2</v>
      </c>
      <c r="S175" s="319">
        <f t="shared" si="21"/>
        <v>1.5939481748883072E-2</v>
      </c>
      <c r="T175" s="319">
        <f t="shared" si="21"/>
        <v>3.2322631464568999E-2</v>
      </c>
      <c r="U175" s="319">
        <f t="shared" si="21"/>
        <v>1.9342371608094759E-2</v>
      </c>
      <c r="V175" s="319">
        <f t="shared" si="21"/>
        <v>1.9798039315363666E-2</v>
      </c>
      <c r="W175" s="319">
        <f t="shared" si="21"/>
        <v>1.950068536194367E-2</v>
      </c>
      <c r="X175" s="319">
        <f t="shared" si="21"/>
        <v>2.0474858990777507E-2</v>
      </c>
      <c r="Y175" s="319">
        <f t="shared" si="21"/>
        <v>3.2928129864672639E-2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0.99999999999999989</v>
      </c>
      <c r="C178" s="232">
        <f t="shared" si="22"/>
        <v>1</v>
      </c>
      <c r="D178" s="232">
        <f t="shared" si="22"/>
        <v>1</v>
      </c>
      <c r="E178" s="232">
        <f t="shared" si="22"/>
        <v>1.0000000000000002</v>
      </c>
      <c r="F178" s="232">
        <f t="shared" si="22"/>
        <v>1</v>
      </c>
      <c r="G178" s="232">
        <f t="shared" si="22"/>
        <v>1.0000000000000002</v>
      </c>
      <c r="H178" s="232">
        <f t="shared" si="22"/>
        <v>0.99999999999999978</v>
      </c>
      <c r="I178" s="232">
        <f t="shared" si="22"/>
        <v>0.99999999999999989</v>
      </c>
      <c r="J178" s="232">
        <f t="shared" si="22"/>
        <v>1</v>
      </c>
      <c r="K178" s="232">
        <f t="shared" si="22"/>
        <v>0.99999999999999989</v>
      </c>
      <c r="L178" s="232">
        <f t="shared" si="22"/>
        <v>1</v>
      </c>
      <c r="M178" s="232">
        <f t="shared" si="22"/>
        <v>1</v>
      </c>
      <c r="N178" s="232">
        <f t="shared" si="22"/>
        <v>1</v>
      </c>
      <c r="O178" s="232">
        <f t="shared" si="22"/>
        <v>0.99999999999999989</v>
      </c>
      <c r="P178" s="232">
        <f t="shared" si="22"/>
        <v>1</v>
      </c>
      <c r="Q178" s="232">
        <f t="shared" si="22"/>
        <v>1</v>
      </c>
      <c r="R178" s="232">
        <f t="shared" si="22"/>
        <v>1.0000000000000002</v>
      </c>
      <c r="S178" s="232">
        <f t="shared" si="22"/>
        <v>1</v>
      </c>
      <c r="T178" s="232">
        <f t="shared" si="22"/>
        <v>1</v>
      </c>
      <c r="U178" s="232">
        <f t="shared" si="22"/>
        <v>1.0000000000000002</v>
      </c>
      <c r="V178" s="232">
        <f t="shared" si="22"/>
        <v>1</v>
      </c>
      <c r="W178" s="232">
        <f t="shared" si="22"/>
        <v>1.0000000000000002</v>
      </c>
      <c r="X178" s="232">
        <f t="shared" si="22"/>
        <v>1.0000000000000002</v>
      </c>
      <c r="Y178" s="232">
        <f t="shared" si="22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9.1262773174751021E-3</v>
      </c>
      <c r="C179" s="266">
        <f t="shared" si="23"/>
        <v>7.2943839355366922E-3</v>
      </c>
      <c r="D179" s="266">
        <f t="shared" si="23"/>
        <v>7.4297684009640144E-3</v>
      </c>
      <c r="E179" s="266">
        <f t="shared" si="23"/>
        <v>7.5260974059444515E-3</v>
      </c>
      <c r="F179" s="266">
        <f t="shared" si="23"/>
        <v>7.7998231450803089E-3</v>
      </c>
      <c r="G179" s="266">
        <f t="shared" si="23"/>
        <v>8.361109659491989E-3</v>
      </c>
      <c r="H179" s="266">
        <f t="shared" si="23"/>
        <v>8.4968108079070074E-3</v>
      </c>
      <c r="I179" s="266">
        <f t="shared" si="23"/>
        <v>7.8193301561802139E-3</v>
      </c>
      <c r="J179" s="266">
        <f t="shared" si="23"/>
        <v>7.7558962273712824E-3</v>
      </c>
      <c r="K179" s="266">
        <f t="shared" si="23"/>
        <v>6.3352543006197628E-3</v>
      </c>
      <c r="L179" s="266">
        <f t="shared" si="23"/>
        <v>6.8426111283595723E-3</v>
      </c>
      <c r="M179" s="266">
        <f t="shared" si="23"/>
        <v>6.743097105163162E-3</v>
      </c>
      <c r="N179" s="266">
        <f t="shared" si="23"/>
        <v>7.2406793004499434E-3</v>
      </c>
      <c r="O179" s="266">
        <f t="shared" si="23"/>
        <v>7.4119613964780126E-3</v>
      </c>
      <c r="P179" s="266">
        <f t="shared" si="23"/>
        <v>9.081913060877805E-3</v>
      </c>
      <c r="Q179" s="266">
        <f t="shared" si="23"/>
        <v>9.1741898564131445E-3</v>
      </c>
      <c r="R179" s="266">
        <f t="shared" si="23"/>
        <v>9.9308670702861011E-3</v>
      </c>
      <c r="S179" s="266">
        <f t="shared" si="23"/>
        <v>9.9505646761536923E-3</v>
      </c>
      <c r="T179" s="266">
        <f t="shared" si="23"/>
        <v>8.546643761332148E-3</v>
      </c>
      <c r="U179" s="266">
        <f t="shared" si="23"/>
        <v>8.6998942409820673E-3</v>
      </c>
      <c r="V179" s="266">
        <f t="shared" si="23"/>
        <v>9.4039682628548893E-3</v>
      </c>
      <c r="W179" s="266">
        <f t="shared" si="23"/>
        <v>8.9424481205471664E-3</v>
      </c>
      <c r="X179" s="266">
        <f t="shared" si="23"/>
        <v>9.3065701835727023E-3</v>
      </c>
      <c r="Y179" s="266">
        <f t="shared" si="23"/>
        <v>1.0186533766191984E-2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1.9265565485954889E-2</v>
      </c>
      <c r="C180" s="267">
        <f t="shared" si="24"/>
        <v>1.5398439747243961E-2</v>
      </c>
      <c r="D180" s="267">
        <f t="shared" si="24"/>
        <v>1.5684236265773664E-2</v>
      </c>
      <c r="E180" s="267">
        <f t="shared" si="24"/>
        <v>1.5887586732682441E-2</v>
      </c>
      <c r="F180" s="267">
        <f t="shared" si="24"/>
        <v>1.6465421590101861E-2</v>
      </c>
      <c r="G180" s="267">
        <f t="shared" si="24"/>
        <v>1.7650297057240659E-2</v>
      </c>
      <c r="H180" s="267">
        <f t="shared" si="24"/>
        <v>1.7936762093351578E-2</v>
      </c>
      <c r="I180" s="267">
        <f t="shared" si="24"/>
        <v>1.6506600877856003E-2</v>
      </c>
      <c r="J180" s="267">
        <f t="shared" si="24"/>
        <v>1.6372691895366508E-2</v>
      </c>
      <c r="K180" s="267">
        <f t="shared" si="24"/>
        <v>1.3583130193072749E-2</v>
      </c>
      <c r="L180" s="267">
        <f t="shared" si="24"/>
        <v>1.4871600989088072E-2</v>
      </c>
      <c r="M180" s="267">
        <f t="shared" si="24"/>
        <v>1.4646828233629254E-2</v>
      </c>
      <c r="N180" s="267">
        <f t="shared" si="24"/>
        <v>1.5642802654241318E-2</v>
      </c>
      <c r="O180" s="267">
        <f t="shared" si="24"/>
        <v>1.5935481180084556E-2</v>
      </c>
      <c r="P180" s="267">
        <f t="shared" si="24"/>
        <v>1.9441292922660679E-2</v>
      </c>
      <c r="Q180" s="267">
        <f t="shared" si="24"/>
        <v>1.9562604826216405E-2</v>
      </c>
      <c r="R180" s="267">
        <f t="shared" si="24"/>
        <v>2.1102395659954355E-2</v>
      </c>
      <c r="S180" s="267">
        <f t="shared" si="24"/>
        <v>2.1078217951081227E-2</v>
      </c>
      <c r="T180" s="267">
        <f t="shared" si="24"/>
        <v>1.8053557874026616E-2</v>
      </c>
      <c r="U180" s="267">
        <f t="shared" si="24"/>
        <v>1.8365471088587614E-2</v>
      </c>
      <c r="V180" s="267">
        <f t="shared" si="24"/>
        <v>2.014929885675221E-2</v>
      </c>
      <c r="W180" s="267">
        <f t="shared" si="24"/>
        <v>1.941387879700944E-2</v>
      </c>
      <c r="X180" s="267">
        <f t="shared" si="24"/>
        <v>2.0440783476166478E-2</v>
      </c>
      <c r="Y180" s="267">
        <f t="shared" si="24"/>
        <v>2.2605526459383584E-2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0.11469014800137847</v>
      </c>
      <c r="C181" s="267">
        <f t="shared" si="25"/>
        <v>9.1668699519316721E-2</v>
      </c>
      <c r="D181" s="267">
        <f t="shared" si="25"/>
        <v>9.3370079374081288E-2</v>
      </c>
      <c r="E181" s="267">
        <f t="shared" si="25"/>
        <v>9.4580648311853727E-2</v>
      </c>
      <c r="F181" s="267">
        <f t="shared" si="25"/>
        <v>9.8020566302639001E-2</v>
      </c>
      <c r="G181" s="267">
        <f t="shared" si="25"/>
        <v>0.10507426751833497</v>
      </c>
      <c r="H181" s="267">
        <f t="shared" si="25"/>
        <v>0.10677962713587304</v>
      </c>
      <c r="I181" s="267">
        <f t="shared" si="25"/>
        <v>9.8265711383407936E-2</v>
      </c>
      <c r="J181" s="267">
        <f t="shared" si="25"/>
        <v>9.7468535664292477E-2</v>
      </c>
      <c r="K181" s="267">
        <f t="shared" si="25"/>
        <v>7.9485304415842284E-2</v>
      </c>
      <c r="L181" s="267">
        <f t="shared" si="25"/>
        <v>8.5726296692297296E-2</v>
      </c>
      <c r="M181" s="267">
        <f t="shared" si="25"/>
        <v>8.4370484010904384E-2</v>
      </c>
      <c r="N181" s="267">
        <f t="shared" si="25"/>
        <v>9.0492088171477858E-2</v>
      </c>
      <c r="O181" s="267">
        <f t="shared" si="25"/>
        <v>9.2537700449473098E-2</v>
      </c>
      <c r="P181" s="267">
        <f t="shared" si="25"/>
        <v>0.11328306893342896</v>
      </c>
      <c r="Q181" s="267">
        <f t="shared" si="25"/>
        <v>0.11434045478984894</v>
      </c>
      <c r="R181" s="267">
        <f t="shared" si="25"/>
        <v>0.12368058727292046</v>
      </c>
      <c r="S181" s="267">
        <f t="shared" si="25"/>
        <v>0.12384479144137799</v>
      </c>
      <c r="T181" s="267">
        <f t="shared" si="25"/>
        <v>0.10630925192680467</v>
      </c>
      <c r="U181" s="267">
        <f t="shared" si="25"/>
        <v>0.1083618645197878</v>
      </c>
      <c r="V181" s="267">
        <f t="shared" si="25"/>
        <v>0.11705395270438441</v>
      </c>
      <c r="W181" s="267">
        <f t="shared" si="25"/>
        <v>0.11124322953041348</v>
      </c>
      <c r="X181" s="267">
        <f t="shared" si="25"/>
        <v>0.11571127031092471</v>
      </c>
      <c r="Y181" s="267">
        <f t="shared" si="25"/>
        <v>0.12659165272023273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0.13573220723324164</v>
      </c>
      <c r="C182" s="267">
        <f t="shared" si="26"/>
        <v>0.10848704214600979</v>
      </c>
      <c r="D182" s="267">
        <f t="shared" si="26"/>
        <v>0.11050057205292556</v>
      </c>
      <c r="E182" s="267">
        <f t="shared" si="26"/>
        <v>0.11193324257254045</v>
      </c>
      <c r="F182" s="267">
        <f t="shared" si="26"/>
        <v>0.11600427805141193</v>
      </c>
      <c r="G182" s="267">
        <f t="shared" si="26"/>
        <v>0.12435211308218286</v>
      </c>
      <c r="H182" s="267">
        <f t="shared" si="26"/>
        <v>0.12637035291401308</v>
      </c>
      <c r="I182" s="267">
        <f t="shared" si="26"/>
        <v>0.11629439959615641</v>
      </c>
      <c r="J182" s="267">
        <f t="shared" si="26"/>
        <v>0.11535096703639559</v>
      </c>
      <c r="K182" s="267">
        <f t="shared" si="26"/>
        <v>9.562178607300803E-2</v>
      </c>
      <c r="L182" s="267">
        <f t="shared" si="26"/>
        <v>0.10462077101509949</v>
      </c>
      <c r="M182" s="267">
        <f t="shared" si="26"/>
        <v>0.10319169331240231</v>
      </c>
      <c r="N182" s="267">
        <f t="shared" si="26"/>
        <v>0.11020865871401891</v>
      </c>
      <c r="O182" s="267">
        <f t="shared" si="26"/>
        <v>0.11227067461235495</v>
      </c>
      <c r="P182" s="267">
        <f t="shared" si="26"/>
        <v>0.13697026447443203</v>
      </c>
      <c r="Q182" s="267">
        <f t="shared" si="26"/>
        <v>0.13782494649481128</v>
      </c>
      <c r="R182" s="267">
        <f t="shared" si="26"/>
        <v>0.1486732763137896</v>
      </c>
      <c r="S182" s="267">
        <f t="shared" si="26"/>
        <v>0.14850293645049403</v>
      </c>
      <c r="T182" s="267">
        <f t="shared" si="26"/>
        <v>0.1271932173722668</v>
      </c>
      <c r="U182" s="267">
        <f t="shared" si="26"/>
        <v>0.12939074794090982</v>
      </c>
      <c r="V182" s="267">
        <f t="shared" si="26"/>
        <v>0.14185069336501641</v>
      </c>
      <c r="W182" s="267">
        <f t="shared" si="26"/>
        <v>0.13658295599939224</v>
      </c>
      <c r="X182" s="267">
        <f t="shared" si="26"/>
        <v>0.14372435177691517</v>
      </c>
      <c r="Y182" s="267">
        <f t="shared" si="26"/>
        <v>0.15886448973268669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4.2154171973025595E-2</v>
      </c>
      <c r="C183" s="268">
        <f t="shared" si="27"/>
        <v>3.6164929181695928E-2</v>
      </c>
      <c r="D183" s="268">
        <f t="shared" si="27"/>
        <v>3.5986786302708275E-2</v>
      </c>
      <c r="E183" s="268">
        <f t="shared" si="27"/>
        <v>3.5881870760728511E-2</v>
      </c>
      <c r="F183" s="268">
        <f t="shared" si="27"/>
        <v>3.666938379434969E-2</v>
      </c>
      <c r="G183" s="268">
        <f t="shared" si="27"/>
        <v>3.771824109855948E-2</v>
      </c>
      <c r="H183" s="268">
        <f t="shared" si="27"/>
        <v>3.9014797537608184E-2</v>
      </c>
      <c r="I183" s="268">
        <f t="shared" si="27"/>
        <v>3.6875159034410597E-2</v>
      </c>
      <c r="J183" s="268">
        <f t="shared" si="27"/>
        <v>3.6091054948729481E-2</v>
      </c>
      <c r="K183" s="268">
        <f t="shared" si="27"/>
        <v>3.320932402783458E-2</v>
      </c>
      <c r="L183" s="268">
        <f t="shared" si="27"/>
        <v>3.4559876400846457E-2</v>
      </c>
      <c r="M183" s="268">
        <f t="shared" si="27"/>
        <v>3.4513293280498451E-2</v>
      </c>
      <c r="N183" s="268">
        <f t="shared" si="27"/>
        <v>3.5292753667775935E-2</v>
      </c>
      <c r="O183" s="268">
        <f t="shared" si="27"/>
        <v>3.5393564982523204E-2</v>
      </c>
      <c r="P183" s="268">
        <f t="shared" si="27"/>
        <v>4.0045346859515413E-2</v>
      </c>
      <c r="Q183" s="268">
        <f t="shared" si="27"/>
        <v>4.0121836898461723E-2</v>
      </c>
      <c r="R183" s="268">
        <f t="shared" si="27"/>
        <v>4.2412168914702418E-2</v>
      </c>
      <c r="S183" s="268">
        <f t="shared" si="27"/>
        <v>4.2015468216854986E-2</v>
      </c>
      <c r="T183" s="268">
        <f t="shared" si="27"/>
        <v>3.8249527409695713E-2</v>
      </c>
      <c r="U183" s="268">
        <f t="shared" si="27"/>
        <v>3.8412117351174502E-2</v>
      </c>
      <c r="V183" s="268">
        <f t="shared" si="27"/>
        <v>4.3694741018822016E-2</v>
      </c>
      <c r="W183" s="268">
        <f t="shared" si="27"/>
        <v>4.1276618986311887E-2</v>
      </c>
      <c r="X183" s="268">
        <f t="shared" si="27"/>
        <v>4.2651357959481898E-2</v>
      </c>
      <c r="Y183" s="268">
        <f t="shared" si="27"/>
        <v>4.5660376740005629E-2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0.44793272740539297</v>
      </c>
      <c r="C184" s="269">
        <f t="shared" si="28"/>
        <v>0.50558650913171332</v>
      </c>
      <c r="D184" s="269">
        <f t="shared" si="28"/>
        <v>0.50803292653099952</v>
      </c>
      <c r="E184" s="269">
        <f t="shared" si="28"/>
        <v>0.51041294128163117</v>
      </c>
      <c r="F184" s="269">
        <f t="shared" si="28"/>
        <v>0.50249819332816703</v>
      </c>
      <c r="G184" s="269">
        <f t="shared" si="28"/>
        <v>0.49022590027140678</v>
      </c>
      <c r="H184" s="269">
        <f t="shared" si="28"/>
        <v>0.48626926295624151</v>
      </c>
      <c r="I184" s="269">
        <f t="shared" si="28"/>
        <v>0.50715095140220179</v>
      </c>
      <c r="J184" s="269">
        <f t="shared" si="28"/>
        <v>0.51515894947280516</v>
      </c>
      <c r="K184" s="269">
        <f t="shared" si="28"/>
        <v>0.55473471089798687</v>
      </c>
      <c r="L184" s="269">
        <f t="shared" si="28"/>
        <v>0.53221892026827189</v>
      </c>
      <c r="M184" s="269">
        <f t="shared" si="28"/>
        <v>0.5318335767783563</v>
      </c>
      <c r="N184" s="269">
        <f t="shared" si="28"/>
        <v>0.5161953417251286</v>
      </c>
      <c r="O184" s="269">
        <f t="shared" si="28"/>
        <v>0.51307716676663384</v>
      </c>
      <c r="P184" s="269">
        <f t="shared" si="28"/>
        <v>0.4435363555054132</v>
      </c>
      <c r="Q184" s="269">
        <f t="shared" si="28"/>
        <v>0.44012642760816845</v>
      </c>
      <c r="R184" s="269">
        <f t="shared" si="28"/>
        <v>0.41217426035996685</v>
      </c>
      <c r="S184" s="269">
        <f t="shared" si="28"/>
        <v>0.41225252300256193</v>
      </c>
      <c r="T184" s="269">
        <f t="shared" si="28"/>
        <v>0.46659704487487524</v>
      </c>
      <c r="U184" s="269">
        <f t="shared" si="28"/>
        <v>0.46362571768950062</v>
      </c>
      <c r="V184" s="269">
        <f t="shared" si="28"/>
        <v>0.42705888022492711</v>
      </c>
      <c r="W184" s="269">
        <f t="shared" si="28"/>
        <v>0.44305247483064791</v>
      </c>
      <c r="X184" s="269">
        <f t="shared" si="28"/>
        <v>0.42826702551432178</v>
      </c>
      <c r="Y184" s="269">
        <f t="shared" si="28"/>
        <v>0.3889305271563599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0.44742613761125805</v>
      </c>
      <c r="C185" s="318">
        <f t="shared" si="29"/>
        <v>0.50518160576008686</v>
      </c>
      <c r="D185" s="318">
        <f t="shared" si="29"/>
        <v>0.50762050811396242</v>
      </c>
      <c r="E185" s="318">
        <f t="shared" si="29"/>
        <v>0.50999517574559872</v>
      </c>
      <c r="F185" s="318">
        <f t="shared" si="29"/>
        <v>0.50206523357208022</v>
      </c>
      <c r="G185" s="318">
        <f t="shared" si="29"/>
        <v>0.4897617841073022</v>
      </c>
      <c r="H185" s="318">
        <f t="shared" si="29"/>
        <v>0.48579761416799588</v>
      </c>
      <c r="I185" s="318">
        <f t="shared" si="29"/>
        <v>0.50671690883300358</v>
      </c>
      <c r="J185" s="318">
        <f t="shared" si="29"/>
        <v>0.51472842805246299</v>
      </c>
      <c r="K185" s="318">
        <f t="shared" si="29"/>
        <v>0.55437783265318064</v>
      </c>
      <c r="L185" s="318">
        <f t="shared" si="29"/>
        <v>0.53182846413557783</v>
      </c>
      <c r="M185" s="318">
        <f t="shared" si="29"/>
        <v>0.53144843709974088</v>
      </c>
      <c r="N185" s="318">
        <f t="shared" si="29"/>
        <v>0.5157840128086697</v>
      </c>
      <c r="O185" s="318">
        <f t="shared" si="29"/>
        <v>0.51265814184175718</v>
      </c>
      <c r="P185" s="318">
        <f t="shared" si="29"/>
        <v>0.44302514494237072</v>
      </c>
      <c r="Q185" s="318">
        <f t="shared" si="29"/>
        <v>0.4396120271376045</v>
      </c>
      <c r="R185" s="318">
        <f t="shared" si="29"/>
        <v>0.41161937094958734</v>
      </c>
      <c r="S185" s="318">
        <f t="shared" si="29"/>
        <v>0.41169826934723308</v>
      </c>
      <c r="T185" s="318">
        <f t="shared" si="29"/>
        <v>0.46612232493096944</v>
      </c>
      <c r="U185" s="318">
        <f t="shared" si="29"/>
        <v>0.46314279595929031</v>
      </c>
      <c r="V185" s="318">
        <f t="shared" si="29"/>
        <v>0.42652946659137064</v>
      </c>
      <c r="W185" s="318">
        <f t="shared" si="29"/>
        <v>0.44254273149199047</v>
      </c>
      <c r="X185" s="318">
        <f t="shared" si="29"/>
        <v>0.42773063896903707</v>
      </c>
      <c r="Y185" s="318">
        <f t="shared" si="29"/>
        <v>0.38833764588329117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5.0658979413487689E-4</v>
      </c>
      <c r="C186" s="318">
        <f t="shared" si="30"/>
        <v>4.0490337162651837E-4</v>
      </c>
      <c r="D186" s="318">
        <f t="shared" si="30"/>
        <v>4.1241841703704526E-4</v>
      </c>
      <c r="E186" s="318">
        <f t="shared" si="30"/>
        <v>4.1776553603252182E-4</v>
      </c>
      <c r="F186" s="318">
        <f t="shared" si="30"/>
        <v>4.3295975608681849E-4</v>
      </c>
      <c r="G186" s="318">
        <f t="shared" si="30"/>
        <v>4.6411616410457963E-4</v>
      </c>
      <c r="H186" s="318">
        <f t="shared" si="30"/>
        <v>4.7164878824561892E-4</v>
      </c>
      <c r="I186" s="318">
        <f t="shared" si="30"/>
        <v>4.3404256919818039E-4</v>
      </c>
      <c r="J186" s="318">
        <f t="shared" si="30"/>
        <v>4.3052142034212337E-4</v>
      </c>
      <c r="K186" s="318">
        <f t="shared" si="30"/>
        <v>3.5687824480616252E-4</v>
      </c>
      <c r="L186" s="318">
        <f t="shared" si="30"/>
        <v>3.9045613269415077E-4</v>
      </c>
      <c r="M186" s="318">
        <f t="shared" si="30"/>
        <v>3.851396786153242E-4</v>
      </c>
      <c r="N186" s="318">
        <f t="shared" si="30"/>
        <v>4.1132891645883799E-4</v>
      </c>
      <c r="O186" s="318">
        <f t="shared" si="30"/>
        <v>4.1902492487669193E-4</v>
      </c>
      <c r="P186" s="318">
        <f t="shared" si="30"/>
        <v>5.1121056304246617E-4</v>
      </c>
      <c r="Q186" s="318">
        <f t="shared" si="30"/>
        <v>5.144004705639045E-4</v>
      </c>
      <c r="R186" s="318">
        <f t="shared" si="30"/>
        <v>5.5488941037949116E-4</v>
      </c>
      <c r="S186" s="318">
        <f t="shared" si="30"/>
        <v>5.542536553288746E-4</v>
      </c>
      <c r="T186" s="318">
        <f t="shared" si="30"/>
        <v>4.7471994390575853E-4</v>
      </c>
      <c r="U186" s="318">
        <f t="shared" si="30"/>
        <v>4.8292173021032372E-4</v>
      </c>
      <c r="V186" s="318">
        <f t="shared" si="30"/>
        <v>5.2941363355649314E-4</v>
      </c>
      <c r="W186" s="318">
        <f t="shared" si="30"/>
        <v>5.0974333865747327E-4</v>
      </c>
      <c r="X186" s="318">
        <f t="shared" si="30"/>
        <v>5.3638654528469882E-4</v>
      </c>
      <c r="Y186" s="318">
        <f t="shared" si="30"/>
        <v>5.9288127306875269E-4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0.13705379530522638</v>
      </c>
      <c r="C187" s="269">
        <f t="shared" si="31"/>
        <v>0.15665712204484689</v>
      </c>
      <c r="D187" s="269">
        <f t="shared" si="31"/>
        <v>0.14944401236276805</v>
      </c>
      <c r="E187" s="269">
        <f t="shared" si="31"/>
        <v>0.14364533577789745</v>
      </c>
      <c r="F187" s="269">
        <f t="shared" si="31"/>
        <v>0.13989264465206067</v>
      </c>
      <c r="G187" s="269">
        <f t="shared" si="31"/>
        <v>0.12985544796866419</v>
      </c>
      <c r="H187" s="269">
        <f t="shared" si="31"/>
        <v>0.12692734611193493</v>
      </c>
      <c r="I187" s="269">
        <f t="shared" si="31"/>
        <v>0.13468835917765487</v>
      </c>
      <c r="J187" s="269">
        <f t="shared" si="31"/>
        <v>0.13044699759759246</v>
      </c>
      <c r="K187" s="269">
        <f t="shared" si="31"/>
        <v>0.14632071201084304</v>
      </c>
      <c r="L187" s="269">
        <f t="shared" si="31"/>
        <v>0.14708263688802037</v>
      </c>
      <c r="M187" s="269">
        <f t="shared" si="31"/>
        <v>0.15173263941121842</v>
      </c>
      <c r="N187" s="269">
        <f t="shared" si="31"/>
        <v>0.14901865511120496</v>
      </c>
      <c r="O187" s="269">
        <f t="shared" si="31"/>
        <v>0.14645896692698715</v>
      </c>
      <c r="P187" s="269">
        <f t="shared" si="31"/>
        <v>0.1489878929351672</v>
      </c>
      <c r="Q187" s="269">
        <f t="shared" si="31"/>
        <v>0.1500099492502949</v>
      </c>
      <c r="R187" s="269">
        <f t="shared" si="31"/>
        <v>0.14728632836022901</v>
      </c>
      <c r="S187" s="269">
        <f t="shared" si="31"/>
        <v>0.14827842753516521</v>
      </c>
      <c r="T187" s="269">
        <f t="shared" si="31"/>
        <v>0.15098541993893919</v>
      </c>
      <c r="U187" s="269">
        <f t="shared" si="31"/>
        <v>0.14788847935544042</v>
      </c>
      <c r="V187" s="269">
        <f t="shared" si="31"/>
        <v>0.14552130230018476</v>
      </c>
      <c r="W187" s="269">
        <f t="shared" si="31"/>
        <v>0.14950790081424051</v>
      </c>
      <c r="X187" s="269">
        <f t="shared" si="31"/>
        <v>0.1464358920527386</v>
      </c>
      <c r="Y187" s="269">
        <f t="shared" si="31"/>
        <v>0.14699866044570434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0.1077082232704715</v>
      </c>
      <c r="C188" s="318">
        <f t="shared" si="32"/>
        <v>0.14926059889856849</v>
      </c>
      <c r="D188" s="318">
        <f t="shared" si="32"/>
        <v>0.13974273175581028</v>
      </c>
      <c r="E188" s="318">
        <f t="shared" si="32"/>
        <v>0.13199780679159462</v>
      </c>
      <c r="F188" s="318">
        <f t="shared" si="32"/>
        <v>0.12537192512772541</v>
      </c>
      <c r="G188" s="318">
        <f t="shared" si="32"/>
        <v>9.7500048049667179E-2</v>
      </c>
      <c r="H188" s="318">
        <f t="shared" si="32"/>
        <v>8.3868692631344943E-2</v>
      </c>
      <c r="I188" s="318">
        <f t="shared" si="32"/>
        <v>0.11655472012507234</v>
      </c>
      <c r="J188" s="318">
        <f t="shared" si="32"/>
        <v>0.1062845110121485</v>
      </c>
      <c r="K188" s="318">
        <f t="shared" si="32"/>
        <v>0.13625184850571748</v>
      </c>
      <c r="L188" s="318">
        <f t="shared" si="32"/>
        <v>0.13550590552611602</v>
      </c>
      <c r="M188" s="318">
        <f t="shared" si="32"/>
        <v>0.14183567403717362</v>
      </c>
      <c r="N188" s="318">
        <f t="shared" si="32"/>
        <v>0.13636248392934089</v>
      </c>
      <c r="O188" s="318">
        <f t="shared" si="32"/>
        <v>0.13241903518199177</v>
      </c>
      <c r="P188" s="318">
        <f t="shared" si="32"/>
        <v>0.1256683608705528</v>
      </c>
      <c r="Q188" s="318">
        <f t="shared" si="32"/>
        <v>0.12753572151542061</v>
      </c>
      <c r="R188" s="318">
        <f t="shared" si="32"/>
        <v>0.11866215873771706</v>
      </c>
      <c r="S188" s="318">
        <f t="shared" si="32"/>
        <v>0.12106630803403086</v>
      </c>
      <c r="T188" s="318">
        <f t="shared" si="32"/>
        <v>0.1334415922496319</v>
      </c>
      <c r="U188" s="318">
        <f t="shared" si="32"/>
        <v>0.12690626275443445</v>
      </c>
      <c r="V188" s="318">
        <f t="shared" si="32"/>
        <v>0.10547994855707434</v>
      </c>
      <c r="W188" s="318">
        <f t="shared" si="32"/>
        <v>0.12027626494875471</v>
      </c>
      <c r="X188" s="318">
        <f t="shared" si="32"/>
        <v>0.10920354481068847</v>
      </c>
      <c r="Y188" s="318">
        <f t="shared" si="32"/>
        <v>0.10221132463883983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2.9345572034754911E-2</v>
      </c>
      <c r="C189" s="318">
        <f t="shared" si="33"/>
        <v>7.3965231462784411E-3</v>
      </c>
      <c r="D189" s="318">
        <f t="shared" si="33"/>
        <v>9.7012806069577302E-3</v>
      </c>
      <c r="E189" s="318">
        <f t="shared" si="33"/>
        <v>1.1647528986302827E-2</v>
      </c>
      <c r="F189" s="318">
        <f t="shared" si="33"/>
        <v>1.45207195243352E-2</v>
      </c>
      <c r="G189" s="318">
        <f t="shared" si="33"/>
        <v>3.2355399918997052E-2</v>
      </c>
      <c r="H189" s="318">
        <f t="shared" si="33"/>
        <v>4.3058653480590008E-2</v>
      </c>
      <c r="I189" s="318">
        <f t="shared" si="33"/>
        <v>1.8133639052582518E-2</v>
      </c>
      <c r="J189" s="318">
        <f t="shared" si="33"/>
        <v>2.4162486585443951E-2</v>
      </c>
      <c r="K189" s="318">
        <f t="shared" si="33"/>
        <v>1.0068863505125536E-2</v>
      </c>
      <c r="L189" s="318">
        <f t="shared" si="33"/>
        <v>1.1576731361904392E-2</v>
      </c>
      <c r="M189" s="318">
        <f t="shared" si="33"/>
        <v>9.8969653740448305E-3</v>
      </c>
      <c r="N189" s="318">
        <f t="shared" si="33"/>
        <v>1.2656171181864092E-2</v>
      </c>
      <c r="O189" s="318">
        <f t="shared" si="33"/>
        <v>1.4039931744995439E-2</v>
      </c>
      <c r="P189" s="318">
        <f t="shared" si="33"/>
        <v>2.3319532064614425E-2</v>
      </c>
      <c r="Q189" s="318">
        <f t="shared" si="33"/>
        <v>2.2474227734874262E-2</v>
      </c>
      <c r="R189" s="318">
        <f t="shared" si="33"/>
        <v>2.8624169622511943E-2</v>
      </c>
      <c r="S189" s="318">
        <f t="shared" si="33"/>
        <v>2.7212119501134367E-2</v>
      </c>
      <c r="T189" s="318">
        <f t="shared" si="33"/>
        <v>1.7543827689307241E-2</v>
      </c>
      <c r="U189" s="318">
        <f t="shared" si="33"/>
        <v>2.0982216601005996E-2</v>
      </c>
      <c r="V189" s="318">
        <f t="shared" si="33"/>
        <v>4.0041353743110325E-2</v>
      </c>
      <c r="W189" s="318">
        <f t="shared" si="33"/>
        <v>2.9231635865485786E-2</v>
      </c>
      <c r="X189" s="318">
        <f t="shared" si="33"/>
        <v>3.7232347242050087E-2</v>
      </c>
      <c r="Y189" s="318">
        <f t="shared" si="33"/>
        <v>4.4787335806864469E-2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5.8440880254857316E-2</v>
      </c>
      <c r="C190" s="269">
        <f t="shared" si="34"/>
        <v>5.0285389099784424E-2</v>
      </c>
      <c r="D190" s="269">
        <f t="shared" si="34"/>
        <v>5.0565959861452417E-2</v>
      </c>
      <c r="E190" s="269">
        <f t="shared" si="34"/>
        <v>5.0770811213896386E-2</v>
      </c>
      <c r="F190" s="269">
        <f t="shared" si="34"/>
        <v>5.2220340526716091E-2</v>
      </c>
      <c r="G190" s="269">
        <f t="shared" si="34"/>
        <v>5.4143534954763317E-2</v>
      </c>
      <c r="H190" s="269">
        <f t="shared" si="34"/>
        <v>5.5056542928018128E-2</v>
      </c>
      <c r="I190" s="269">
        <f t="shared" si="34"/>
        <v>5.189403731391759E-2</v>
      </c>
      <c r="J190" s="269">
        <f t="shared" si="34"/>
        <v>5.1096930060820063E-2</v>
      </c>
      <c r="K190" s="269">
        <f t="shared" si="34"/>
        <v>4.5994628022243189E-2</v>
      </c>
      <c r="L190" s="269">
        <f t="shared" si="34"/>
        <v>4.7383306111106901E-2</v>
      </c>
      <c r="M190" s="269">
        <f t="shared" si="34"/>
        <v>4.666304092494275E-2</v>
      </c>
      <c r="N190" s="269">
        <f t="shared" si="34"/>
        <v>4.7662963769324239E-2</v>
      </c>
      <c r="O190" s="269">
        <f t="shared" si="34"/>
        <v>4.8000613370448919E-2</v>
      </c>
      <c r="P190" s="269">
        <f t="shared" si="34"/>
        <v>5.32259521354147E-2</v>
      </c>
      <c r="Q190" s="269">
        <f t="shared" si="34"/>
        <v>5.3052068369269692E-2</v>
      </c>
      <c r="R190" s="269">
        <f t="shared" si="34"/>
        <v>5.600122311341936E-2</v>
      </c>
      <c r="S190" s="269">
        <f t="shared" si="34"/>
        <v>5.5261649225636554E-2</v>
      </c>
      <c r="T190" s="269">
        <f t="shared" si="34"/>
        <v>5.0726603995060446E-2</v>
      </c>
      <c r="U190" s="269">
        <f t="shared" si="34"/>
        <v>5.13149235419414E-2</v>
      </c>
      <c r="V190" s="269">
        <f t="shared" si="34"/>
        <v>5.8580287684234088E-2</v>
      </c>
      <c r="W190" s="269">
        <f t="shared" si="34"/>
        <v>5.5094704633985886E-2</v>
      </c>
      <c r="X190" s="269">
        <f t="shared" si="34"/>
        <v>5.7157026393655962E-2</v>
      </c>
      <c r="Y190" s="269">
        <f t="shared" si="34"/>
        <v>6.0424246408934693E-2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5.0115539301685214E-3</v>
      </c>
      <c r="C191" s="318">
        <f t="shared" si="35"/>
        <v>1.0123693280372298E-2</v>
      </c>
      <c r="D191" s="318">
        <f t="shared" si="35"/>
        <v>9.6528809130948245E-3</v>
      </c>
      <c r="E191" s="318">
        <f t="shared" si="35"/>
        <v>9.0118388574803119E-3</v>
      </c>
      <c r="F191" s="318">
        <f t="shared" si="35"/>
        <v>7.4017217375978951E-3</v>
      </c>
      <c r="G191" s="318">
        <f t="shared" si="35"/>
        <v>5.4603955511787969E-3</v>
      </c>
      <c r="H191" s="318">
        <f t="shared" si="35"/>
        <v>4.2425873062503765E-3</v>
      </c>
      <c r="I191" s="318">
        <f t="shared" si="35"/>
        <v>7.2857138243078226E-3</v>
      </c>
      <c r="J191" s="318">
        <f t="shared" si="35"/>
        <v>7.0870290375649129E-3</v>
      </c>
      <c r="K191" s="318">
        <f t="shared" si="35"/>
        <v>1.5573034968072021E-2</v>
      </c>
      <c r="L191" s="318">
        <f t="shared" si="35"/>
        <v>1.513146016454185E-2</v>
      </c>
      <c r="M191" s="318">
        <f t="shared" si="35"/>
        <v>1.7597247543978071E-2</v>
      </c>
      <c r="N191" s="318">
        <f t="shared" si="35"/>
        <v>1.6446436187610713E-2</v>
      </c>
      <c r="O191" s="318">
        <f t="shared" si="35"/>
        <v>1.5451373681075149E-2</v>
      </c>
      <c r="P191" s="318">
        <f t="shared" si="35"/>
        <v>1.2959543271836394E-2</v>
      </c>
      <c r="Q191" s="318">
        <f t="shared" si="35"/>
        <v>1.3596290857310799E-2</v>
      </c>
      <c r="R191" s="318">
        <f t="shared" si="35"/>
        <v>1.1269259831920914E-2</v>
      </c>
      <c r="S191" s="318">
        <f t="shared" si="35"/>
        <v>1.2155710737415644E-2</v>
      </c>
      <c r="T191" s="318">
        <f t="shared" si="35"/>
        <v>1.5324397698027889E-2</v>
      </c>
      <c r="U191" s="318">
        <f t="shared" si="35"/>
        <v>1.3695742587386024E-2</v>
      </c>
      <c r="V191" s="318">
        <f t="shared" si="35"/>
        <v>8.4387533946687424E-3</v>
      </c>
      <c r="W191" s="318">
        <f t="shared" si="35"/>
        <v>1.1347238064641789E-2</v>
      </c>
      <c r="X191" s="318">
        <f t="shared" si="35"/>
        <v>9.0540066153165875E-3</v>
      </c>
      <c r="Y191" s="318">
        <f t="shared" si="35"/>
        <v>7.9584631234037254E-3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7.6716154838863161E-3</v>
      </c>
      <c r="C192" s="318">
        <f t="shared" si="36"/>
        <v>8.6618967984630254E-3</v>
      </c>
      <c r="D192" s="318">
        <f t="shared" si="36"/>
        <v>8.7037144740274679E-3</v>
      </c>
      <c r="E192" s="318">
        <f t="shared" si="36"/>
        <v>8.7444307743071228E-3</v>
      </c>
      <c r="F192" s="318">
        <f t="shared" si="36"/>
        <v>8.608463154065979E-3</v>
      </c>
      <c r="G192" s="318">
        <f t="shared" si="36"/>
        <v>8.3975069190924834E-3</v>
      </c>
      <c r="H192" s="318">
        <f t="shared" si="36"/>
        <v>8.3295368455301687E-3</v>
      </c>
      <c r="I192" s="318">
        <f t="shared" si="36"/>
        <v>8.6882212659819096E-3</v>
      </c>
      <c r="J192" s="318">
        <f t="shared" si="36"/>
        <v>8.8255876148089843E-3</v>
      </c>
      <c r="K192" s="318">
        <f t="shared" si="36"/>
        <v>9.5054204647307249E-3</v>
      </c>
      <c r="L192" s="318">
        <f t="shared" si="36"/>
        <v>9.118786627031682E-3</v>
      </c>
      <c r="M192" s="318">
        <f t="shared" si="36"/>
        <v>9.1122706436159873E-3</v>
      </c>
      <c r="N192" s="318">
        <f t="shared" si="36"/>
        <v>8.8436867817541769E-3</v>
      </c>
      <c r="O192" s="318">
        <f t="shared" si="36"/>
        <v>8.7900902702977256E-3</v>
      </c>
      <c r="P192" s="318">
        <f t="shared" si="36"/>
        <v>7.5961556019863439E-3</v>
      </c>
      <c r="Q192" s="318">
        <f t="shared" si="36"/>
        <v>7.5376339261200957E-3</v>
      </c>
      <c r="R192" s="318">
        <f t="shared" si="36"/>
        <v>7.057668907103523E-3</v>
      </c>
      <c r="S192" s="318">
        <f t="shared" si="36"/>
        <v>7.0590217073048418E-3</v>
      </c>
      <c r="T192" s="318">
        <f t="shared" si="36"/>
        <v>7.9921822726244304E-3</v>
      </c>
      <c r="U192" s="318">
        <f t="shared" si="36"/>
        <v>7.941094956367363E-3</v>
      </c>
      <c r="V192" s="318">
        <f t="shared" si="36"/>
        <v>7.3133189708266943E-3</v>
      </c>
      <c r="W192" s="318">
        <f t="shared" si="36"/>
        <v>7.5878840903680642E-3</v>
      </c>
      <c r="X192" s="318">
        <f t="shared" si="36"/>
        <v>7.3339143983994345E-3</v>
      </c>
      <c r="Y192" s="318">
        <f t="shared" si="36"/>
        <v>6.6584780072071869E-3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4.5757710840802476E-2</v>
      </c>
      <c r="C193" s="318">
        <f t="shared" si="37"/>
        <v>3.1499799020949099E-2</v>
      </c>
      <c r="D193" s="318">
        <f t="shared" si="37"/>
        <v>3.2209364474330121E-2</v>
      </c>
      <c r="E193" s="318">
        <f t="shared" si="37"/>
        <v>3.3014541582108953E-2</v>
      </c>
      <c r="F193" s="318">
        <f t="shared" si="37"/>
        <v>3.621015563505222E-2</v>
      </c>
      <c r="G193" s="318">
        <f t="shared" si="37"/>
        <v>4.0285632484492032E-2</v>
      </c>
      <c r="H193" s="318">
        <f t="shared" si="37"/>
        <v>4.2484418776237584E-2</v>
      </c>
      <c r="I193" s="318">
        <f t="shared" si="37"/>
        <v>3.5920102223627869E-2</v>
      </c>
      <c r="J193" s="318">
        <f t="shared" si="37"/>
        <v>3.5184313408446161E-2</v>
      </c>
      <c r="K193" s="318">
        <f t="shared" si="37"/>
        <v>2.0916172589440448E-2</v>
      </c>
      <c r="L193" s="318">
        <f t="shared" si="37"/>
        <v>2.3133059319533366E-2</v>
      </c>
      <c r="M193" s="318">
        <f t="shared" si="37"/>
        <v>1.9953522737348694E-2</v>
      </c>
      <c r="N193" s="318">
        <f t="shared" si="37"/>
        <v>2.2372840799959347E-2</v>
      </c>
      <c r="O193" s="318">
        <f t="shared" si="37"/>
        <v>2.3759149419076052E-2</v>
      </c>
      <c r="P193" s="318">
        <f t="shared" si="37"/>
        <v>3.267025326159196E-2</v>
      </c>
      <c r="Q193" s="318">
        <f t="shared" si="37"/>
        <v>3.1918143585838797E-2</v>
      </c>
      <c r="R193" s="318">
        <f t="shared" si="37"/>
        <v>3.7674294374394915E-2</v>
      </c>
      <c r="S193" s="318">
        <f t="shared" si="37"/>
        <v>3.6046916780916066E-2</v>
      </c>
      <c r="T193" s="318">
        <f t="shared" si="37"/>
        <v>2.7410024024408126E-2</v>
      </c>
      <c r="U193" s="318">
        <f t="shared" si="37"/>
        <v>2.9678085998188018E-2</v>
      </c>
      <c r="V193" s="318">
        <f t="shared" si="37"/>
        <v>4.2828215318738656E-2</v>
      </c>
      <c r="W193" s="318">
        <f t="shared" si="37"/>
        <v>3.6159582478976028E-2</v>
      </c>
      <c r="X193" s="318">
        <f t="shared" si="37"/>
        <v>4.0769105379939947E-2</v>
      </c>
      <c r="Y193" s="318">
        <f t="shared" si="37"/>
        <v>4.580730527832378E-2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3.5604227023447566E-2</v>
      </c>
      <c r="C194" s="319">
        <f t="shared" si="38"/>
        <v>2.8457485193852255E-2</v>
      </c>
      <c r="D194" s="319">
        <f t="shared" si="38"/>
        <v>2.8985658848327173E-2</v>
      </c>
      <c r="E194" s="319">
        <f t="shared" si="38"/>
        <v>2.9361465942825498E-2</v>
      </c>
      <c r="F194" s="319">
        <f t="shared" si="38"/>
        <v>3.0429348609473477E-2</v>
      </c>
      <c r="G194" s="319">
        <f t="shared" si="38"/>
        <v>3.2619088389355795E-2</v>
      </c>
      <c r="H194" s="319">
        <f t="shared" si="38"/>
        <v>3.3148497515052576E-2</v>
      </c>
      <c r="I194" s="319">
        <f t="shared" si="38"/>
        <v>3.050545105821453E-2</v>
      </c>
      <c r="J194" s="319">
        <f t="shared" si="38"/>
        <v>3.0257977096626948E-2</v>
      </c>
      <c r="K194" s="319">
        <f t="shared" si="38"/>
        <v>2.4715150058549476E-2</v>
      </c>
      <c r="L194" s="319">
        <f t="shared" si="38"/>
        <v>2.6693980506909729E-2</v>
      </c>
      <c r="M194" s="319">
        <f t="shared" si="38"/>
        <v>2.6305346942885048E-2</v>
      </c>
      <c r="N194" s="319">
        <f t="shared" si="38"/>
        <v>2.8246056886378282E-2</v>
      </c>
      <c r="O194" s="319">
        <f t="shared" si="38"/>
        <v>2.8913870315016136E-2</v>
      </c>
      <c r="P194" s="319">
        <f t="shared" si="38"/>
        <v>3.5427913173089999E-2</v>
      </c>
      <c r="Q194" s="319">
        <f t="shared" si="38"/>
        <v>3.5787521906515525E-2</v>
      </c>
      <c r="R194" s="319">
        <f t="shared" si="38"/>
        <v>3.8738892934731879E-2</v>
      </c>
      <c r="S194" s="319">
        <f t="shared" si="38"/>
        <v>3.8815421500674401E-2</v>
      </c>
      <c r="T194" s="319">
        <f t="shared" si="38"/>
        <v>3.3338732846999133E-2</v>
      </c>
      <c r="U194" s="319">
        <f t="shared" si="38"/>
        <v>3.3940784271675711E-2</v>
      </c>
      <c r="V194" s="319">
        <f t="shared" si="38"/>
        <v>3.6686875582824199E-2</v>
      </c>
      <c r="W194" s="319">
        <f t="shared" si="38"/>
        <v>3.4885788287451674E-2</v>
      </c>
      <c r="X194" s="319">
        <f t="shared" si="38"/>
        <v>3.6305722332222914E-2</v>
      </c>
      <c r="Y194" s="319">
        <f t="shared" si="38"/>
        <v>3.9737986570500511E-2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1.0000000000000002</v>
      </c>
      <c r="C197" s="232">
        <f t="shared" si="39"/>
        <v>0.99999999999999956</v>
      </c>
      <c r="D197" s="232">
        <f t="shared" si="39"/>
        <v>0.99999999999999944</v>
      </c>
      <c r="E197" s="232">
        <f t="shared" si="39"/>
        <v>1</v>
      </c>
      <c r="F197" s="232">
        <f t="shared" si="39"/>
        <v>1</v>
      </c>
      <c r="G197" s="232">
        <f t="shared" si="39"/>
        <v>1</v>
      </c>
      <c r="H197" s="232">
        <f t="shared" si="39"/>
        <v>0.99999999999999956</v>
      </c>
      <c r="I197" s="232">
        <f t="shared" si="39"/>
        <v>1</v>
      </c>
      <c r="J197" s="232">
        <f t="shared" si="39"/>
        <v>0.99999999999999989</v>
      </c>
      <c r="K197" s="232">
        <f t="shared" si="39"/>
        <v>1</v>
      </c>
      <c r="L197" s="232">
        <f t="shared" si="39"/>
        <v>1</v>
      </c>
      <c r="M197" s="232">
        <f t="shared" si="39"/>
        <v>1</v>
      </c>
      <c r="N197" s="232">
        <f t="shared" si="39"/>
        <v>0.99999999999999989</v>
      </c>
      <c r="O197" s="232">
        <f t="shared" si="39"/>
        <v>0.99999999999999989</v>
      </c>
      <c r="P197" s="232">
        <f t="shared" si="39"/>
        <v>1.0000000000000004</v>
      </c>
      <c r="Q197" s="232">
        <f t="shared" si="39"/>
        <v>1</v>
      </c>
      <c r="R197" s="232">
        <f t="shared" si="39"/>
        <v>1</v>
      </c>
      <c r="S197" s="232">
        <f t="shared" si="39"/>
        <v>0.99999999999999978</v>
      </c>
      <c r="T197" s="232">
        <f t="shared" si="39"/>
        <v>1.0000000000000004</v>
      </c>
      <c r="U197" s="232">
        <f t="shared" si="39"/>
        <v>0.99999999999999978</v>
      </c>
      <c r="V197" s="232">
        <f t="shared" si="39"/>
        <v>1.0000000000000002</v>
      </c>
      <c r="W197" s="232">
        <f t="shared" si="39"/>
        <v>0.99999999999999956</v>
      </c>
      <c r="X197" s="232">
        <f t="shared" si="39"/>
        <v>0.99999999999999989</v>
      </c>
      <c r="Y197" s="232">
        <f t="shared" si="39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1.0305969735764456E-2</v>
      </c>
      <c r="C198" s="266">
        <f t="shared" si="40"/>
        <v>9.2841748993472799E-3</v>
      </c>
      <c r="D198" s="266">
        <f t="shared" si="40"/>
        <v>9.399051449042059E-3</v>
      </c>
      <c r="E198" s="266">
        <f t="shared" si="40"/>
        <v>9.4827782451911043E-3</v>
      </c>
      <c r="F198" s="266">
        <f t="shared" si="40"/>
        <v>9.6451340453597052E-3</v>
      </c>
      <c r="G198" s="266">
        <f t="shared" si="40"/>
        <v>9.9943056220996584E-3</v>
      </c>
      <c r="H198" s="266">
        <f t="shared" si="40"/>
        <v>1.0069090586428782E-2</v>
      </c>
      <c r="I198" s="266">
        <f t="shared" si="40"/>
        <v>9.6802585285130412E-3</v>
      </c>
      <c r="J198" s="266">
        <f t="shared" si="40"/>
        <v>9.6707274927506758E-3</v>
      </c>
      <c r="K198" s="266">
        <f t="shared" si="40"/>
        <v>9.023293421080535E-3</v>
      </c>
      <c r="L198" s="266">
        <f t="shared" si="40"/>
        <v>9.7271072906684256E-3</v>
      </c>
      <c r="M198" s="266">
        <f t="shared" si="40"/>
        <v>9.6253910156572382E-3</v>
      </c>
      <c r="N198" s="266">
        <f t="shared" si="40"/>
        <v>9.7651506074951742E-3</v>
      </c>
      <c r="O198" s="266">
        <f t="shared" si="40"/>
        <v>8.6820343381196641E-3</v>
      </c>
      <c r="P198" s="266">
        <f t="shared" si="40"/>
        <v>1.1563298221045657E-2</v>
      </c>
      <c r="Q198" s="266">
        <f t="shared" si="40"/>
        <v>1.1772093371503931E-2</v>
      </c>
      <c r="R198" s="266">
        <f t="shared" si="40"/>
        <v>1.1734259745074553E-2</v>
      </c>
      <c r="S198" s="266">
        <f t="shared" si="40"/>
        <v>1.1369288177023333E-2</v>
      </c>
      <c r="T198" s="266">
        <f t="shared" si="40"/>
        <v>1.0795926685928582E-2</v>
      </c>
      <c r="U198" s="266">
        <f t="shared" si="40"/>
        <v>1.1102064148575036E-2</v>
      </c>
      <c r="V198" s="266">
        <f t="shared" si="40"/>
        <v>1.1085859462727297E-2</v>
      </c>
      <c r="W198" s="266">
        <f t="shared" si="40"/>
        <v>9.9870610936127115E-3</v>
      </c>
      <c r="X198" s="266">
        <f t="shared" si="40"/>
        <v>1.0072136689239701E-2</v>
      </c>
      <c r="Y198" s="266">
        <f t="shared" si="40"/>
        <v>1.0430715244023442E-2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2.3991656329607654E-2</v>
      </c>
      <c r="C199" s="267">
        <f t="shared" si="41"/>
        <v>2.1612981524303649E-2</v>
      </c>
      <c r="D199" s="267">
        <f t="shared" si="41"/>
        <v>2.1880406984621431E-2</v>
      </c>
      <c r="E199" s="267">
        <f t="shared" si="41"/>
        <v>2.2075317756755398E-2</v>
      </c>
      <c r="F199" s="267">
        <f t="shared" si="41"/>
        <v>2.2453271958119504E-2</v>
      </c>
      <c r="G199" s="267">
        <f t="shared" si="41"/>
        <v>2.3266121664066251E-2</v>
      </c>
      <c r="H199" s="267">
        <f t="shared" si="41"/>
        <v>2.3440216408064953E-2</v>
      </c>
      <c r="I199" s="267">
        <f t="shared" si="41"/>
        <v>2.2535039569530745E-2</v>
      </c>
      <c r="J199" s="267">
        <f t="shared" si="41"/>
        <v>2.2512851911276478E-2</v>
      </c>
      <c r="K199" s="267">
        <f t="shared" si="41"/>
        <v>2.1123547667275235E-2</v>
      </c>
      <c r="L199" s="267">
        <f t="shared" si="41"/>
        <v>2.288554639594775E-2</v>
      </c>
      <c r="M199" s="267">
        <f t="shared" si="41"/>
        <v>2.2748088245319955E-2</v>
      </c>
      <c r="N199" s="267">
        <f t="shared" si="41"/>
        <v>2.3171389187352086E-2</v>
      </c>
      <c r="O199" s="267">
        <f t="shared" si="41"/>
        <v>2.0675717239092405E-2</v>
      </c>
      <c r="P199" s="267">
        <f t="shared" si="41"/>
        <v>2.7626467893216562E-2</v>
      </c>
      <c r="Q199" s="267">
        <f t="shared" si="41"/>
        <v>2.8207042893928863E-2</v>
      </c>
      <c r="R199" s="267">
        <f t="shared" si="41"/>
        <v>2.8189712194646579E-2</v>
      </c>
      <c r="S199" s="267">
        <f t="shared" si="41"/>
        <v>2.7376862957914368E-2</v>
      </c>
      <c r="T199" s="267">
        <f t="shared" si="41"/>
        <v>2.605086958879509E-2</v>
      </c>
      <c r="U199" s="267">
        <f t="shared" si="41"/>
        <v>2.6840159877083502E-2</v>
      </c>
      <c r="V199" s="267">
        <f t="shared" si="41"/>
        <v>2.6846432186367279E-2</v>
      </c>
      <c r="W199" s="267">
        <f t="shared" si="41"/>
        <v>2.4222340754377479E-2</v>
      </c>
      <c r="X199" s="267">
        <f t="shared" si="41"/>
        <v>2.4462127700328264E-2</v>
      </c>
      <c r="Y199" s="267">
        <f t="shared" si="41"/>
        <v>2.5364178854109971E-2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0.14046825511976668</v>
      </c>
      <c r="C200" s="267">
        <f t="shared" si="42"/>
        <v>0.12654140093312743</v>
      </c>
      <c r="D200" s="267">
        <f t="shared" si="42"/>
        <v>0.12810714475962115</v>
      </c>
      <c r="E200" s="267">
        <f t="shared" si="42"/>
        <v>0.129248323829943</v>
      </c>
      <c r="F200" s="267">
        <f t="shared" si="42"/>
        <v>0.13146120010873844</v>
      </c>
      <c r="G200" s="267">
        <f t="shared" si="42"/>
        <v>0.13622033713122278</v>
      </c>
      <c r="H200" s="267">
        <f t="shared" si="42"/>
        <v>0.13723964086661514</v>
      </c>
      <c r="I200" s="267">
        <f t="shared" si="42"/>
        <v>0.13193993961477557</v>
      </c>
      <c r="J200" s="267">
        <f t="shared" si="42"/>
        <v>0.13181003355087764</v>
      </c>
      <c r="K200" s="267">
        <f t="shared" si="42"/>
        <v>0.12298563985631911</v>
      </c>
      <c r="L200" s="267">
        <f t="shared" si="42"/>
        <v>0.13257847864052591</v>
      </c>
      <c r="M200" s="267">
        <f t="shared" si="42"/>
        <v>0.13119210666055392</v>
      </c>
      <c r="N200" s="267">
        <f t="shared" si="42"/>
        <v>0.1330970012512683</v>
      </c>
      <c r="O200" s="267">
        <f t="shared" si="42"/>
        <v>0.11833434850224751</v>
      </c>
      <c r="P200" s="267">
        <f t="shared" si="42"/>
        <v>0.15760538466391119</v>
      </c>
      <c r="Q200" s="267">
        <f t="shared" si="42"/>
        <v>0.16045121976864302</v>
      </c>
      <c r="R200" s="267">
        <f t="shared" si="42"/>
        <v>0.15993555519503716</v>
      </c>
      <c r="S200" s="267">
        <f t="shared" si="42"/>
        <v>0.1549610675294496</v>
      </c>
      <c r="T200" s="267">
        <f t="shared" si="42"/>
        <v>0.14714626792573501</v>
      </c>
      <c r="U200" s="267">
        <f t="shared" si="42"/>
        <v>0.15131885879367712</v>
      </c>
      <c r="V200" s="267">
        <f t="shared" si="42"/>
        <v>0.1510979922469905</v>
      </c>
      <c r="W200" s="267">
        <f t="shared" si="42"/>
        <v>0.13612159569283144</v>
      </c>
      <c r="X200" s="267">
        <f t="shared" si="42"/>
        <v>0.13728115862357892</v>
      </c>
      <c r="Y200" s="267">
        <f t="shared" si="42"/>
        <v>0.14216851082868451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0.21522341027468456</v>
      </c>
      <c r="C201" s="267">
        <f t="shared" si="43"/>
        <v>0.19388488756084357</v>
      </c>
      <c r="D201" s="267">
        <f t="shared" si="43"/>
        <v>0.19628389739881144</v>
      </c>
      <c r="E201" s="267">
        <f t="shared" si="43"/>
        <v>0.19803239531415451</v>
      </c>
      <c r="F201" s="267">
        <f t="shared" si="43"/>
        <v>0.20142293205024636</v>
      </c>
      <c r="G201" s="267">
        <f t="shared" si="43"/>
        <v>0.20871481233359043</v>
      </c>
      <c r="H201" s="267">
        <f t="shared" si="43"/>
        <v>0.21027657463959928</v>
      </c>
      <c r="I201" s="267">
        <f t="shared" si="43"/>
        <v>0.20215644973390148</v>
      </c>
      <c r="J201" s="267">
        <f t="shared" si="43"/>
        <v>0.2019574095588553</v>
      </c>
      <c r="K201" s="267">
        <f t="shared" si="43"/>
        <v>0.18915481855783187</v>
      </c>
      <c r="L201" s="267">
        <f t="shared" si="43"/>
        <v>0.20460545027567958</v>
      </c>
      <c r="M201" s="267">
        <f t="shared" si="43"/>
        <v>0.20308629401242567</v>
      </c>
      <c r="N201" s="267">
        <f t="shared" si="43"/>
        <v>0.20660155244352793</v>
      </c>
      <c r="O201" s="267">
        <f t="shared" si="43"/>
        <v>0.1841393064781385</v>
      </c>
      <c r="P201" s="267">
        <f t="shared" si="43"/>
        <v>0.24579203894668208</v>
      </c>
      <c r="Q201" s="267">
        <f t="shared" si="43"/>
        <v>0.25072806151308652</v>
      </c>
      <c r="R201" s="267">
        <f t="shared" si="43"/>
        <v>0.25036886542543896</v>
      </c>
      <c r="S201" s="267">
        <f t="shared" si="43"/>
        <v>0.24297106543983221</v>
      </c>
      <c r="T201" s="267">
        <f t="shared" si="43"/>
        <v>0.23105067922135594</v>
      </c>
      <c r="U201" s="267">
        <f t="shared" si="43"/>
        <v>0.23791056057395391</v>
      </c>
      <c r="V201" s="267">
        <f t="shared" si="43"/>
        <v>0.23784012943275046</v>
      </c>
      <c r="W201" s="267">
        <f t="shared" si="43"/>
        <v>0.21434548338450693</v>
      </c>
      <c r="X201" s="267">
        <f t="shared" si="43"/>
        <v>0.21617140289155329</v>
      </c>
      <c r="Y201" s="267">
        <f t="shared" si="43"/>
        <v>0.2238673299451682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3.3964058195354384E-2</v>
      </c>
      <c r="C202" s="268">
        <f t="shared" si="44"/>
        <v>3.2841737529414369E-2</v>
      </c>
      <c r="D202" s="268">
        <f t="shared" si="44"/>
        <v>3.2481466403342124E-2</v>
      </c>
      <c r="E202" s="268">
        <f t="shared" si="44"/>
        <v>3.2257050156805779E-2</v>
      </c>
      <c r="F202" s="268">
        <f t="shared" si="44"/>
        <v>3.2352730213321773E-2</v>
      </c>
      <c r="G202" s="268">
        <f t="shared" si="44"/>
        <v>3.2167991897279938E-2</v>
      </c>
      <c r="H202" s="268">
        <f t="shared" si="44"/>
        <v>3.2987353106426413E-2</v>
      </c>
      <c r="I202" s="268">
        <f t="shared" si="44"/>
        <v>3.2571302000009045E-2</v>
      </c>
      <c r="J202" s="268">
        <f t="shared" si="44"/>
        <v>3.2107799682345686E-2</v>
      </c>
      <c r="K202" s="268">
        <f t="shared" si="44"/>
        <v>3.1402338215260096E-2</v>
      </c>
      <c r="L202" s="268">
        <f t="shared" si="44"/>
        <v>2.9764926644034899E-2</v>
      </c>
      <c r="M202" s="268">
        <f t="shared" si="44"/>
        <v>2.9993947003179765E-2</v>
      </c>
      <c r="N202" s="268">
        <f t="shared" si="44"/>
        <v>3.0519428775691516E-2</v>
      </c>
      <c r="O202" s="268">
        <f t="shared" si="44"/>
        <v>3.6086936589599321E-2</v>
      </c>
      <c r="P202" s="268">
        <f t="shared" si="44"/>
        <v>2.5953199246529796E-2</v>
      </c>
      <c r="Q202" s="268">
        <f t="shared" si="44"/>
        <v>2.4579888824119201E-2</v>
      </c>
      <c r="R202" s="268">
        <f t="shared" si="44"/>
        <v>2.6401400865660809E-2</v>
      </c>
      <c r="S202" s="268">
        <f t="shared" si="44"/>
        <v>2.8357012273431906E-2</v>
      </c>
      <c r="T202" s="268">
        <f t="shared" si="44"/>
        <v>2.8409317825858545E-2</v>
      </c>
      <c r="U202" s="268">
        <f t="shared" si="44"/>
        <v>2.7676982896516725E-2</v>
      </c>
      <c r="V202" s="268">
        <f t="shared" si="44"/>
        <v>3.1943878409335318E-2</v>
      </c>
      <c r="W202" s="268">
        <f t="shared" si="44"/>
        <v>3.7065766499044549E-2</v>
      </c>
      <c r="X202" s="268">
        <f t="shared" si="44"/>
        <v>3.808356510467914E-2</v>
      </c>
      <c r="Y202" s="268">
        <f t="shared" si="44"/>
        <v>3.8643093702001717E-2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0.17119567363207433</v>
      </c>
      <c r="C203" s="269">
        <f t="shared" si="45"/>
        <v>0.22102095402019223</v>
      </c>
      <c r="D203" s="269">
        <f t="shared" si="45"/>
        <v>0.21835512854400707</v>
      </c>
      <c r="E203" s="269">
        <f t="shared" si="45"/>
        <v>0.21654713156889324</v>
      </c>
      <c r="F203" s="269">
        <f t="shared" si="45"/>
        <v>0.2086477670317691</v>
      </c>
      <c r="G203" s="269">
        <f t="shared" si="45"/>
        <v>0.19396718664562498</v>
      </c>
      <c r="H203" s="269">
        <f t="shared" si="45"/>
        <v>0.18968505445858441</v>
      </c>
      <c r="I203" s="269">
        <f t="shared" si="45"/>
        <v>0.20915608115507878</v>
      </c>
      <c r="J203" s="269">
        <f t="shared" si="45"/>
        <v>0.21254773680275854</v>
      </c>
      <c r="K203" s="269">
        <f t="shared" si="45"/>
        <v>0.24465638233469642</v>
      </c>
      <c r="L203" s="269">
        <f t="shared" si="45"/>
        <v>0.21327935585328525</v>
      </c>
      <c r="M203" s="269">
        <f t="shared" si="45"/>
        <v>0.21633050976005835</v>
      </c>
      <c r="N203" s="269">
        <f t="shared" si="45"/>
        <v>0.20695255762370068</v>
      </c>
      <c r="O203" s="269">
        <f t="shared" si="45"/>
        <v>0.24206885098468228</v>
      </c>
      <c r="P203" s="269">
        <f t="shared" si="45"/>
        <v>0.13051525691596022</v>
      </c>
      <c r="Q203" s="269">
        <f t="shared" si="45"/>
        <v>0.12351937543129125</v>
      </c>
      <c r="R203" s="269">
        <f t="shared" si="45"/>
        <v>0.11883715960768243</v>
      </c>
      <c r="S203" s="269">
        <f t="shared" si="45"/>
        <v>0.12986679649529811</v>
      </c>
      <c r="T203" s="269">
        <f t="shared" si="45"/>
        <v>0.15819381460186438</v>
      </c>
      <c r="U203" s="269">
        <f t="shared" si="45"/>
        <v>0.14542542007629028</v>
      </c>
      <c r="V203" s="269">
        <f t="shared" si="45"/>
        <v>0.13297641046113734</v>
      </c>
      <c r="W203" s="269">
        <f t="shared" si="45"/>
        <v>0.1689800045747846</v>
      </c>
      <c r="X203" s="269">
        <f t="shared" si="45"/>
        <v>0.16061116327456978</v>
      </c>
      <c r="Y203" s="269">
        <f t="shared" si="45"/>
        <v>0.13980326393003245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0.17091381898427901</v>
      </c>
      <c r="C204" s="318">
        <f t="shared" si="46"/>
        <v>0.22076704411036155</v>
      </c>
      <c r="D204" s="318">
        <f t="shared" si="46"/>
        <v>0.2180980769124089</v>
      </c>
      <c r="E204" s="318">
        <f t="shared" si="46"/>
        <v>0.2162877901201071</v>
      </c>
      <c r="F204" s="318">
        <f t="shared" si="46"/>
        <v>0.20838398536648248</v>
      </c>
      <c r="G204" s="318">
        <f t="shared" si="46"/>
        <v>0.19369385559931887</v>
      </c>
      <c r="H204" s="318">
        <f t="shared" si="46"/>
        <v>0.1894096781423695</v>
      </c>
      <c r="I204" s="318">
        <f t="shared" si="46"/>
        <v>0.20889133888161243</v>
      </c>
      <c r="J204" s="318">
        <f t="shared" si="46"/>
        <v>0.21228325519052027</v>
      </c>
      <c r="K204" s="318">
        <f t="shared" si="46"/>
        <v>0.24442528761386148</v>
      </c>
      <c r="L204" s="318">
        <f t="shared" si="46"/>
        <v>0.21305263541998706</v>
      </c>
      <c r="M204" s="318">
        <f t="shared" si="46"/>
        <v>0.21610561227538627</v>
      </c>
      <c r="N204" s="318">
        <f t="shared" si="46"/>
        <v>0.20671278233299187</v>
      </c>
      <c r="O204" s="318">
        <f t="shared" si="46"/>
        <v>0.2417800153925814</v>
      </c>
      <c r="P204" s="318">
        <f t="shared" si="46"/>
        <v>0.1303017609816054</v>
      </c>
      <c r="Q204" s="318">
        <f t="shared" si="46"/>
        <v>0.1233158271926631</v>
      </c>
      <c r="R204" s="318">
        <f t="shared" si="46"/>
        <v>0.11861358518080399</v>
      </c>
      <c r="S204" s="318">
        <f t="shared" si="46"/>
        <v>0.12962421454779263</v>
      </c>
      <c r="T204" s="318">
        <f t="shared" si="46"/>
        <v>0.15796477686585769</v>
      </c>
      <c r="U204" s="318">
        <f t="shared" si="46"/>
        <v>0.14520777946945002</v>
      </c>
      <c r="V204" s="318">
        <f t="shared" si="46"/>
        <v>0.13273804435020775</v>
      </c>
      <c r="W204" s="318">
        <f t="shared" si="46"/>
        <v>0.16870185544728097</v>
      </c>
      <c r="X204" s="318">
        <f t="shared" si="46"/>
        <v>0.16032362053650845</v>
      </c>
      <c r="Y204" s="318">
        <f t="shared" si="46"/>
        <v>0.13950548437106269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2.8185464779532129E-4</v>
      </c>
      <c r="C205" s="318">
        <f t="shared" si="47"/>
        <v>2.5390990983068196E-4</v>
      </c>
      <c r="D205" s="318">
        <f t="shared" si="47"/>
        <v>2.5705163159819297E-4</v>
      </c>
      <c r="E205" s="318">
        <f t="shared" si="47"/>
        <v>2.5934144878615977E-4</v>
      </c>
      <c r="F205" s="318">
        <f t="shared" si="47"/>
        <v>2.6378166528662623E-4</v>
      </c>
      <c r="G205" s="318">
        <f t="shared" si="47"/>
        <v>2.7333104630611896E-4</v>
      </c>
      <c r="H205" s="318">
        <f t="shared" si="47"/>
        <v>2.753763162149007E-4</v>
      </c>
      <c r="I205" s="318">
        <f t="shared" si="47"/>
        <v>2.6474227346635161E-4</v>
      </c>
      <c r="J205" s="318">
        <f t="shared" si="47"/>
        <v>2.6448161223826692E-4</v>
      </c>
      <c r="K205" s="318">
        <f t="shared" si="47"/>
        <v>2.3109472083494026E-4</v>
      </c>
      <c r="L205" s="318">
        <f t="shared" si="47"/>
        <v>2.2672043329819696E-4</v>
      </c>
      <c r="M205" s="318">
        <f t="shared" si="47"/>
        <v>2.2489748467209784E-4</v>
      </c>
      <c r="N205" s="318">
        <f t="shared" si="47"/>
        <v>2.3977529070880985E-4</v>
      </c>
      <c r="O205" s="318">
        <f t="shared" si="47"/>
        <v>2.8883559210090426E-4</v>
      </c>
      <c r="P205" s="318">
        <f t="shared" si="47"/>
        <v>2.1349593435481803E-4</v>
      </c>
      <c r="Q205" s="318">
        <f t="shared" si="47"/>
        <v>2.0354823862814698E-4</v>
      </c>
      <c r="R205" s="318">
        <f t="shared" si="47"/>
        <v>2.2357442687845572E-4</v>
      </c>
      <c r="S205" s="318">
        <f t="shared" si="47"/>
        <v>2.4258194750547936E-4</v>
      </c>
      <c r="T205" s="318">
        <f t="shared" si="47"/>
        <v>2.2903773600667615E-4</v>
      </c>
      <c r="U205" s="318">
        <f t="shared" si="47"/>
        <v>2.176406068402672E-4</v>
      </c>
      <c r="V205" s="318">
        <f t="shared" si="47"/>
        <v>2.3836611092959022E-4</v>
      </c>
      <c r="W205" s="318">
        <f t="shared" si="47"/>
        <v>2.7814912750360782E-4</v>
      </c>
      <c r="X205" s="318">
        <f t="shared" si="47"/>
        <v>2.8754273806135824E-4</v>
      </c>
      <c r="Y205" s="318">
        <f t="shared" si="47"/>
        <v>2.9777955896975131E-4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5.7750121010668135E-2</v>
      </c>
      <c r="C206" s="269">
        <f t="shared" si="48"/>
        <v>7.4399748827139039E-2</v>
      </c>
      <c r="D206" s="269">
        <f t="shared" si="48"/>
        <v>7.054299601285445E-2</v>
      </c>
      <c r="E206" s="269">
        <f t="shared" si="48"/>
        <v>6.7534224835424803E-2</v>
      </c>
      <c r="F206" s="269">
        <f t="shared" si="48"/>
        <v>6.4548331896168029E-2</v>
      </c>
      <c r="G206" s="269">
        <f t="shared" si="48"/>
        <v>5.7918260763074395E-2</v>
      </c>
      <c r="H206" s="269">
        <f t="shared" si="48"/>
        <v>5.6124971051572506E-2</v>
      </c>
      <c r="I206" s="269">
        <f t="shared" si="48"/>
        <v>6.2217720867401044E-2</v>
      </c>
      <c r="J206" s="269">
        <f t="shared" si="48"/>
        <v>6.0691500433561141E-2</v>
      </c>
      <c r="K206" s="269">
        <f t="shared" si="48"/>
        <v>7.2063688882871305E-2</v>
      </c>
      <c r="L206" s="269">
        <f t="shared" si="48"/>
        <v>6.6248623933420819E-2</v>
      </c>
      <c r="M206" s="269">
        <f t="shared" si="48"/>
        <v>6.8961873095704646E-2</v>
      </c>
      <c r="N206" s="269">
        <f t="shared" si="48"/>
        <v>6.7392926240141662E-2</v>
      </c>
      <c r="O206" s="269">
        <f t="shared" si="48"/>
        <v>7.8095227218938232E-2</v>
      </c>
      <c r="P206" s="269">
        <f t="shared" si="48"/>
        <v>4.9277132623720118E-2</v>
      </c>
      <c r="Q206" s="269">
        <f t="shared" si="48"/>
        <v>4.795467306441261E-2</v>
      </c>
      <c r="R206" s="269">
        <f t="shared" si="48"/>
        <v>4.7949241712300833E-2</v>
      </c>
      <c r="S206" s="269">
        <f t="shared" si="48"/>
        <v>5.2337389133031653E-2</v>
      </c>
      <c r="T206" s="269">
        <f t="shared" si="48"/>
        <v>5.864791292128517E-2</v>
      </c>
      <c r="U206" s="269">
        <f t="shared" si="48"/>
        <v>5.4651711478613751E-2</v>
      </c>
      <c r="V206" s="269">
        <f t="shared" si="48"/>
        <v>5.334998777821285E-2</v>
      </c>
      <c r="W206" s="269">
        <f t="shared" si="48"/>
        <v>6.6651776157133677E-2</v>
      </c>
      <c r="X206" s="269">
        <f t="shared" si="48"/>
        <v>6.5727245168663864E-2</v>
      </c>
      <c r="Y206" s="269">
        <f t="shared" si="48"/>
        <v>6.320538551209956E-2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4.5384828007580112E-2</v>
      </c>
      <c r="C207" s="318">
        <f t="shared" si="49"/>
        <v>7.0886985046634404E-2</v>
      </c>
      <c r="D207" s="318">
        <f t="shared" si="49"/>
        <v>6.59636395812635E-2</v>
      </c>
      <c r="E207" s="318">
        <f t="shared" si="49"/>
        <v>6.2058190148476529E-2</v>
      </c>
      <c r="F207" s="318">
        <f t="shared" si="49"/>
        <v>5.7848278254611904E-2</v>
      </c>
      <c r="G207" s="318">
        <f t="shared" si="49"/>
        <v>4.3487071937987606E-2</v>
      </c>
      <c r="H207" s="318">
        <f t="shared" si="49"/>
        <v>3.7085215205841744E-2</v>
      </c>
      <c r="I207" s="318">
        <f t="shared" si="49"/>
        <v>5.3841097232127294E-2</v>
      </c>
      <c r="J207" s="318">
        <f t="shared" si="49"/>
        <v>4.9449711875114086E-2</v>
      </c>
      <c r="K207" s="318">
        <f t="shared" si="49"/>
        <v>6.7109903310142952E-2</v>
      </c>
      <c r="L207" s="318">
        <f t="shared" si="49"/>
        <v>6.1034259147746323E-2</v>
      </c>
      <c r="M207" s="318">
        <f t="shared" si="49"/>
        <v>6.4463742220199668E-2</v>
      </c>
      <c r="N207" s="318">
        <f t="shared" si="49"/>
        <v>6.1669237415373543E-2</v>
      </c>
      <c r="O207" s="318">
        <f t="shared" si="49"/>
        <v>7.0608818685752237E-2</v>
      </c>
      <c r="P207" s="318">
        <f t="shared" si="49"/>
        <v>4.1602485904855366E-2</v>
      </c>
      <c r="Q207" s="318">
        <f t="shared" si="49"/>
        <v>4.0831307306786427E-2</v>
      </c>
      <c r="R207" s="318">
        <f t="shared" si="49"/>
        <v>3.8630608792842878E-2</v>
      </c>
      <c r="S207" s="318">
        <f t="shared" si="49"/>
        <v>4.2732409426002677E-2</v>
      </c>
      <c r="T207" s="318">
        <f t="shared" si="49"/>
        <v>5.1833288840068395E-2</v>
      </c>
      <c r="U207" s="318">
        <f t="shared" si="49"/>
        <v>4.693324590711672E-2</v>
      </c>
      <c r="V207" s="318">
        <f t="shared" si="49"/>
        <v>3.8711975330688431E-2</v>
      </c>
      <c r="W207" s="318">
        <f t="shared" si="49"/>
        <v>5.3754754724129619E-2</v>
      </c>
      <c r="X207" s="318">
        <f t="shared" si="49"/>
        <v>4.9234921667545881E-2</v>
      </c>
      <c r="Y207" s="318">
        <f t="shared" si="49"/>
        <v>4.4221393826724291E-2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1.2365293003088029E-2</v>
      </c>
      <c r="C208" s="318">
        <f t="shared" si="50"/>
        <v>3.5127637805046582E-3</v>
      </c>
      <c r="D208" s="318">
        <f t="shared" si="50"/>
        <v>4.5793564315909658E-3</v>
      </c>
      <c r="E208" s="318">
        <f t="shared" si="50"/>
        <v>5.4760346869483067E-3</v>
      </c>
      <c r="F208" s="318">
        <f t="shared" si="50"/>
        <v>6.7000536415561278E-3</v>
      </c>
      <c r="G208" s="318">
        <f t="shared" si="50"/>
        <v>1.4431188825086799E-2</v>
      </c>
      <c r="H208" s="318">
        <f t="shared" si="50"/>
        <v>1.9039755845730769E-2</v>
      </c>
      <c r="I208" s="318">
        <f t="shared" si="50"/>
        <v>8.3766236352737309E-3</v>
      </c>
      <c r="J208" s="318">
        <f t="shared" si="50"/>
        <v>1.1241788558447064E-2</v>
      </c>
      <c r="K208" s="318">
        <f t="shared" si="50"/>
        <v>4.9537855727283635E-3</v>
      </c>
      <c r="L208" s="318">
        <f t="shared" si="50"/>
        <v>5.2143647856745011E-3</v>
      </c>
      <c r="M208" s="318">
        <f t="shared" si="50"/>
        <v>4.498130875504964E-3</v>
      </c>
      <c r="N208" s="318">
        <f t="shared" si="50"/>
        <v>5.7236888247680787E-3</v>
      </c>
      <c r="O208" s="318">
        <f t="shared" si="50"/>
        <v>7.4864085331859962E-3</v>
      </c>
      <c r="P208" s="318">
        <f t="shared" si="50"/>
        <v>7.6746467188647536E-3</v>
      </c>
      <c r="Q208" s="318">
        <f t="shared" si="50"/>
        <v>7.1233657576261775E-3</v>
      </c>
      <c r="R208" s="318">
        <f t="shared" si="50"/>
        <v>9.3186329194579597E-3</v>
      </c>
      <c r="S208" s="318">
        <f t="shared" si="50"/>
        <v>9.6049797070289766E-3</v>
      </c>
      <c r="T208" s="318">
        <f t="shared" si="50"/>
        <v>6.8146240812167747E-3</v>
      </c>
      <c r="U208" s="318">
        <f t="shared" si="50"/>
        <v>7.7184655714970501E-3</v>
      </c>
      <c r="V208" s="318">
        <f t="shared" si="50"/>
        <v>1.4638012447524428E-2</v>
      </c>
      <c r="W208" s="318">
        <f t="shared" si="50"/>
        <v>1.2897021433004054E-2</v>
      </c>
      <c r="X208" s="318">
        <f t="shared" si="50"/>
        <v>1.6492323501117977E-2</v>
      </c>
      <c r="Y208" s="318">
        <f t="shared" si="50"/>
        <v>1.8983991685375255E-2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9.6151787725496124E-2</v>
      </c>
      <c r="C209" s="269">
        <f t="shared" si="51"/>
        <v>9.4345622592990022E-2</v>
      </c>
      <c r="D209" s="269">
        <f t="shared" si="51"/>
        <v>9.4084186785835355E-2</v>
      </c>
      <c r="E209" s="269">
        <f t="shared" si="51"/>
        <v>9.3918319666181679E-2</v>
      </c>
      <c r="F209" s="269">
        <f t="shared" si="51"/>
        <v>9.4610830737799106E-2</v>
      </c>
      <c r="G209" s="269">
        <f t="shared" si="51"/>
        <v>9.4390897969239468E-2</v>
      </c>
      <c r="H209" s="269">
        <f t="shared" si="51"/>
        <v>9.4996008425268896E-2</v>
      </c>
      <c r="I209" s="269">
        <f t="shared" si="51"/>
        <v>9.4030129821411207E-2</v>
      </c>
      <c r="J209" s="269">
        <f t="shared" si="51"/>
        <v>9.3220941381301201E-2</v>
      </c>
      <c r="K209" s="269">
        <f t="shared" si="51"/>
        <v>8.9874230164411123E-2</v>
      </c>
      <c r="L209" s="269">
        <f t="shared" si="51"/>
        <v>8.4056670785777082E-2</v>
      </c>
      <c r="M209" s="269">
        <f t="shared" si="51"/>
        <v>8.3684728540889514E-2</v>
      </c>
      <c r="N209" s="269">
        <f t="shared" si="51"/>
        <v>8.4719803706106003E-2</v>
      </c>
      <c r="O209" s="269">
        <f t="shared" si="51"/>
        <v>0.10051113353504679</v>
      </c>
      <c r="P209" s="269">
        <f t="shared" si="51"/>
        <v>7.0102362896668172E-2</v>
      </c>
      <c r="Q209" s="269">
        <f t="shared" si="51"/>
        <v>6.6138650865120802E-2</v>
      </c>
      <c r="R209" s="269">
        <f t="shared" si="51"/>
        <v>7.0856055035495816E-2</v>
      </c>
      <c r="S209" s="269">
        <f t="shared" si="51"/>
        <v>7.5919779593619258E-2</v>
      </c>
      <c r="T209" s="269">
        <f t="shared" si="51"/>
        <v>7.6825753086042572E-2</v>
      </c>
      <c r="U209" s="269">
        <f t="shared" si="51"/>
        <v>7.4740375267168604E-2</v>
      </c>
      <c r="V209" s="269">
        <f t="shared" si="51"/>
        <v>8.4920025198405288E-2</v>
      </c>
      <c r="W209" s="269">
        <f t="shared" si="51"/>
        <v>9.9442289228186764E-2</v>
      </c>
      <c r="X209" s="269">
        <f t="shared" si="51"/>
        <v>0.10233593786928716</v>
      </c>
      <c r="Y209" s="269">
        <f t="shared" si="51"/>
        <v>0.1025309165572085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8.0155898718383516E-3</v>
      </c>
      <c r="C210" s="318">
        <f t="shared" si="52"/>
        <v>1.8249944661074585E-2</v>
      </c>
      <c r="D210" s="318">
        <f t="shared" si="52"/>
        <v>1.7295518142667637E-2</v>
      </c>
      <c r="E210" s="318">
        <f t="shared" si="52"/>
        <v>1.6082259129075144E-2</v>
      </c>
      <c r="F210" s="318">
        <f t="shared" si="52"/>
        <v>1.296355589361963E-2</v>
      </c>
      <c r="G210" s="318">
        <f t="shared" si="52"/>
        <v>9.2444417193109831E-3</v>
      </c>
      <c r="H210" s="318">
        <f t="shared" si="52"/>
        <v>7.1208685068288547E-3</v>
      </c>
      <c r="I210" s="318">
        <f t="shared" si="52"/>
        <v>1.2774896555195262E-2</v>
      </c>
      <c r="J210" s="318">
        <f t="shared" si="52"/>
        <v>1.2515818209049968E-2</v>
      </c>
      <c r="K210" s="318">
        <f t="shared" si="52"/>
        <v>2.9232050220452412E-2</v>
      </c>
      <c r="L210" s="318">
        <f t="shared" si="52"/>
        <v>2.5870066257779392E-2</v>
      </c>
      <c r="M210" s="318">
        <f t="shared" si="52"/>
        <v>3.0358200676261587E-2</v>
      </c>
      <c r="N210" s="318">
        <f t="shared" si="52"/>
        <v>2.8232330303660243E-2</v>
      </c>
      <c r="O210" s="318">
        <f t="shared" si="52"/>
        <v>3.1273527460602454E-2</v>
      </c>
      <c r="P210" s="318">
        <f t="shared" si="52"/>
        <v>1.6672955978577774E-2</v>
      </c>
      <c r="Q210" s="318">
        <f t="shared" si="52"/>
        <v>1.6534977905666475E-2</v>
      </c>
      <c r="R210" s="318">
        <f t="shared" si="52"/>
        <v>1.392566512946658E-2</v>
      </c>
      <c r="S210" s="318">
        <f t="shared" si="52"/>
        <v>1.6286047105565596E-2</v>
      </c>
      <c r="T210" s="318">
        <f t="shared" si="52"/>
        <v>2.2594472796670383E-2</v>
      </c>
      <c r="U210" s="318">
        <f t="shared" si="52"/>
        <v>1.9589355576090563E-2</v>
      </c>
      <c r="V210" s="318">
        <f t="shared" si="52"/>
        <v>1.2024658118349111E-2</v>
      </c>
      <c r="W210" s="318">
        <f t="shared" si="52"/>
        <v>2.0227541535793304E-2</v>
      </c>
      <c r="X210" s="318">
        <f t="shared" si="52"/>
        <v>1.6048321190902028E-2</v>
      </c>
      <c r="Y210" s="318">
        <f t="shared" si="52"/>
        <v>1.3370439155402014E-2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1.4950306075434242E-2</v>
      </c>
      <c r="C211" s="318">
        <f t="shared" si="53"/>
        <v>1.9311106032464158E-2</v>
      </c>
      <c r="D211" s="318">
        <f t="shared" si="53"/>
        <v>1.9077644064603286E-2</v>
      </c>
      <c r="E211" s="318">
        <f t="shared" si="53"/>
        <v>1.8919293254879024E-2</v>
      </c>
      <c r="F211" s="318">
        <f t="shared" si="53"/>
        <v>1.8227925518031308E-2</v>
      </c>
      <c r="G211" s="318">
        <f t="shared" si="53"/>
        <v>1.6942939098488815E-2</v>
      </c>
      <c r="H211" s="318">
        <f t="shared" si="53"/>
        <v>1.6568190206658368E-2</v>
      </c>
      <c r="I211" s="318">
        <f t="shared" si="53"/>
        <v>1.8272305138033469E-2</v>
      </c>
      <c r="J211" s="318">
        <f t="shared" si="53"/>
        <v>1.8569005470995388E-2</v>
      </c>
      <c r="K211" s="318">
        <f t="shared" si="53"/>
        <v>2.1380558249297545E-2</v>
      </c>
      <c r="L211" s="318">
        <f t="shared" si="53"/>
        <v>1.8636305294890694E-2</v>
      </c>
      <c r="M211" s="318">
        <f t="shared" si="53"/>
        <v>1.8903357653211893E-2</v>
      </c>
      <c r="N211" s="318">
        <f t="shared" si="53"/>
        <v>1.8081740750682702E-2</v>
      </c>
      <c r="O211" s="318">
        <f t="shared" si="53"/>
        <v>2.1149168946805762E-2</v>
      </c>
      <c r="P211" s="318">
        <f t="shared" si="53"/>
        <v>1.1397856653254355E-2</v>
      </c>
      <c r="Q211" s="318">
        <f t="shared" si="53"/>
        <v>1.0786777637010428E-2</v>
      </c>
      <c r="R211" s="318">
        <f t="shared" si="53"/>
        <v>1.0375459478327629E-2</v>
      </c>
      <c r="S211" s="318">
        <f t="shared" si="53"/>
        <v>1.1338589786326812E-2</v>
      </c>
      <c r="T211" s="318">
        <f t="shared" si="53"/>
        <v>1.3817617424483812E-2</v>
      </c>
      <c r="U211" s="318">
        <f t="shared" si="53"/>
        <v>1.2701727458340382E-2</v>
      </c>
      <c r="V211" s="318">
        <f t="shared" si="53"/>
        <v>1.1610965120805752E-2</v>
      </c>
      <c r="W211" s="318">
        <f t="shared" si="53"/>
        <v>1.4756819486097295E-2</v>
      </c>
      <c r="X211" s="318">
        <f t="shared" si="53"/>
        <v>1.4023952026740722E-2</v>
      </c>
      <c r="Y211" s="318">
        <f t="shared" si="53"/>
        <v>1.2202931880779857E-2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7.318589177822353E-2</v>
      </c>
      <c r="C212" s="318">
        <f t="shared" si="54"/>
        <v>5.6784571899451276E-2</v>
      </c>
      <c r="D212" s="318">
        <f t="shared" si="54"/>
        <v>5.7711024578564425E-2</v>
      </c>
      <c r="E212" s="318">
        <f t="shared" si="54"/>
        <v>5.8916767282227514E-2</v>
      </c>
      <c r="F212" s="318">
        <f t="shared" si="54"/>
        <v>6.3419349326148164E-2</v>
      </c>
      <c r="G212" s="318">
        <f t="shared" si="54"/>
        <v>6.8203517151439672E-2</v>
      </c>
      <c r="H212" s="318">
        <f t="shared" si="54"/>
        <v>7.1306949711781656E-2</v>
      </c>
      <c r="I212" s="318">
        <f t="shared" si="54"/>
        <v>6.2982928128182486E-2</v>
      </c>
      <c r="J212" s="318">
        <f t="shared" si="54"/>
        <v>6.2136117701255843E-2</v>
      </c>
      <c r="K212" s="318">
        <f t="shared" si="54"/>
        <v>3.9261621694661158E-2</v>
      </c>
      <c r="L212" s="318">
        <f t="shared" si="54"/>
        <v>3.9550299233107003E-2</v>
      </c>
      <c r="M212" s="318">
        <f t="shared" si="54"/>
        <v>3.4423170211416027E-2</v>
      </c>
      <c r="N212" s="318">
        <f t="shared" si="54"/>
        <v>3.8405732651763058E-2</v>
      </c>
      <c r="O212" s="318">
        <f t="shared" si="54"/>
        <v>4.8088437127638564E-2</v>
      </c>
      <c r="P212" s="318">
        <f t="shared" si="54"/>
        <v>4.203155026483605E-2</v>
      </c>
      <c r="Q212" s="318">
        <f t="shared" si="54"/>
        <v>3.8816895322443895E-2</v>
      </c>
      <c r="R212" s="318">
        <f t="shared" si="54"/>
        <v>4.6554930427701605E-2</v>
      </c>
      <c r="S212" s="318">
        <f t="shared" si="54"/>
        <v>4.8295142701726843E-2</v>
      </c>
      <c r="T212" s="318">
        <f t="shared" si="54"/>
        <v>4.0413662864888379E-2</v>
      </c>
      <c r="U212" s="318">
        <f t="shared" si="54"/>
        <v>4.2449292232737662E-2</v>
      </c>
      <c r="V212" s="318">
        <f t="shared" si="54"/>
        <v>6.1284401959250431E-2</v>
      </c>
      <c r="W212" s="318">
        <f t="shared" si="54"/>
        <v>6.4457928206296172E-2</v>
      </c>
      <c r="X212" s="318">
        <f t="shared" si="54"/>
        <v>7.226366465164441E-2</v>
      </c>
      <c r="Y212" s="318">
        <f t="shared" si="54"/>
        <v>7.6957545521026627E-2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0.25094906797658395</v>
      </c>
      <c r="C213" s="319">
        <f t="shared" si="55"/>
        <v>0.22606849211264207</v>
      </c>
      <c r="D213" s="319">
        <f t="shared" si="55"/>
        <v>0.22886572166186428</v>
      </c>
      <c r="E213" s="319">
        <f t="shared" si="55"/>
        <v>0.23090445862665029</v>
      </c>
      <c r="F213" s="319">
        <f t="shared" si="55"/>
        <v>0.23485780195847791</v>
      </c>
      <c r="G213" s="319">
        <f t="shared" si="55"/>
        <v>0.24336008597380221</v>
      </c>
      <c r="H213" s="319">
        <f t="shared" si="55"/>
        <v>0.2451810904574393</v>
      </c>
      <c r="I213" s="319">
        <f t="shared" si="55"/>
        <v>0.23571307870937913</v>
      </c>
      <c r="J213" s="319">
        <f t="shared" si="55"/>
        <v>0.2354809991862733</v>
      </c>
      <c r="K213" s="319">
        <f t="shared" si="55"/>
        <v>0.21971606090025431</v>
      </c>
      <c r="L213" s="319">
        <f t="shared" si="55"/>
        <v>0.2368538401806603</v>
      </c>
      <c r="M213" s="319">
        <f t="shared" si="55"/>
        <v>0.23437706166621083</v>
      </c>
      <c r="N213" s="319">
        <f t="shared" si="55"/>
        <v>0.23778019016471649</v>
      </c>
      <c r="O213" s="319">
        <f t="shared" si="55"/>
        <v>0.21140644511413523</v>
      </c>
      <c r="P213" s="319">
        <f t="shared" si="55"/>
        <v>0.28156485859226654</v>
      </c>
      <c r="Q213" s="319">
        <f t="shared" si="55"/>
        <v>0.28664899426789375</v>
      </c>
      <c r="R213" s="319">
        <f t="shared" si="55"/>
        <v>0.28572775021866281</v>
      </c>
      <c r="S213" s="319">
        <f t="shared" si="55"/>
        <v>0.27684073840039936</v>
      </c>
      <c r="T213" s="319">
        <f t="shared" si="55"/>
        <v>0.26287945814313501</v>
      </c>
      <c r="U213" s="319">
        <f t="shared" si="55"/>
        <v>0.27033386688812083</v>
      </c>
      <c r="V213" s="319">
        <f t="shared" si="55"/>
        <v>0.26993928482407392</v>
      </c>
      <c r="W213" s="319">
        <f t="shared" si="55"/>
        <v>0.24318368261552148</v>
      </c>
      <c r="X213" s="319">
        <f t="shared" si="55"/>
        <v>0.2452552626780998</v>
      </c>
      <c r="Y213" s="319">
        <f t="shared" si="55"/>
        <v>0.2539866054266719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0.52459015688719235</v>
      </c>
      <c r="C217" s="322">
        <f>IF(C$5=0,0,(C$5-C$16)/(CHI_fec!C$5-CHI_fec!C$16))</f>
        <v>0.50914502074226486</v>
      </c>
      <c r="D217" s="322">
        <f>IF(D$5=0,0,(D$5-D$16)/(CHI_fec!D$5-CHI_fec!D$16))</f>
        <v>0.51919934892454145</v>
      </c>
      <c r="E217" s="322">
        <f>IF(E$5=0,0,(E$5-E$16)/(CHI_fec!E$5-CHI_fec!E$16))</f>
        <v>0.52945340286456755</v>
      </c>
      <c r="F217" s="322">
        <f>IF(F$5=0,0,(F$5-F$16)/(CHI_fec!F$5-CHI_fec!F$16))</f>
        <v>0.53352947643173176</v>
      </c>
      <c r="G217" s="322">
        <f>IF(G$5=0,0,(G$5-G$16)/(CHI_fec!G$5-CHI_fec!G$16))</f>
        <v>0.54973160743675342</v>
      </c>
      <c r="H217" s="322">
        <f>IF(H$5=0,0,(H$5-H$16)/(CHI_fec!H$5-CHI_fec!H$16))</f>
        <v>0.55314984358252972</v>
      </c>
      <c r="I217" s="322">
        <f>IF(I$5=0,0,(I$5-I$16)/(CHI_fec!I$5-CHI_fec!I$16))</f>
        <v>0.54044857327433671</v>
      </c>
      <c r="J217" s="322">
        <f>IF(J$5=0,0,(J$5-J$16)/(CHI_fec!J$5-CHI_fec!J$16))</f>
        <v>0.55035795518912334</v>
      </c>
      <c r="K217" s="322">
        <f>IF(K$5=0,0,(K$5-K$16)/(CHI_fec!K$5-CHI_fec!K$16))</f>
        <v>0.55289716596405258</v>
      </c>
      <c r="L217" s="322">
        <f>IF(L$5=0,0,(L$5-L$16)/(CHI_fec!L$5-CHI_fec!L$16))</f>
        <v>0.55549512606541829</v>
      </c>
      <c r="M217" s="322">
        <f>IF(M$5=0,0,(M$5-M$16)/(CHI_fec!M$5-CHI_fec!M$16))</f>
        <v>0.55638197599202377</v>
      </c>
      <c r="N217" s="322">
        <f>IF(N$5=0,0,(N$5-N$16)/(CHI_fec!N$5-CHI_fec!N$16))</f>
        <v>0.56607825949589763</v>
      </c>
      <c r="O217" s="322">
        <f>IF(O$5=0,0,(O$5-O$16)/(CHI_fec!O$5-CHI_fec!O$16))</f>
        <v>0.56600676507399172</v>
      </c>
      <c r="P217" s="322">
        <f>IF(P$5=0,0,(P$5-P$16)/(CHI_fec!P$5-CHI_fec!P$16))</f>
        <v>0.55616009306677716</v>
      </c>
      <c r="Q217" s="322">
        <f>IF(Q$5=0,0,(Q$5-Q$16)/(CHI_fec!Q$5-CHI_fec!Q$16))</f>
        <v>0.55361856400743603</v>
      </c>
      <c r="R217" s="322">
        <f>IF(R$5=0,0,(R$5-R$16)/(CHI_fec!R$5-CHI_fec!R$16))</f>
        <v>0.54833678686688792</v>
      </c>
      <c r="S217" s="322">
        <f>IF(S$5=0,0,(S$5-S$16)/(CHI_fec!S$5-CHI_fec!S$16))</f>
        <v>0.54903549651421335</v>
      </c>
      <c r="T217" s="322">
        <f>IF(T$5=0,0,(T$5-T$16)/(CHI_fec!T$5-CHI_fec!T$16))</f>
        <v>0.55762776815822279</v>
      </c>
      <c r="U217" s="322">
        <f>IF(U$5=0,0,(U$5-U$16)/(CHI_fec!U$5-CHI_fec!U$16))</f>
        <v>0.57630907575182877</v>
      </c>
      <c r="V217" s="322">
        <f>IF(V$5=0,0,(V$5-V$16)/(CHI_fec!V$5-CHI_fec!V$16))</f>
        <v>0.58303246913877715</v>
      </c>
      <c r="W217" s="322">
        <f>IF(W$5=0,0,(W$5-W$16)/(CHI_fec!W$5-CHI_fec!W$16))</f>
        <v>0.59824788558568121</v>
      </c>
      <c r="X217" s="322">
        <f>IF(X$5=0,0,(X$5-X$16)/(CHI_fec!X$5-CHI_fec!X$16))</f>
        <v>0.60602436986271757</v>
      </c>
      <c r="Y217" s="322">
        <f>IF(Y$5=0,0,(Y$5-Y$16)/(CHI_fec!Y$5-CHI_fec!Y$16))</f>
        <v>0.60312440261785205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0.44706303542430348</v>
      </c>
      <c r="C218" s="305">
        <f>IF(C$6=0,0,C$6/CHI_fec!C$6)</f>
        <v>0.4470630354243032</v>
      </c>
      <c r="D218" s="305">
        <f>IF(D$6=0,0,D$6/CHI_fec!D$6)</f>
        <v>0.4470630354243032</v>
      </c>
      <c r="E218" s="305">
        <f>IF(E$6=0,0,E$6/CHI_fec!E$6)</f>
        <v>0.45087609841720855</v>
      </c>
      <c r="F218" s="305">
        <f>IF(F$6=0,0,F$6/CHI_fec!F$6)</f>
        <v>0.4529008663566278</v>
      </c>
      <c r="G218" s="305">
        <f>IF(G$6=0,0,G$6/CHI_fec!G$6)</f>
        <v>0.45290086635662802</v>
      </c>
      <c r="H218" s="305">
        <f>IF(H$6=0,0,H$6/CHI_fec!H$6)</f>
        <v>0.45290086635662785</v>
      </c>
      <c r="I218" s="305">
        <f>IF(I$6=0,0,I$6/CHI_fec!I$6)</f>
        <v>0.45290086635662796</v>
      </c>
      <c r="J218" s="305">
        <f>IF(J$6=0,0,J$6/CHI_fec!J$6)</f>
        <v>0.45290086635662774</v>
      </c>
      <c r="K218" s="305">
        <f>IF(K$6=0,0,K$6/CHI_fec!K$6)</f>
        <v>0.45290086635662796</v>
      </c>
      <c r="L218" s="305">
        <f>IF(L$6=0,0,L$6/CHI_fec!L$6)</f>
        <v>0.45969491040391208</v>
      </c>
      <c r="M218" s="305">
        <f>IF(M$6=0,0,M$6/CHI_fec!M$6)</f>
        <v>0.4596949104039123</v>
      </c>
      <c r="N218" s="305">
        <f>IF(N$6=0,0,N$6/CHI_fec!N$6)</f>
        <v>0.45969491040391192</v>
      </c>
      <c r="O218" s="305">
        <f>IF(O$6=0,0,O$6/CHI_fec!O$6)</f>
        <v>0.45969491040391208</v>
      </c>
      <c r="P218" s="305">
        <f>IF(P$6=0,0,P$6/CHI_fec!P$6)</f>
        <v>0.45969491040391214</v>
      </c>
      <c r="Q218" s="305">
        <f>IF(Q$6=0,0,Q$6/CHI_fec!Q$6)</f>
        <v>0.45969491040391214</v>
      </c>
      <c r="R218" s="305">
        <f>IF(R$6=0,0,R$6/CHI_fec!R$6)</f>
        <v>0.45969491040391192</v>
      </c>
      <c r="S218" s="305">
        <f>IF(S$6=0,0,S$6/CHI_fec!S$6)</f>
        <v>0.45969491040391203</v>
      </c>
      <c r="T218" s="305">
        <f>IF(T$6=0,0,T$6/CHI_fec!T$6)</f>
        <v>0.45969491040391203</v>
      </c>
      <c r="U218" s="305">
        <f>IF(U$6=0,0,U$6/CHI_fec!U$6)</f>
        <v>0.46872541936352063</v>
      </c>
      <c r="V218" s="305">
        <f>IF(V$6=0,0,V$6/CHI_fec!V$6)</f>
        <v>0.47685287742716853</v>
      </c>
      <c r="W218" s="305">
        <f>IF(W$6=0,0,W$6/CHI_fec!W$6)</f>
        <v>0.48416758968445184</v>
      </c>
      <c r="X218" s="305">
        <f>IF(X$6=0,0,X$6/CHI_fec!X$6)</f>
        <v>0.49075083071600639</v>
      </c>
      <c r="Y218" s="305">
        <f>IF(Y$6=0,0,Y$6/CHI_fec!Y$6)</f>
        <v>0.49667574764440586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0.11713898448786926</v>
      </c>
      <c r="C219" s="306">
        <f>IF(C$7=0,0,C$7/CHI_fec!C$7)</f>
        <v>0.11713898448786926</v>
      </c>
      <c r="D219" s="306">
        <f>IF(D$7=0,0,D$7/CHI_fec!D$7)</f>
        <v>0.11713898448786927</v>
      </c>
      <c r="E219" s="306">
        <f>IF(E$7=0,0,E$7/CHI_fec!E$7)</f>
        <v>0.11813807922705588</v>
      </c>
      <c r="F219" s="306">
        <f>IF(F$7=0,0,F$7/CHI_fec!F$7)</f>
        <v>0.11866860678458939</v>
      </c>
      <c r="G219" s="306">
        <f>IF(G$7=0,0,G$7/CHI_fec!G$7)</f>
        <v>0.11866860678458933</v>
      </c>
      <c r="H219" s="306">
        <f>IF(H$7=0,0,H$7/CHI_fec!H$7)</f>
        <v>0.11866860678458933</v>
      </c>
      <c r="I219" s="306">
        <f>IF(I$7=0,0,I$7/CHI_fec!I$7)</f>
        <v>0.11866860678458935</v>
      </c>
      <c r="J219" s="306">
        <f>IF(J$7=0,0,J$7/CHI_fec!J$7)</f>
        <v>0.11866860678458935</v>
      </c>
      <c r="K219" s="306">
        <f>IF(K$7=0,0,K$7/CHI_fec!K$7)</f>
        <v>0.11866860678458935</v>
      </c>
      <c r="L219" s="306">
        <f>IF(L$7=0,0,L$7/CHI_fec!L$7)</f>
        <v>0.12044877503202539</v>
      </c>
      <c r="M219" s="306">
        <f>IF(M$7=0,0,M$7/CHI_fec!M$7)</f>
        <v>0.12044877503202543</v>
      </c>
      <c r="N219" s="306">
        <f>IF(N$7=0,0,N$7/CHI_fec!N$7)</f>
        <v>0.12044877503202539</v>
      </c>
      <c r="O219" s="306">
        <f>IF(O$7=0,0,O$7/CHI_fec!O$7)</f>
        <v>0.12044877503202542</v>
      </c>
      <c r="P219" s="306">
        <f>IF(P$7=0,0,P$7/CHI_fec!P$7)</f>
        <v>0.12044877503202539</v>
      </c>
      <c r="Q219" s="306">
        <f>IF(Q$7=0,0,Q$7/CHI_fec!Q$7)</f>
        <v>0.12044877503202535</v>
      </c>
      <c r="R219" s="306">
        <f>IF(R$7=0,0,R$7/CHI_fec!R$7)</f>
        <v>0.12044877503202532</v>
      </c>
      <c r="S219" s="306">
        <f>IF(S$7=0,0,S$7/CHI_fec!S$7)</f>
        <v>0.12044877503202539</v>
      </c>
      <c r="T219" s="306">
        <f>IF(T$7=0,0,T$7/CHI_fec!T$7)</f>
        <v>0.12044877503202533</v>
      </c>
      <c r="U219" s="306">
        <f>IF(U$7=0,0,U$7/CHI_fec!U$7)</f>
        <v>0.12497539105838086</v>
      </c>
      <c r="V219" s="306">
        <f>IF(V$7=0,0,V$7/CHI_fec!V$7)</f>
        <v>0.12497539105838087</v>
      </c>
      <c r="W219" s="306">
        <f>IF(W$7=0,0,W$7/CHI_fec!W$7)</f>
        <v>0.12925323810780018</v>
      </c>
      <c r="X219" s="306">
        <f>IF(X$7=0,0,X$7/CHI_fec!X$7)</f>
        <v>0.13306822211368283</v>
      </c>
      <c r="Y219" s="306">
        <f>IF(Y$7=0,0,Y$7/CHI_fec!Y$7)</f>
        <v>0.13306822211368274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0.63490707872008367</v>
      </c>
      <c r="C220" s="306">
        <f>IF(C$8=0,0,C$8/CHI_fec!C$8)</f>
        <v>0.63490707872008356</v>
      </c>
      <c r="D220" s="306">
        <f>IF(D$8=0,0,D$8/CHI_fec!D$8)</f>
        <v>0.63490707872008345</v>
      </c>
      <c r="E220" s="306">
        <f>IF(E$8=0,0,E$8/CHI_fec!E$8)</f>
        <v>0.64032228976186301</v>
      </c>
      <c r="F220" s="306">
        <f>IF(F$8=0,0,F$8/CHI_fec!F$8)</f>
        <v>0.64319781154657651</v>
      </c>
      <c r="G220" s="306">
        <f>IF(G$8=0,0,G$8/CHI_fec!G$8)</f>
        <v>0.6431978115465764</v>
      </c>
      <c r="H220" s="306">
        <f>IF(H$8=0,0,H$8/CHI_fec!H$8)</f>
        <v>0.64319781154657651</v>
      </c>
      <c r="I220" s="306">
        <f>IF(I$8=0,0,I$8/CHI_fec!I$8)</f>
        <v>0.64319781154657663</v>
      </c>
      <c r="J220" s="306">
        <f>IF(J$8=0,0,J$8/CHI_fec!J$8)</f>
        <v>0.64319781154657685</v>
      </c>
      <c r="K220" s="306">
        <f>IF(K$8=0,0,K$8/CHI_fec!K$8)</f>
        <v>0.64319781154657696</v>
      </c>
      <c r="L220" s="306">
        <f>IF(L$8=0,0,L$8/CHI_fec!L$8)</f>
        <v>0.65284653290566375</v>
      </c>
      <c r="M220" s="306">
        <f>IF(M$8=0,0,M$8/CHI_fec!M$8)</f>
        <v>0.65284653290566363</v>
      </c>
      <c r="N220" s="306">
        <f>IF(N$8=0,0,N$8/CHI_fec!N$8)</f>
        <v>0.65284653290566397</v>
      </c>
      <c r="O220" s="306">
        <f>IF(O$8=0,0,O$8/CHI_fec!O$8)</f>
        <v>0.6528465329056633</v>
      </c>
      <c r="P220" s="306">
        <f>IF(P$8=0,0,P$8/CHI_fec!P$8)</f>
        <v>0.65284653290566352</v>
      </c>
      <c r="Q220" s="306">
        <f>IF(Q$8=0,0,Q$8/CHI_fec!Q$8)</f>
        <v>0.65284653290566352</v>
      </c>
      <c r="R220" s="306">
        <f>IF(R$8=0,0,R$8/CHI_fec!R$8)</f>
        <v>0.65284653290566375</v>
      </c>
      <c r="S220" s="306">
        <f>IF(S$8=0,0,S$8/CHI_fec!S$8)</f>
        <v>0.6528465329056633</v>
      </c>
      <c r="T220" s="306">
        <f>IF(T$8=0,0,T$8/CHI_fec!T$8)</f>
        <v>0.65284653290566363</v>
      </c>
      <c r="U220" s="306">
        <f>IF(U$8=0,0,U$8/CHI_fec!U$8)</f>
        <v>0.66417788153083024</v>
      </c>
      <c r="V220" s="306">
        <f>IF(V$8=0,0,V$8/CHI_fec!V$8)</f>
        <v>0.67437609529348042</v>
      </c>
      <c r="W220" s="306">
        <f>IF(W$8=0,0,W$8/CHI_fec!W$8)</f>
        <v>0.68355448767986526</v>
      </c>
      <c r="X220" s="306">
        <f>IF(X$8=0,0,X$8/CHI_fec!X$8)</f>
        <v>0.6918150408276118</v>
      </c>
      <c r="Y220" s="306">
        <f>IF(Y$8=0,0,Y$8/CHI_fec!Y$8)</f>
        <v>0.69924953866058381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0.45069022534890013</v>
      </c>
      <c r="C221" s="306">
        <f>IF(C$9=0,0,C$9/CHI_fec!C$9)</f>
        <v>0.45069022534890019</v>
      </c>
      <c r="D221" s="306">
        <f>IF(D$9=0,0,D$9/CHI_fec!D$9)</f>
        <v>0.45069022534890013</v>
      </c>
      <c r="E221" s="306">
        <f>IF(E$9=0,0,E$9/CHI_fec!E$9)</f>
        <v>0.45453422515065312</v>
      </c>
      <c r="F221" s="306">
        <f>IF(F$9=0,0,F$9/CHI_fec!F$9)</f>
        <v>0.456575420791062</v>
      </c>
      <c r="G221" s="306">
        <f>IF(G$9=0,0,G$9/CHI_fec!G$9)</f>
        <v>0.456575420791062</v>
      </c>
      <c r="H221" s="306">
        <f>IF(H$9=0,0,H$9/CHI_fec!H$9)</f>
        <v>0.45657542079106211</v>
      </c>
      <c r="I221" s="306">
        <f>IF(I$9=0,0,I$9/CHI_fec!I$9)</f>
        <v>0.45657542079106195</v>
      </c>
      <c r="J221" s="306">
        <f>IF(J$9=0,0,J$9/CHI_fec!J$9)</f>
        <v>0.456575420791062</v>
      </c>
      <c r="K221" s="306">
        <f>IF(K$9=0,0,K$9/CHI_fec!K$9)</f>
        <v>0.45657542079106189</v>
      </c>
      <c r="L221" s="306">
        <f>IF(L$9=0,0,L$9/CHI_fec!L$9)</f>
        <v>0.46342458746348608</v>
      </c>
      <c r="M221" s="306">
        <f>IF(M$9=0,0,M$9/CHI_fec!M$9)</f>
        <v>0.46342458746348592</v>
      </c>
      <c r="N221" s="306">
        <f>IF(N$9=0,0,N$9/CHI_fec!N$9)</f>
        <v>0.46342458746348586</v>
      </c>
      <c r="O221" s="306">
        <f>IF(O$9=0,0,O$9/CHI_fec!O$9)</f>
        <v>0.46342458746348603</v>
      </c>
      <c r="P221" s="306">
        <f>IF(P$9=0,0,P$9/CHI_fec!P$9)</f>
        <v>0.46342458746348597</v>
      </c>
      <c r="Q221" s="306">
        <f>IF(Q$9=0,0,Q$9/CHI_fec!Q$9)</f>
        <v>0.46342458746348575</v>
      </c>
      <c r="R221" s="306">
        <f>IF(R$9=0,0,R$9/CHI_fec!R$9)</f>
        <v>0.4634245874634858</v>
      </c>
      <c r="S221" s="306">
        <f>IF(S$9=0,0,S$9/CHI_fec!S$9)</f>
        <v>0.46342458746348597</v>
      </c>
      <c r="T221" s="306">
        <f>IF(T$9=0,0,T$9/CHI_fec!T$9)</f>
        <v>0.46342458746348586</v>
      </c>
      <c r="U221" s="306">
        <f>IF(U$9=0,0,U$9/CHI_fec!U$9)</f>
        <v>0.48084066466362058</v>
      </c>
      <c r="V221" s="306">
        <f>IF(V$9=0,0,V$9/CHI_fec!V$9)</f>
        <v>0.48084066466362069</v>
      </c>
      <c r="W221" s="306">
        <f>IF(W$9=0,0,W$9/CHI_fec!W$9)</f>
        <v>0.49790881612248716</v>
      </c>
      <c r="X221" s="306">
        <f>IF(X$9=0,0,X$9/CHI_fec!X$9)</f>
        <v>0.51197769276720884</v>
      </c>
      <c r="Y221" s="306">
        <f>IF(Y$9=0,0,Y$9/CHI_fec!Y$9)</f>
        <v>0.51197769276720873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0.76201625096691616</v>
      </c>
      <c r="C222" s="307">
        <f>IF(C$10=0,0,C$10/CHI_fec!C$10)</f>
        <v>0.7282485571863051</v>
      </c>
      <c r="D222" s="307">
        <f>IF(D$10=0,0,D$10/CHI_fec!D$10)</f>
        <v>0.71919244068462795</v>
      </c>
      <c r="E222" s="307">
        <f>IF(E$10=0,0,E$10/CHI_fec!E$10)</f>
        <v>0.73090909265515114</v>
      </c>
      <c r="F222" s="307">
        <f>IF(F$10=0,0,F$10/CHI_fec!F$10)</f>
        <v>0.74387837004357982</v>
      </c>
      <c r="G222" s="307">
        <f>IF(G$10=0,0,G$10/CHI_fec!G$10)</f>
        <v>0.76103493909254927</v>
      </c>
      <c r="H222" s="307">
        <f>IF(H$10=0,0,H$10/CHI_fec!H$10)</f>
        <v>0.7781390506528103</v>
      </c>
      <c r="I222" s="307">
        <f>IF(I$10=0,0,I$10/CHI_fec!I$10)</f>
        <v>0.76146264901540051</v>
      </c>
      <c r="J222" s="307">
        <f>IF(J$10=0,0,J$10/CHI_fec!J$10)</f>
        <v>0.76236964396666629</v>
      </c>
      <c r="K222" s="307">
        <f>IF(K$10=0,0,K$10/CHI_fec!K$10)</f>
        <v>0.71446554743130697</v>
      </c>
      <c r="L222" s="307">
        <f>IF(L$10=0,0,L$10/CHI_fec!L$10)</f>
        <v>0.73058606536307946</v>
      </c>
      <c r="M222" s="307">
        <f>IF(M$10=0,0,M$10/CHI_fec!M$10)</f>
        <v>0.71883763093738684</v>
      </c>
      <c r="N222" s="307">
        <f>IF(N$10=0,0,N$10/CHI_fec!N$10)</f>
        <v>0.72603628307289558</v>
      </c>
      <c r="O222" s="307">
        <f>IF(O$10=0,0,O$10/CHI_fec!O$10)</f>
        <v>0.73092466496983222</v>
      </c>
      <c r="P222" s="307">
        <f>IF(P$10=0,0,P$10/CHI_fec!P$10)</f>
        <v>0.75000095292444613</v>
      </c>
      <c r="Q222" s="307">
        <f>IF(Q$10=0,0,Q$10/CHI_fec!Q$10)</f>
        <v>0.74777332041253275</v>
      </c>
      <c r="R222" s="307">
        <f>IF(R$10=0,0,R$10/CHI_fec!R$10)</f>
        <v>0.76091871122757582</v>
      </c>
      <c r="S222" s="307">
        <f>IF(S$10=0,0,S$10/CHI_fec!S$10)</f>
        <v>0.75682153602664648</v>
      </c>
      <c r="T222" s="307">
        <f>IF(T$10=0,0,T$10/CHI_fec!T$10)</f>
        <v>0.7373395151659019</v>
      </c>
      <c r="U222" s="307">
        <f>IF(U$10=0,0,U$10/CHI_fec!U$10)</f>
        <v>0.77284755992773335</v>
      </c>
      <c r="V222" s="307">
        <f>IF(V$10=0,0,V$10/CHI_fec!V$10)</f>
        <v>0.80341878418008772</v>
      </c>
      <c r="W222" s="307">
        <f>IF(W$10=0,0,W$10/CHI_fec!W$10)</f>
        <v>0.83893870941966187</v>
      </c>
      <c r="X222" s="307">
        <f>IF(X$10=0,0,X$10/CHI_fec!X$10)</f>
        <v>0.85151236026353017</v>
      </c>
      <c r="Y222" s="307">
        <f>IF(Y$10=0,0,Y$10/CHI_fec!Y$10)</f>
        <v>0.85975784618411855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1</v>
      </c>
      <c r="M223" s="323">
        <f>IF(M$16=0,0,M$16/CHI_fec!M$16)</f>
        <v>1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1</v>
      </c>
      <c r="Q223" s="323">
        <f>IF(Q$16=0,0,Q$16/CHI_fec!Q$16)</f>
        <v>1</v>
      </c>
      <c r="R223" s="323">
        <f>IF(R$16=0,0,R$16/CHI_fec!R$16)</f>
        <v>1</v>
      </c>
      <c r="S223" s="323">
        <f>IF(S$16=0,0,S$16/CHI_fec!S$16)</f>
        <v>1</v>
      </c>
      <c r="T223" s="323">
        <f>IF(T$16=0,0,T$16/CHI_fec!T$16)</f>
        <v>1</v>
      </c>
      <c r="U223" s="323">
        <f>IF(U$16=0,0,U$16/CHI_fec!U$16)</f>
        <v>1</v>
      </c>
      <c r="V223" s="323">
        <f>IF(V$16=0,0,V$16/CHI_fec!V$16)</f>
        <v>1</v>
      </c>
      <c r="W223" s="323">
        <f>IF(W$16=0,0,W$16/CHI_fec!W$16)</f>
        <v>1</v>
      </c>
      <c r="X223" s="323">
        <f>IF(X$16=0,0,X$16/CHI_fec!X$16)</f>
        <v>1</v>
      </c>
      <c r="Y223" s="323">
        <f>IF(Y$16=0,0,Y$16/CHI_fec!Y$16)</f>
        <v>1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0.61386656153800478</v>
      </c>
      <c r="C224" s="308">
        <f>IF(C$25=0,0,C$25/CHI_fec!C$25)</f>
        <v>0.59174790150432599</v>
      </c>
      <c r="D224" s="308">
        <f>IF(D$25=0,0,D$25/CHI_fec!D$25)</f>
        <v>0.60895723740832208</v>
      </c>
      <c r="E224" s="308">
        <f>IF(E$25=0,0,E$25/CHI_fec!E$25)</f>
        <v>0.62565923124107481</v>
      </c>
      <c r="F224" s="308">
        <f>IF(F$25=0,0,F$25/CHI_fec!F$25)</f>
        <v>0.63123318585423605</v>
      </c>
      <c r="G224" s="308">
        <f>IF(G$25=0,0,G$25/CHI_fec!G$25)</f>
        <v>0.65214114964140912</v>
      </c>
      <c r="H224" s="308">
        <f>IF(H$25=0,0,H$25/CHI_fec!H$25)</f>
        <v>0.65540919565418065</v>
      </c>
      <c r="I224" s="308">
        <f>IF(I$25=0,0,I$25/CHI_fec!I$25)</f>
        <v>0.64009667850382013</v>
      </c>
      <c r="J224" s="308">
        <f>IF(J$25=0,0,J$25/CHI_fec!J$25)</f>
        <v>0.65088502330970088</v>
      </c>
      <c r="K224" s="308">
        <f>IF(K$25=0,0,K$25/CHI_fec!K$25)</f>
        <v>0.64928370017833359</v>
      </c>
      <c r="L224" s="308">
        <f>IF(L$25=0,0,L$25/CHI_fec!L$25)</f>
        <v>0.65439799276892341</v>
      </c>
      <c r="M224" s="308">
        <f>IF(M$25=0,0,M$25/CHI_fec!M$25)</f>
        <v>0.65599416219780915</v>
      </c>
      <c r="N224" s="308">
        <f>IF(N$25=0,0,N$25/CHI_fec!N$25)</f>
        <v>0.68006521803694131</v>
      </c>
      <c r="O224" s="308">
        <f>IF(O$25=0,0,O$25/CHI_fec!O$25)</f>
        <v>0.6809865676710054</v>
      </c>
      <c r="P224" s="308">
        <f>IF(P$25=0,0,P$25/CHI_fec!P$25)</f>
        <v>0.67268903297612248</v>
      </c>
      <c r="Q224" s="308">
        <f>IF(Q$25=0,0,Q$25/CHI_fec!Q$25)</f>
        <v>0.67132137982620255</v>
      </c>
      <c r="R224" s="308">
        <f>IF(R$25=0,0,R$25/CHI_fec!R$25)</f>
        <v>0.6658534438590491</v>
      </c>
      <c r="S224" s="308">
        <f>IF(S$25=0,0,S$25/CHI_fec!S$25)</f>
        <v>0.66817529727385816</v>
      </c>
      <c r="T224" s="308">
        <f>IF(T$25=0,0,T$25/CHI_fec!T$25)</f>
        <v>0.67177939972542644</v>
      </c>
      <c r="U224" s="308">
        <f>IF(U$25=0,0,U$25/CHI_fec!U$25)</f>
        <v>0.69558849489947872</v>
      </c>
      <c r="V224" s="308">
        <f>IF(V$25=0,0,V$25/CHI_fec!V$25)</f>
        <v>0.70229170944210217</v>
      </c>
      <c r="W224" s="308">
        <f>IF(W$25=0,0,W$25/CHI_fec!W$25)</f>
        <v>0.71778385479591056</v>
      </c>
      <c r="X224" s="308">
        <f>IF(X$25=0,0,X$25/CHI_fec!X$25)</f>
        <v>0.73196079301918926</v>
      </c>
      <c r="Y224" s="308">
        <f>IF(Y$25=0,0,Y$25/CHI_fec!Y$25)</f>
        <v>0.73500276314043522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0.40612036653143352</v>
      </c>
      <c r="C225" s="308">
        <f>IF(C$36=0,0,C$36/CHI_fec!C$36)</f>
        <v>0.3778134459890734</v>
      </c>
      <c r="D225" s="308">
        <f>IF(D$36=0,0,D$36/CHI_fec!D$36)</f>
        <v>0.3849275157180761</v>
      </c>
      <c r="E225" s="308">
        <f>IF(E$36=0,0,E$36/CHI_fec!E$36)</f>
        <v>0.39235095956352328</v>
      </c>
      <c r="F225" s="308">
        <f>IF(F$36=0,0,F$36/CHI_fec!F$36)</f>
        <v>0.39681668658540609</v>
      </c>
      <c r="G225" s="308">
        <f>IF(G$36=0,0,G$36/CHI_fec!G$36)</f>
        <v>0.42818619153941362</v>
      </c>
      <c r="H225" s="308">
        <f>IF(H$36=0,0,H$36/CHI_fec!H$36)</f>
        <v>0.43829463945554331</v>
      </c>
      <c r="I225" s="308">
        <f>IF(I$36=0,0,I$36/CHI_fec!I$36)</f>
        <v>0.40301386303711639</v>
      </c>
      <c r="J225" s="308">
        <f>IF(J$36=0,0,J$36/CHI_fec!J$36)</f>
        <v>0.41891128158169461</v>
      </c>
      <c r="K225" s="308">
        <f>IF(K$36=0,0,K$36/CHI_fec!K$36)</f>
        <v>0.41221350987068167</v>
      </c>
      <c r="L225" s="308">
        <f>IF(L$36=0,0,L$36/CHI_fec!L$36)</f>
        <v>0.42013161933924204</v>
      </c>
      <c r="M225" s="308">
        <f>IF(M$36=0,0,M$36/CHI_fec!M$36)</f>
        <v>0.42585563614779326</v>
      </c>
      <c r="N225" s="308">
        <f>IF(N$36=0,0,N$36/CHI_fec!N$36)</f>
        <v>0.43129915312352662</v>
      </c>
      <c r="O225" s="308">
        <f>IF(O$36=0,0,O$36/CHI_fec!O$36)</f>
        <v>0.43228930883368155</v>
      </c>
      <c r="P225" s="308">
        <f>IF(P$36=0,0,P$36/CHI_fec!P$36)</f>
        <v>0.44286009256720288</v>
      </c>
      <c r="Q225" s="308">
        <f>IF(Q$36=0,0,Q$36/CHI_fec!Q$36)</f>
        <v>0.4432037379183229</v>
      </c>
      <c r="R225" s="308">
        <f>IF(R$36=0,0,R$36/CHI_fec!R$36)</f>
        <v>0.44505236913468899</v>
      </c>
      <c r="S225" s="308">
        <f>IF(S$36=0,0,S$36/CHI_fec!S$36)</f>
        <v>0.44676547672844663</v>
      </c>
      <c r="T225" s="308">
        <f>IF(T$36=0,0,T$36/CHI_fec!T$36)</f>
        <v>0.43877559266480587</v>
      </c>
      <c r="U225" s="308">
        <f>IF(U$36=0,0,U$36/CHI_fec!U$36)</f>
        <v>0.45999560532566741</v>
      </c>
      <c r="V225" s="308">
        <f>IF(V$36=0,0,V$36/CHI_fec!V$36)</f>
        <v>0.47259264365848347</v>
      </c>
      <c r="W225" s="308">
        <f>IF(W$36=0,0,W$36/CHI_fec!W$36)</f>
        <v>0.49479845500296488</v>
      </c>
      <c r="X225" s="308">
        <f>IF(X$36=0,0,X$36/CHI_fec!X$36)</f>
        <v>0.50111366952837</v>
      </c>
      <c r="Y225" s="308">
        <f>IF(Y$36=0,0,Y$36/CHI_fec!Y$36)</f>
        <v>0.50679942481047202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0.7340816014647833</v>
      </c>
      <c r="C226" s="308">
        <f>IF(C$44=0,0,C$44/CHI_fec!C$44)</f>
        <v>0.66827262364475082</v>
      </c>
      <c r="D226" s="308">
        <f>IF(D$44=0,0,D$44/CHI_fec!D$44)</f>
        <v>0.67754400467747578</v>
      </c>
      <c r="E226" s="308">
        <f>IF(E$44=0,0,E$44/CHI_fec!E$44)</f>
        <v>0.69126934422987307</v>
      </c>
      <c r="F226" s="308">
        <f>IF(F$44=0,0,F$44/CHI_fec!F$44)</f>
        <v>0.7098354754149746</v>
      </c>
      <c r="G226" s="308">
        <f>IF(G$44=0,0,G$44/CHI_fec!G$44)</f>
        <v>0.73514874411189612</v>
      </c>
      <c r="H226" s="308">
        <f>IF(H$44=0,0,H$44/CHI_fec!H$44)</f>
        <v>0.74629132973165113</v>
      </c>
      <c r="I226" s="308">
        <f>IF(I$44=0,0,I$44/CHI_fec!I$44)</f>
        <v>0.7120794118334145</v>
      </c>
      <c r="J226" s="308">
        <f>IF(J$44=0,0,J$44/CHI_fec!J$44)</f>
        <v>0.71377788517156426</v>
      </c>
      <c r="K226" s="308">
        <f>IF(K$44=0,0,K$44/CHI_fec!K$44)</f>
        <v>0.64196041711165541</v>
      </c>
      <c r="L226" s="308">
        <f>IF(L$44=0,0,L$44/CHI_fec!L$44)</f>
        <v>0.66097231051918293</v>
      </c>
      <c r="M226" s="308">
        <f>IF(M$44=0,0,M$44/CHI_fec!M$44)</f>
        <v>0.64593936359018889</v>
      </c>
      <c r="N226" s="308">
        <f>IF(N$44=0,0,N$44/CHI_fec!N$44)</f>
        <v>0.66500503283090118</v>
      </c>
      <c r="O226" s="308">
        <f>IF(O$44=0,0,O$44/CHI_fec!O$44)</f>
        <v>0.67238095485158056</v>
      </c>
      <c r="P226" s="308">
        <f>IF(P$44=0,0,P$44/CHI_fec!P$44)</f>
        <v>0.70906395132179911</v>
      </c>
      <c r="Q226" s="308">
        <f>IF(Q$44=0,0,Q$44/CHI_fec!Q$44)</f>
        <v>0.7051549618722891</v>
      </c>
      <c r="R226" s="308">
        <f>IF(R$44=0,0,R$44/CHI_fec!R$44)</f>
        <v>0.72849456655210054</v>
      </c>
      <c r="S226" s="308">
        <f>IF(S$44=0,0,S$44/CHI_fec!S$44)</f>
        <v>0.72226107832251407</v>
      </c>
      <c r="T226" s="308">
        <f>IF(T$44=0,0,T$44/CHI_fec!T$44)</f>
        <v>0.68539370433072044</v>
      </c>
      <c r="U226" s="308">
        <f>IF(U$44=0,0,U$44/CHI_fec!U$44)</f>
        <v>0.72291044588386033</v>
      </c>
      <c r="V226" s="308">
        <f>IF(V$44=0,0,V$44/CHI_fec!V$44)</f>
        <v>0.77669122272060898</v>
      </c>
      <c r="W226" s="308">
        <f>IF(W$44=0,0,W$44/CHI_fec!W$44)</f>
        <v>0.79195100845016875</v>
      </c>
      <c r="X226" s="308">
        <f>IF(X$44=0,0,X$44/CHI_fec!X$44)</f>
        <v>0.81757821515444018</v>
      </c>
      <c r="Y226" s="308">
        <f>IF(Y$44=0,0,Y$44/CHI_fec!Y$44)</f>
        <v>0.83964085552128298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0.63766427566363693</v>
      </c>
      <c r="C227" s="309">
        <f>IF(C$58=0,0,C$58/CHI_fec!C$58)</f>
        <v>0.63766427566363681</v>
      </c>
      <c r="D227" s="309">
        <f>IF(D$58=0,0,D$58/CHI_fec!D$58)</f>
        <v>0.63766427566363681</v>
      </c>
      <c r="E227" s="309">
        <f>IF(E$58=0,0,E$58/CHI_fec!E$58)</f>
        <v>0.64310300322276748</v>
      </c>
      <c r="F227" s="309">
        <f>IF(F$58=0,0,F$58/CHI_fec!F$58)</f>
        <v>0.64599101247240565</v>
      </c>
      <c r="G227" s="309">
        <f>IF(G$58=0,0,G$58/CHI_fec!G$58)</f>
        <v>0.64599101247240598</v>
      </c>
      <c r="H227" s="309">
        <f>IF(H$58=0,0,H$58/CHI_fec!H$58)</f>
        <v>0.64599101247240565</v>
      </c>
      <c r="I227" s="309">
        <f>IF(I$58=0,0,I$58/CHI_fec!I$58)</f>
        <v>0.64599101247240598</v>
      </c>
      <c r="J227" s="309">
        <f>IF(J$58=0,0,J$58/CHI_fec!J$58)</f>
        <v>0.64599101247240576</v>
      </c>
      <c r="K227" s="309">
        <f>IF(K$58=0,0,K$58/CHI_fec!K$58)</f>
        <v>0.64599101247240576</v>
      </c>
      <c r="L227" s="309">
        <f>IF(L$58=0,0,L$58/CHI_fec!L$58)</f>
        <v>0.65568163512056654</v>
      </c>
      <c r="M227" s="309">
        <f>IF(M$58=0,0,M$58/CHI_fec!M$58)</f>
        <v>0.65568163512056654</v>
      </c>
      <c r="N227" s="309">
        <f>IF(N$58=0,0,N$58/CHI_fec!N$58)</f>
        <v>0.65568163512056665</v>
      </c>
      <c r="O227" s="309">
        <f>IF(O$58=0,0,O$58/CHI_fec!O$58)</f>
        <v>0.65568163512056665</v>
      </c>
      <c r="P227" s="309">
        <f>IF(P$58=0,0,P$58/CHI_fec!P$58)</f>
        <v>0.65568163512056643</v>
      </c>
      <c r="Q227" s="309">
        <f>IF(Q$58=0,0,Q$58/CHI_fec!Q$58)</f>
        <v>0.65568163512056621</v>
      </c>
      <c r="R227" s="309">
        <f>IF(R$58=0,0,R$58/CHI_fec!R$58)</f>
        <v>0.65568163512056621</v>
      </c>
      <c r="S227" s="309">
        <f>IF(S$58=0,0,S$58/CHI_fec!S$58)</f>
        <v>0.65568163512056643</v>
      </c>
      <c r="T227" s="309">
        <f>IF(T$58=0,0,T$58/CHI_fec!T$58)</f>
        <v>0.65568163512056654</v>
      </c>
      <c r="U227" s="309">
        <f>IF(U$58=0,0,U$58/CHI_fec!U$58)</f>
        <v>0.66920097160850989</v>
      </c>
      <c r="V227" s="309">
        <f>IF(V$58=0,0,V$58/CHI_fec!V$58)</f>
        <v>0.68032297329054481</v>
      </c>
      <c r="W227" s="309">
        <f>IF(W$58=0,0,W$58/CHI_fec!W$58)</f>
        <v>0.69137817596149032</v>
      </c>
      <c r="X227" s="309">
        <f>IF(X$58=0,0,X$58/CHI_fec!X$58)</f>
        <v>0.70132785836534128</v>
      </c>
      <c r="Y227" s="309">
        <f>IF(Y$58=0,0,Y$58/CHI_fec!Y$58)</f>
        <v>0.71028257252880733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0.61305234925877528</v>
      </c>
      <c r="C229" s="322">
        <f>IF(C$61=0,0,C$61/CHI_fec!C$61)</f>
        <v>0.59929332170185234</v>
      </c>
      <c r="D229" s="322">
        <f>IF(D$61=0,0,D$61/CHI_fec!D$61)</f>
        <v>0.61068117409729494</v>
      </c>
      <c r="E229" s="322">
        <f>IF(E$61=0,0,E$61/CHI_fec!E$61)</f>
        <v>0.61856844745111406</v>
      </c>
      <c r="F229" s="322">
        <f>IF(F$61=0,0,F$61/CHI_fec!F$61)</f>
        <v>0.62038576387682109</v>
      </c>
      <c r="G229" s="322">
        <f>IF(G$61=0,0,G$61/CHI_fec!G$61)</f>
        <v>0.63708770182633723</v>
      </c>
      <c r="H229" s="322">
        <f>IF(H$61=0,0,H$61/CHI_fec!H$61)</f>
        <v>0.64141801610898608</v>
      </c>
      <c r="I229" s="322">
        <f>IF(I$61=0,0,I$61/CHI_fec!I$61)</f>
        <v>0.62801013473919798</v>
      </c>
      <c r="J229" s="322">
        <f>IF(J$61=0,0,J$61/CHI_fec!J$61)</f>
        <v>0.63888721137543747</v>
      </c>
      <c r="K229" s="322">
        <f>IF(K$61=0,0,K$61/CHI_fec!K$61)</f>
        <v>0.65492071618906922</v>
      </c>
      <c r="L229" s="322">
        <f>IF(L$61=0,0,L$61/CHI_fec!L$61)</f>
        <v>0.65510385045873765</v>
      </c>
      <c r="M229" s="322">
        <f>IF(M$61=0,0,M$61/CHI_fec!M$61)</f>
        <v>0.6583750939591545</v>
      </c>
      <c r="N229" s="322">
        <f>IF(N$61=0,0,N$61/CHI_fec!N$61)</f>
        <v>0.66768775824050997</v>
      </c>
      <c r="O229" s="322">
        <f>IF(O$61=0,0,O$61/CHI_fec!O$61)</f>
        <v>0.6688553016989931</v>
      </c>
      <c r="P229" s="322">
        <f>IF(P$61=0,0,P$61/CHI_fec!P$61)</f>
        <v>0.65467562216033781</v>
      </c>
      <c r="Q229" s="322">
        <f>IF(Q$61=0,0,Q$61/CHI_fec!Q$61)</f>
        <v>0.65379837125081874</v>
      </c>
      <c r="R229" s="322">
        <f>IF(R$61=0,0,R$61/CHI_fec!R$61)</f>
        <v>0.64809062437559972</v>
      </c>
      <c r="S229" s="322">
        <f>IF(S$61=0,0,S$61/CHI_fec!S$61)</f>
        <v>0.64907740245894097</v>
      </c>
      <c r="T229" s="322">
        <f>IF(T$61=0,0,T$61/CHI_fec!T$61)</f>
        <v>0.65938949701042915</v>
      </c>
      <c r="U229" s="322">
        <f>IF(U$61=0,0,U$61/CHI_fec!U$61)</f>
        <v>0.66275157675795593</v>
      </c>
      <c r="V229" s="322">
        <f>IF(V$61=0,0,V$61/CHI_fec!V$61)</f>
        <v>0.67548474840756245</v>
      </c>
      <c r="W229" s="322">
        <f>IF(W$61=0,0,W$61/CHI_fec!W$61)</f>
        <v>0.68283528182393582</v>
      </c>
      <c r="X229" s="322">
        <f>IF(X$61=0,0,X$61/CHI_fec!X$61)</f>
        <v>0.68589652728255901</v>
      </c>
      <c r="Y229" s="322">
        <f>IF(Y$61=0,0,Y$61/CHI_fec!Y$61)</f>
        <v>0.68227830520131638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0.51118873265519382</v>
      </c>
      <c r="C230" s="305">
        <f>IF(C$62=0,0,C$62/CHI_fec!C$62)</f>
        <v>0.51118873265519382</v>
      </c>
      <c r="D230" s="305">
        <f>IF(D$62=0,0,D$62/CHI_fec!D$62)</f>
        <v>0.51118873265519404</v>
      </c>
      <c r="E230" s="305">
        <f>IF(E$62=0,0,E$62/CHI_fec!E$62)</f>
        <v>0.51118873265519382</v>
      </c>
      <c r="F230" s="305">
        <f>IF(F$62=0,0,F$62/CHI_fec!F$62)</f>
        <v>0.51118873265519393</v>
      </c>
      <c r="G230" s="305">
        <f>IF(G$62=0,0,G$62/CHI_fec!G$62)</f>
        <v>0.51118873265519371</v>
      </c>
      <c r="H230" s="305">
        <f>IF(H$62=0,0,H$62/CHI_fec!H$62)</f>
        <v>0.51118873265519371</v>
      </c>
      <c r="I230" s="305">
        <f>IF(I$62=0,0,I$62/CHI_fec!I$62)</f>
        <v>0.51118873265519393</v>
      </c>
      <c r="J230" s="305">
        <f>IF(J$62=0,0,J$62/CHI_fec!J$62)</f>
        <v>0.51118873265519371</v>
      </c>
      <c r="K230" s="305">
        <f>IF(K$62=0,0,K$62/CHI_fec!K$62)</f>
        <v>0.51506985938967464</v>
      </c>
      <c r="L230" s="305">
        <f>IF(L$62=0,0,L$62/CHI_fec!L$62)</f>
        <v>0.51856287345070695</v>
      </c>
      <c r="M230" s="305">
        <f>IF(M$62=0,0,M$62/CHI_fec!M$62)</f>
        <v>0.52170658610563636</v>
      </c>
      <c r="N230" s="305">
        <f>IF(N$62=0,0,N$62/CHI_fec!N$62)</f>
        <v>0.52453592749507283</v>
      </c>
      <c r="O230" s="305">
        <f>IF(O$62=0,0,O$62/CHI_fec!O$62)</f>
        <v>0.52708233474556532</v>
      </c>
      <c r="P230" s="305">
        <f>IF(P$62=0,0,P$62/CHI_fec!P$62)</f>
        <v>0.52937410127100881</v>
      </c>
      <c r="Q230" s="305">
        <f>IF(Q$62=0,0,Q$62/CHI_fec!Q$62)</f>
        <v>0.53143669114390801</v>
      </c>
      <c r="R230" s="305">
        <f>IF(R$62=0,0,R$62/CHI_fec!R$62)</f>
        <v>0.53329302202951701</v>
      </c>
      <c r="S230" s="305">
        <f>IF(S$62=0,0,S$62/CHI_fec!S$62)</f>
        <v>0.53496371982656521</v>
      </c>
      <c r="T230" s="305">
        <f>IF(T$62=0,0,T$62/CHI_fec!T$62)</f>
        <v>0.53646734784390904</v>
      </c>
      <c r="U230" s="305">
        <f>IF(U$62=0,0,U$62/CHI_fec!U$62)</f>
        <v>0.5368122210749956</v>
      </c>
      <c r="V230" s="305">
        <f>IF(V$62=0,0,V$62/CHI_fec!V$62)</f>
        <v>0.53813099896749583</v>
      </c>
      <c r="W230" s="305">
        <f>IF(W$62=0,0,W$62/CHI_fec!W$62)</f>
        <v>0.53931789907074634</v>
      </c>
      <c r="X230" s="305">
        <f>IF(X$62=0,0,X$62/CHI_fec!X$62)</f>
        <v>0.54038610916367169</v>
      </c>
      <c r="Y230" s="305">
        <f>IF(Y$62=0,0,Y$62/CHI_fec!Y$62)</f>
        <v>0.54134749824730477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0.135976494728103</v>
      </c>
      <c r="C231" s="306">
        <f>IF(C$63=0,0,C$63/CHI_fec!C$63)</f>
        <v>0.13597649472810305</v>
      </c>
      <c r="D231" s="306">
        <f>IF(D$63=0,0,D$63/CHI_fec!D$63)</f>
        <v>0.13597649472810303</v>
      </c>
      <c r="E231" s="306">
        <f>IF(E$63=0,0,E$63/CHI_fec!E$63)</f>
        <v>0.13597649472810303</v>
      </c>
      <c r="F231" s="306">
        <f>IF(F$63=0,0,F$63/CHI_fec!F$63)</f>
        <v>0.13597649472810303</v>
      </c>
      <c r="G231" s="306">
        <f>IF(G$63=0,0,G$63/CHI_fec!G$63)</f>
        <v>0.13597649472810303</v>
      </c>
      <c r="H231" s="306">
        <f>IF(H$63=0,0,H$63/CHI_fec!H$63)</f>
        <v>0.13597649472810297</v>
      </c>
      <c r="I231" s="306">
        <f>IF(I$63=0,0,I$63/CHI_fec!I$63)</f>
        <v>0.13597649472810297</v>
      </c>
      <c r="J231" s="306">
        <f>IF(J$63=0,0,J$63/CHI_fec!J$63)</f>
        <v>0.13597649472810294</v>
      </c>
      <c r="K231" s="306">
        <f>IF(K$63=0,0,K$63/CHI_fec!K$63)</f>
        <v>0.13915423141055008</v>
      </c>
      <c r="L231" s="306">
        <f>IF(L$63=0,0,L$63/CHI_fec!L$63)</f>
        <v>0.14201419442475258</v>
      </c>
      <c r="M231" s="306">
        <f>IF(M$63=0,0,M$63/CHI_fec!M$63)</f>
        <v>0.142792357276429</v>
      </c>
      <c r="N231" s="306">
        <f>IF(N$63=0,0,N$63/CHI_fec!N$63)</f>
        <v>0.14279235727642905</v>
      </c>
      <c r="O231" s="306">
        <f>IF(O$63=0,0,O$63/CHI_fec!O$63)</f>
        <v>0.14279235727642905</v>
      </c>
      <c r="P231" s="306">
        <f>IF(P$63=0,0,P$63/CHI_fec!P$63)</f>
        <v>0.14279235727642908</v>
      </c>
      <c r="Q231" s="306">
        <f>IF(Q$63=0,0,Q$63/CHI_fec!Q$63)</f>
        <v>0.14279235727642911</v>
      </c>
      <c r="R231" s="306">
        <f>IF(R$63=0,0,R$63/CHI_fec!R$63)</f>
        <v>0.14279235727642911</v>
      </c>
      <c r="S231" s="306">
        <f>IF(S$63=0,0,S$63/CHI_fec!S$63)</f>
        <v>0.14279235727642897</v>
      </c>
      <c r="T231" s="306">
        <f>IF(T$63=0,0,T$63/CHI_fec!T$63)</f>
        <v>0.14279235727642908</v>
      </c>
      <c r="U231" s="306">
        <f>IF(U$63=0,0,U$63/CHI_fec!U$63)</f>
        <v>0.14279235727642897</v>
      </c>
      <c r="V231" s="306">
        <f>IF(V$63=0,0,V$63/CHI_fec!V$63)</f>
        <v>0.14528850770404358</v>
      </c>
      <c r="W231" s="306">
        <f>IF(W$63=0,0,W$63/CHI_fec!W$63)</f>
        <v>0.14753504308889659</v>
      </c>
      <c r="X231" s="306">
        <f>IF(X$63=0,0,X$63/CHI_fec!X$63)</f>
        <v>0.1495569249352644</v>
      </c>
      <c r="Y231" s="306">
        <f>IF(Y$63=0,0,Y$63/CHI_fec!Y$63)</f>
        <v>0.15137661859699536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0.72315243646613736</v>
      </c>
      <c r="C232" s="306">
        <f>IF(C$64=0,0,C$64/CHI_fec!C$64)</f>
        <v>0.72315243646613703</v>
      </c>
      <c r="D232" s="306">
        <f>IF(D$64=0,0,D$64/CHI_fec!D$64)</f>
        <v>0.72315243646613703</v>
      </c>
      <c r="E232" s="306">
        <f>IF(E$64=0,0,E$64/CHI_fec!E$64)</f>
        <v>0.72315243646613692</v>
      </c>
      <c r="F232" s="306">
        <f>IF(F$64=0,0,F$64/CHI_fec!F$64)</f>
        <v>0.72315243646613703</v>
      </c>
      <c r="G232" s="306">
        <f>IF(G$64=0,0,G$64/CHI_fec!G$64)</f>
        <v>0.72315243646613703</v>
      </c>
      <c r="H232" s="306">
        <f>IF(H$64=0,0,H$64/CHI_fec!H$64)</f>
        <v>0.72315243646613714</v>
      </c>
      <c r="I232" s="306">
        <f>IF(I$64=0,0,I$64/CHI_fec!I$64)</f>
        <v>0.72315243646613692</v>
      </c>
      <c r="J232" s="306">
        <f>IF(J$64=0,0,J$64/CHI_fec!J$64)</f>
        <v>0.72315243646613703</v>
      </c>
      <c r="K232" s="306">
        <f>IF(K$64=0,0,K$64/CHI_fec!K$64)</f>
        <v>0.72745319473525649</v>
      </c>
      <c r="L232" s="306">
        <f>IF(L$64=0,0,L$64/CHI_fec!L$64)</f>
        <v>0.73132387717746383</v>
      </c>
      <c r="M232" s="306">
        <f>IF(M$64=0,0,M$64/CHI_fec!M$64)</f>
        <v>0.73480749137545043</v>
      </c>
      <c r="N232" s="306">
        <f>IF(N$64=0,0,N$64/CHI_fec!N$64)</f>
        <v>0.73794274415363847</v>
      </c>
      <c r="O232" s="306">
        <f>IF(O$64=0,0,O$64/CHI_fec!O$64)</f>
        <v>0.74076447165400761</v>
      </c>
      <c r="P232" s="306">
        <f>IF(P$64=0,0,P$64/CHI_fec!P$64)</f>
        <v>0.74330402640433968</v>
      </c>
      <c r="Q232" s="306">
        <f>IF(Q$64=0,0,Q$64/CHI_fec!Q$64)</f>
        <v>0.74558962567963893</v>
      </c>
      <c r="R232" s="306">
        <f>IF(R$64=0,0,R$64/CHI_fec!R$64)</f>
        <v>0.74764666502740817</v>
      </c>
      <c r="S232" s="306">
        <f>IF(S$64=0,0,S$64/CHI_fec!S$64)</f>
        <v>0.74949800044040038</v>
      </c>
      <c r="T232" s="306">
        <f>IF(T$64=0,0,T$64/CHI_fec!T$64)</f>
        <v>0.75116420231209358</v>
      </c>
      <c r="U232" s="306">
        <f>IF(U$64=0,0,U$64/CHI_fec!U$64)</f>
        <v>0.75266378399661715</v>
      </c>
      <c r="V232" s="306">
        <f>IF(V$64=0,0,V$64/CHI_fec!V$64)</f>
        <v>0.75401340751268831</v>
      </c>
      <c r="W232" s="306">
        <f>IF(W$64=0,0,W$64/CHI_fec!W$64)</f>
        <v>0.75522806867715264</v>
      </c>
      <c r="X232" s="306">
        <f>IF(X$64=0,0,X$64/CHI_fec!X$64)</f>
        <v>0.75632126372517039</v>
      </c>
      <c r="Y232" s="306">
        <f>IF(Y$64=0,0,Y$64/CHI_fec!Y$64)</f>
        <v>0.75730513926838627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0.53159842235946475</v>
      </c>
      <c r="C233" s="306">
        <f>IF(C$65=0,0,C$65/CHI_fec!C$65)</f>
        <v>0.53159842235946464</v>
      </c>
      <c r="D233" s="306">
        <f>IF(D$65=0,0,D$65/CHI_fec!D$65)</f>
        <v>0.53159842235946431</v>
      </c>
      <c r="E233" s="306">
        <f>IF(E$65=0,0,E$65/CHI_fec!E$65)</f>
        <v>0.53159842235946464</v>
      </c>
      <c r="F233" s="306">
        <f>IF(F$65=0,0,F$65/CHI_fec!F$65)</f>
        <v>0.53159842235946464</v>
      </c>
      <c r="G233" s="306">
        <f>IF(G$65=0,0,G$65/CHI_fec!G$65)</f>
        <v>0.53159842235946442</v>
      </c>
      <c r="H233" s="306">
        <f>IF(H$65=0,0,H$65/CHI_fec!H$65)</f>
        <v>0.53159842235946464</v>
      </c>
      <c r="I233" s="306">
        <f>IF(I$65=0,0,I$65/CHI_fec!I$65)</f>
        <v>0.53159842235946453</v>
      </c>
      <c r="J233" s="306">
        <f>IF(J$65=0,0,J$65/CHI_fec!J$65)</f>
        <v>0.53159842235946453</v>
      </c>
      <c r="K233" s="306">
        <f>IF(K$65=0,0,K$65/CHI_fec!K$65)</f>
        <v>0.54359079804874677</v>
      </c>
      <c r="L233" s="306">
        <f>IF(L$65=0,0,L$65/CHI_fec!L$65)</f>
        <v>0.55438393616910087</v>
      </c>
      <c r="M233" s="306">
        <f>IF(M$65=0,0,M$65/CHI_fec!M$65)</f>
        <v>0.55824495259216544</v>
      </c>
      <c r="N233" s="306">
        <f>IF(N$65=0,0,N$65/CHI_fec!N$65)</f>
        <v>0.55824495259216544</v>
      </c>
      <c r="O233" s="306">
        <f>IF(O$65=0,0,O$65/CHI_fec!O$65)</f>
        <v>0.55824495259216522</v>
      </c>
      <c r="P233" s="306">
        <f>IF(P$65=0,0,P$65/CHI_fec!P$65)</f>
        <v>0.55824495259216533</v>
      </c>
      <c r="Q233" s="306">
        <f>IF(Q$65=0,0,Q$65/CHI_fec!Q$65)</f>
        <v>0.55824495259216522</v>
      </c>
      <c r="R233" s="306">
        <f>IF(R$65=0,0,R$65/CHI_fec!R$65)</f>
        <v>0.55824495259216544</v>
      </c>
      <c r="S233" s="306">
        <f>IF(S$65=0,0,S$65/CHI_fec!S$65)</f>
        <v>0.55824495259216533</v>
      </c>
      <c r="T233" s="306">
        <f>IF(T$65=0,0,T$65/CHI_fec!T$65)</f>
        <v>0.55824495259216533</v>
      </c>
      <c r="U233" s="306">
        <f>IF(U$65=0,0,U$65/CHI_fec!U$65)</f>
        <v>0.55824495259216522</v>
      </c>
      <c r="V233" s="306">
        <f>IF(V$65=0,0,V$65/CHI_fec!V$65)</f>
        <v>0.56757267525817756</v>
      </c>
      <c r="W233" s="306">
        <f>IF(W$65=0,0,W$65/CHI_fec!W$65)</f>
        <v>0.5759676256575883</v>
      </c>
      <c r="X233" s="306">
        <f>IF(X$65=0,0,X$65/CHI_fec!X$65)</f>
        <v>0.58352308101705808</v>
      </c>
      <c r="Y233" s="306">
        <f>IF(Y$65=0,0,Y$65/CHI_fec!Y$65)</f>
        <v>0.59032299084058093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0.86872016596398138</v>
      </c>
      <c r="C234" s="307">
        <f>IF(C$66=0,0,C$66/CHI_fec!C$66)</f>
        <v>0.83022403611361295</v>
      </c>
      <c r="D234" s="307">
        <f>IF(D$66=0,0,D$66/CHI_fec!D$66)</f>
        <v>0.81989980612462887</v>
      </c>
      <c r="E234" s="307">
        <f>IF(E$66=0,0,E$66/CHI_fec!E$66)</f>
        <v>0.8262102595452373</v>
      </c>
      <c r="F234" s="307">
        <f>IF(F$66=0,0,F$66/CHI_fec!F$66)</f>
        <v>0.83711131389464577</v>
      </c>
      <c r="G234" s="307">
        <f>IF(G$66=0,0,G$66/CHI_fec!G$66)</f>
        <v>0.85641817727026148</v>
      </c>
      <c r="H234" s="307">
        <f>IF(H$66=0,0,H$66/CHI_fec!H$66)</f>
        <v>0.87566600847198361</v>
      </c>
      <c r="I234" s="307">
        <f>IF(I$66=0,0,I$66/CHI_fec!I$66)</f>
        <v>0.8568994936116181</v>
      </c>
      <c r="J234" s="307">
        <f>IF(J$66=0,0,J$66/CHI_fec!J$66)</f>
        <v>0.85792016549283623</v>
      </c>
      <c r="K234" s="307">
        <f>IF(K$66=0,0,K$66/CHI_fec!K$66)</f>
        <v>0.84431342303952572</v>
      </c>
      <c r="L234" s="307">
        <f>IF(L$66=0,0,L$66/CHI_fec!L$66)</f>
        <v>0.8506036522012963</v>
      </c>
      <c r="M234" s="307">
        <f>IF(M$66=0,0,M$66/CHI_fec!M$66)</f>
        <v>0.83692523468976698</v>
      </c>
      <c r="N234" s="307">
        <f>IF(N$66=0,0,N$66/CHI_fec!N$66)</f>
        <v>0.84530645093202783</v>
      </c>
      <c r="O234" s="307">
        <f>IF(O$66=0,0,O$66/CHI_fec!O$66)</f>
        <v>0.85099787551842832</v>
      </c>
      <c r="P234" s="307">
        <f>IF(P$66=0,0,P$66/CHI_fec!P$66)</f>
        <v>0.87320793532373553</v>
      </c>
      <c r="Q234" s="307">
        <f>IF(Q$66=0,0,Q$66/CHI_fec!Q$66)</f>
        <v>0.87061435677053145</v>
      </c>
      <c r="R234" s="307">
        <f>IF(R$66=0,0,R$66/CHI_fec!R$66)</f>
        <v>0.88591921675486729</v>
      </c>
      <c r="S234" s="307">
        <f>IF(S$66=0,0,S$66/CHI_fec!S$66)</f>
        <v>0.88114897495195665</v>
      </c>
      <c r="T234" s="307">
        <f>IF(T$66=0,0,T$66/CHI_fec!T$66)</f>
        <v>0.8584665301558384</v>
      </c>
      <c r="U234" s="307">
        <f>IF(U$66=0,0,U$66/CHI_fec!U$66)</f>
        <v>0.86721659883181579</v>
      </c>
      <c r="V234" s="307">
        <f>IF(V$66=0,0,V$66/CHI_fec!V$66)</f>
        <v>0.96178261914652974</v>
      </c>
      <c r="W234" s="307">
        <f>IF(W$66=0,0,W$66/CHI_fec!W$66)</f>
        <v>0.94322505086425001</v>
      </c>
      <c r="X234" s="307">
        <f>IF(X$66=0,0,X$66/CHI_fec!X$66)</f>
        <v>0.95736170032814394</v>
      </c>
      <c r="Y234" s="307">
        <f>IF(Y$66=0,0,Y$66/CHI_fec!Y$66)</f>
        <v>0.96663216167355914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0.73199598308425107</v>
      </c>
      <c r="C235" s="308">
        <f>IF(C$72=0,0,C$72/CHI_fec!C$72)</f>
        <v>0.70402995405215252</v>
      </c>
      <c r="D235" s="308">
        <f>IF(D$72=0,0,D$72/CHI_fec!D$72)</f>
        <v>0.72571730158138392</v>
      </c>
      <c r="E235" s="308">
        <f>IF(E$72=0,0,E$72/CHI_fec!E$72)</f>
        <v>0.7403315693266499</v>
      </c>
      <c r="F235" s="308">
        <f>IF(F$72=0,0,F$72/CHI_fec!F$72)</f>
        <v>0.74390265819708334</v>
      </c>
      <c r="G235" s="308">
        <f>IF(G$72=0,0,G$72/CHI_fec!G$72)</f>
        <v>0.77019620063406191</v>
      </c>
      <c r="H235" s="308">
        <f>IF(H$72=0,0,H$72/CHI_fec!H$72)</f>
        <v>0.77470486644350944</v>
      </c>
      <c r="I235" s="308">
        <f>IF(I$72=0,0,I$72/CHI_fec!I$72)</f>
        <v>0.755255102760929</v>
      </c>
      <c r="J235" s="308">
        <f>IF(J$72=0,0,J$72/CHI_fec!J$72)</f>
        <v>0.76876241798459766</v>
      </c>
      <c r="K235" s="308">
        <f>IF(K$72=0,0,K$72/CHI_fec!K$72)</f>
        <v>0.77758844680464212</v>
      </c>
      <c r="L235" s="308">
        <f>IF(L$72=0,0,L$72/CHI_fec!L$72)</f>
        <v>0.7825645344016614</v>
      </c>
      <c r="M235" s="308">
        <f>IF(M$72=0,0,M$72/CHI_fec!M$72)</f>
        <v>0.78713575067632369</v>
      </c>
      <c r="N235" s="308">
        <f>IF(N$72=0,0,N$72/CHI_fec!N$72)</f>
        <v>0.81600156657245326</v>
      </c>
      <c r="O235" s="308">
        <f>IF(O$72=0,0,O$72/CHI_fec!O$72)</f>
        <v>0.8183729360570654</v>
      </c>
      <c r="P235" s="308">
        <f>IF(P$72=0,0,P$72/CHI_fec!P$72)</f>
        <v>0.81175290198042804</v>
      </c>
      <c r="Q235" s="308">
        <f>IF(Q$72=0,0,Q$72/CHI_fec!Q$72)</f>
        <v>0.81105588209931756</v>
      </c>
      <c r="R235" s="308">
        <f>IF(R$72=0,0,R$72/CHI_fec!R$72)</f>
        <v>0.80514190391984097</v>
      </c>
      <c r="S235" s="308">
        <f>IF(S$72=0,0,S$72/CHI_fec!S$72)</f>
        <v>0.80835228903403389</v>
      </c>
      <c r="T235" s="308">
        <f>IF(T$72=0,0,T$72/CHI_fec!T$72)</f>
        <v>0.81297022881328884</v>
      </c>
      <c r="U235" s="308">
        <f>IF(U$72=0,0,U$72/CHI_fec!U$72)</f>
        <v>0.81910030973308612</v>
      </c>
      <c r="V235" s="308">
        <f>IF(V$72=0,0,V$72/CHI_fec!V$72)</f>
        <v>0.83146165521878146</v>
      </c>
      <c r="W235" s="308">
        <f>IF(W$72=0,0,W$72/CHI_fec!W$72)</f>
        <v>0.83944709108521587</v>
      </c>
      <c r="X235" s="308">
        <f>IF(X$72=0,0,X$72/CHI_fec!X$72)</f>
        <v>0.8464929270647592</v>
      </c>
      <c r="Y235" s="308">
        <f>IF(Y$72=0,0,Y$72/CHI_fec!Y$72)</f>
        <v>0.85386759914602106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0.48396475737834671</v>
      </c>
      <c r="C236" s="308">
        <f>IF(C$85=0,0,C$85/CHI_fec!C$85)</f>
        <v>0.45023201934943236</v>
      </c>
      <c r="D236" s="308">
        <f>IF(D$85=0,0,D$85/CHI_fec!D$85)</f>
        <v>0.4587097006333703</v>
      </c>
      <c r="E236" s="308">
        <f>IF(E$85=0,0,E$85/CHI_fec!E$85)</f>
        <v>0.46360193074644357</v>
      </c>
      <c r="F236" s="308">
        <f>IF(F$85=0,0,F$85/CHI_fec!F$85)</f>
        <v>0.46678243503278843</v>
      </c>
      <c r="G236" s="308">
        <f>IF(G$85=0,0,G$85/CHI_fec!G$85)</f>
        <v>0.50368293444022216</v>
      </c>
      <c r="H236" s="308">
        <f>IF(H$85=0,0,H$85/CHI_fec!H$85)</f>
        <v>0.5155736791901353</v>
      </c>
      <c r="I236" s="308">
        <f>IF(I$85=0,0,I$85/CHI_fec!I$85)</f>
        <v>0.47407228249194899</v>
      </c>
      <c r="J236" s="308">
        <f>IF(J$85=0,0,J$85/CHI_fec!J$85)</f>
        <v>0.49277269502456678</v>
      </c>
      <c r="K236" s="308">
        <f>IF(K$85=0,0,K$85/CHI_fec!K$85)</f>
        <v>0.50814903326851157</v>
      </c>
      <c r="L236" s="308">
        <f>IF(L$85=0,0,L$85/CHI_fec!L$85)</f>
        <v>0.51131028013034163</v>
      </c>
      <c r="M236" s="308">
        <f>IF(M$85=0,0,M$85/CHI_fec!M$85)</f>
        <v>0.5182765461839518</v>
      </c>
      <c r="N236" s="308">
        <f>IF(N$85=0,0,N$85/CHI_fec!N$85)</f>
        <v>0.52490143719818649</v>
      </c>
      <c r="O236" s="308">
        <f>IF(O$85=0,0,O$85/CHI_fec!O$85)</f>
        <v>0.52610648049944542</v>
      </c>
      <c r="P236" s="308">
        <f>IF(P$85=0,0,P$85/CHI_fec!P$85)</f>
        <v>0.5389713784104494</v>
      </c>
      <c r="Q236" s="308">
        <f>IF(Q$85=0,0,Q$85/CHI_fec!Q$85)</f>
        <v>0.5393896030635309</v>
      </c>
      <c r="R236" s="308">
        <f>IF(R$85=0,0,R$85/CHI_fec!R$85)</f>
        <v>0.54163943169243667</v>
      </c>
      <c r="S236" s="308">
        <f>IF(S$85=0,0,S$85/CHI_fec!S$85)</f>
        <v>0.54372432481482325</v>
      </c>
      <c r="T236" s="308">
        <f>IF(T$85=0,0,T$85/CHI_fec!T$85)</f>
        <v>0.53400044384339307</v>
      </c>
      <c r="U236" s="308">
        <f>IF(U$85=0,0,U$85/CHI_fec!U$85)</f>
        <v>0.5395487891802877</v>
      </c>
      <c r="V236" s="308">
        <f>IF(V$85=0,0,V$85/CHI_fec!V$85)</f>
        <v>0.57606849124337245</v>
      </c>
      <c r="W236" s="308">
        <f>IF(W$85=0,0,W$85/CHI_fec!W$85)</f>
        <v>0.58212620066561005</v>
      </c>
      <c r="X236" s="308">
        <f>IF(X$85=0,0,X$85/CHI_fec!X$85)</f>
        <v>0.58893130566935825</v>
      </c>
      <c r="Y236" s="308">
        <f>IF(Y$85=0,0,Y$85/CHI_fec!Y$85)</f>
        <v>0.59561346080824362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0.89025683419100721</v>
      </c>
      <c r="C237" s="308">
        <f>IF(C$93=0,0,C$93/CHI_fec!C$93)</f>
        <v>0.81193931538148978</v>
      </c>
      <c r="D237" s="308">
        <f>IF(D$93=0,0,D$93/CHI_fec!D$93)</f>
        <v>0.82215082330746281</v>
      </c>
      <c r="E237" s="308">
        <f>IF(E$93=0,0,E$93/CHI_fec!E$93)</f>
        <v>0.83131530122438446</v>
      </c>
      <c r="F237" s="308">
        <f>IF(F$93=0,0,F$93/CHI_fec!F$93)</f>
        <v>0.85036420303245386</v>
      </c>
      <c r="G237" s="308">
        <f>IF(G$93=0,0,G$93/CHI_fec!G$93)</f>
        <v>0.87973959951585734</v>
      </c>
      <c r="H237" s="308">
        <f>IF(H$93=0,0,H$93/CHI_fec!H$93)</f>
        <v>0.89340855912110273</v>
      </c>
      <c r="I237" s="308">
        <f>IF(I$93=0,0,I$93/CHI_fec!I$93)</f>
        <v>0.85265836275095686</v>
      </c>
      <c r="J237" s="308">
        <f>IF(J$93=0,0,J$93/CHI_fec!J$93)</f>
        <v>0.85431815673359168</v>
      </c>
      <c r="K237" s="308">
        <f>IF(K$93=0,0,K$93/CHI_fec!K$93)</f>
        <v>0.79619217692669264</v>
      </c>
      <c r="L237" s="308">
        <f>IF(L$93=0,0,L$93/CHI_fec!L$93)</f>
        <v>0.81069551820336883</v>
      </c>
      <c r="M237" s="308">
        <f>IF(M$93=0,0,M$93/CHI_fec!M$93)</f>
        <v>0.79086476471994005</v>
      </c>
      <c r="N237" s="308">
        <f>IF(N$93=0,0,N$93/CHI_fec!N$93)</f>
        <v>0.81308080977230313</v>
      </c>
      <c r="O237" s="308">
        <f>IF(O$93=0,0,O$93/CHI_fec!O$93)</f>
        <v>0.82293162619724147</v>
      </c>
      <c r="P237" s="308">
        <f>IF(P$93=0,0,P$93/CHI_fec!P$93)</f>
        <v>0.86993741024977012</v>
      </c>
      <c r="Q237" s="308">
        <f>IF(Q$93=0,0,Q$93/CHI_fec!Q$93)</f>
        <v>0.86497096543211305</v>
      </c>
      <c r="R237" s="308">
        <f>IF(R$93=0,0,R$93/CHI_fec!R$93)</f>
        <v>0.89461086586690053</v>
      </c>
      <c r="S237" s="308">
        <f>IF(S$93=0,0,S$93/CHI_fec!S$93)</f>
        <v>0.88643804668316517</v>
      </c>
      <c r="T237" s="308">
        <f>IF(T$93=0,0,T$93/CHI_fec!T$93)</f>
        <v>0.84034126019122435</v>
      </c>
      <c r="U237" s="308">
        <f>IF(U$93=0,0,U$93/CHI_fec!U$93)</f>
        <v>0.85645638837761429</v>
      </c>
      <c r="V237" s="308">
        <f>IF(V$93=0,0,V$93/CHI_fec!V$93)</f>
        <v>0.97596790804198219</v>
      </c>
      <c r="W237" s="308">
        <f>IF(W$93=0,0,W$93/CHI_fec!W$93)</f>
        <v>0.94148836886640785</v>
      </c>
      <c r="X237" s="308">
        <f>IF(X$93=0,0,X$93/CHI_fec!X$93)</f>
        <v>0.9702993483643545</v>
      </c>
      <c r="Y237" s="308">
        <f>IF(Y$93=0,0,Y$93/CHI_fec!Y$93)</f>
        <v>0.99581102975315305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0.73520410082395626</v>
      </c>
      <c r="C238" s="309">
        <f>IF(C$107=0,0,C$107/CHI_fec!C$107)</f>
        <v>0.73520410082395637</v>
      </c>
      <c r="D238" s="309">
        <f>IF(D$107=0,0,D$107/CHI_fec!D$107)</f>
        <v>0.73520410082395593</v>
      </c>
      <c r="E238" s="309">
        <f>IF(E$107=0,0,E$107/CHI_fec!E$107)</f>
        <v>0.73520410082395615</v>
      </c>
      <c r="F238" s="309">
        <f>IF(F$107=0,0,F$107/CHI_fec!F$107)</f>
        <v>0.73520410082395615</v>
      </c>
      <c r="G238" s="309">
        <f>IF(G$107=0,0,G$107/CHI_fec!G$107)</f>
        <v>0.73520410082395615</v>
      </c>
      <c r="H238" s="309">
        <f>IF(H$107=0,0,H$107/CHI_fec!H$107)</f>
        <v>0.73520410082395626</v>
      </c>
      <c r="I238" s="309">
        <f>IF(I$107=0,0,I$107/CHI_fec!I$107)</f>
        <v>0.73520410082395604</v>
      </c>
      <c r="J238" s="309">
        <f>IF(J$107=0,0,J$107/CHI_fec!J$107)</f>
        <v>0.73520410082395626</v>
      </c>
      <c r="K238" s="309">
        <f>IF(K$107=0,0,K$107/CHI_fec!K$107)</f>
        <v>0.74077119074156039</v>
      </c>
      <c r="L238" s="309">
        <f>IF(L$107=0,0,L$107/CHI_fec!L$107)</f>
        <v>0.74578157166740455</v>
      </c>
      <c r="M238" s="309">
        <f>IF(M$107=0,0,M$107/CHI_fec!M$107)</f>
        <v>0.75029091450066421</v>
      </c>
      <c r="N238" s="309">
        <f>IF(N$107=0,0,N$107/CHI_fec!N$107)</f>
        <v>0.75434932305059776</v>
      </c>
      <c r="O238" s="309">
        <f>IF(O$107=0,0,O$107/CHI_fec!O$107)</f>
        <v>0.7580018907455377</v>
      </c>
      <c r="P238" s="309">
        <f>IF(P$107=0,0,P$107/CHI_fec!P$107)</f>
        <v>0.76128920167098413</v>
      </c>
      <c r="Q238" s="309">
        <f>IF(Q$107=0,0,Q$107/CHI_fec!Q$107)</f>
        <v>0.76424778150388539</v>
      </c>
      <c r="R238" s="309">
        <f>IF(R$107=0,0,R$107/CHI_fec!R$107)</f>
        <v>0.76691050335349709</v>
      </c>
      <c r="S238" s="309">
        <f>IF(S$107=0,0,S$107/CHI_fec!S$107)</f>
        <v>0.76930695301814755</v>
      </c>
      <c r="T238" s="309">
        <f>IF(T$107=0,0,T$107/CHI_fec!T$107)</f>
        <v>0.7714637577163328</v>
      </c>
      <c r="U238" s="309">
        <f>IF(U$107=0,0,U$107/CHI_fec!U$107)</f>
        <v>0.77205642670720354</v>
      </c>
      <c r="V238" s="309">
        <f>IF(V$107=0,0,V$107/CHI_fec!V$107)</f>
        <v>0.77393828403648335</v>
      </c>
      <c r="W238" s="309">
        <f>IF(W$107=0,0,W$107/CHI_fec!W$107)</f>
        <v>0.77563195563283471</v>
      </c>
      <c r="X238" s="309">
        <f>IF(X$107=0,0,X$107/CHI_fec!X$107)</f>
        <v>0.7771562600695513</v>
      </c>
      <c r="Y238" s="309">
        <f>IF(Y$107=0,0,Y$107/CHI_fec!Y$107)</f>
        <v>0.77852813406259602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0.68576989175146563</v>
      </c>
      <c r="C240" s="322">
        <f>IF(C$110=0,0,C$110/CHI_fec!C$110)</f>
        <v>0.67932496606532944</v>
      </c>
      <c r="D240" s="322">
        <f>IF(D$110=0,0,D$110/CHI_fec!D$110)</f>
        <v>0.68336386409560657</v>
      </c>
      <c r="E240" s="322">
        <f>IF(E$110=0,0,E$110/CHI_fec!E$110)</f>
        <v>0.68600562530536147</v>
      </c>
      <c r="F240" s="322">
        <f>IF(F$110=0,0,F$110/CHI_fec!F$110)</f>
        <v>0.68706961427588087</v>
      </c>
      <c r="G240" s="322">
        <f>IF(G$110=0,0,G$110/CHI_fec!G$110)</f>
        <v>0.69312720769336356</v>
      </c>
      <c r="H240" s="322">
        <f>IF(H$110=0,0,H$110/CHI_fec!H$110)</f>
        <v>0.69495693313813034</v>
      </c>
      <c r="I240" s="322">
        <f>IF(I$110=0,0,I$110/CHI_fec!I$110)</f>
        <v>0.68957893991642316</v>
      </c>
      <c r="J240" s="322">
        <f>IF(J$110=0,0,J$110/CHI_fec!J$110)</f>
        <v>0.69354712465080515</v>
      </c>
      <c r="K240" s="322">
        <f>IF(K$110=0,0,K$110/CHI_fec!K$110)</f>
        <v>0.69649935532971119</v>
      </c>
      <c r="L240" s="322">
        <f>IF(L$110=0,0,L$110/CHI_fec!L$110)</f>
        <v>0.69140656280835733</v>
      </c>
      <c r="M240" s="322">
        <f>IF(M$110=0,0,M$110/CHI_fec!M$110)</f>
        <v>0.6932993622934992</v>
      </c>
      <c r="N240" s="322">
        <f>IF(N$110=0,0,N$110/CHI_fec!N$110)</f>
        <v>0.69736895587513081</v>
      </c>
      <c r="O240" s="322">
        <f>IF(O$110=0,0,O$110/CHI_fec!O$110)</f>
        <v>0.71170230666655554</v>
      </c>
      <c r="P240" s="322">
        <f>IF(P$110=0,0,P$110/CHI_fec!P$110)</f>
        <v>0.68643561961179744</v>
      </c>
      <c r="Q240" s="322">
        <f>IF(Q$110=0,0,Q$110/CHI_fec!Q$110)</f>
        <v>0.68490871255080255</v>
      </c>
      <c r="R240" s="322">
        <f>IF(R$110=0,0,R$110/CHI_fec!R$110)</f>
        <v>0.68788045718292035</v>
      </c>
      <c r="S240" s="322">
        <f>IF(S$110=0,0,S$110/CHI_fec!S$110)</f>
        <v>0.69360636839102274</v>
      </c>
      <c r="T240" s="322">
        <f>IF(T$110=0,0,T$110/CHI_fec!T$110)</f>
        <v>0.69663454858597873</v>
      </c>
      <c r="U240" s="322">
        <f>IF(U$110=0,0,U$110/CHI_fec!U$110)</f>
        <v>0.69669692332082966</v>
      </c>
      <c r="V240" s="322">
        <f>IF(V$110=0,0,V$110/CHI_fec!V$110)</f>
        <v>0.70543774022893924</v>
      </c>
      <c r="W240" s="322">
        <f>IF(W$110=0,0,W$110/CHI_fec!W$110)</f>
        <v>0.72161523925944582</v>
      </c>
      <c r="X240" s="322">
        <f>IF(X$110=0,0,X$110/CHI_fec!X$110)</f>
        <v>0.72347422112650106</v>
      </c>
      <c r="Y240" s="322">
        <f>IF(Y$110=0,0,Y$110/CHI_fec!Y$110)</f>
        <v>0.72244449068911543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0.54449999999999987</v>
      </c>
      <c r="C241" s="305">
        <f>IF(C$111=0,0,C$111/CHI_fec!C$111)</f>
        <v>0.54449999999999987</v>
      </c>
      <c r="D241" s="305">
        <f>IF(D$111=0,0,D$111/CHI_fec!D$111)</f>
        <v>0.54449999999999998</v>
      </c>
      <c r="E241" s="305">
        <f>IF(E$111=0,0,E$111/CHI_fec!E$111)</f>
        <v>0.54449999999999987</v>
      </c>
      <c r="F241" s="305">
        <f>IF(F$111=0,0,F$111/CHI_fec!F$111)</f>
        <v>0.5445000000000001</v>
      </c>
      <c r="G241" s="305">
        <f>IF(G$111=0,0,G$111/CHI_fec!G$111)</f>
        <v>0.54449999999999998</v>
      </c>
      <c r="H241" s="305">
        <f>IF(H$111=0,0,H$111/CHI_fec!H$111)</f>
        <v>0.5445000000000001</v>
      </c>
      <c r="I241" s="305">
        <f>IF(I$111=0,0,I$111/CHI_fec!I$111)</f>
        <v>0.54449999999999987</v>
      </c>
      <c r="J241" s="305">
        <f>IF(J$111=0,0,J$111/CHI_fec!J$111)</f>
        <v>0.54449999999999998</v>
      </c>
      <c r="K241" s="305">
        <f>IF(K$111=0,0,K$111/CHI_fec!K$111)</f>
        <v>0.5445000000000001</v>
      </c>
      <c r="L241" s="305">
        <f>IF(L$111=0,0,L$111/CHI_fec!L$111)</f>
        <v>0.54449999999999987</v>
      </c>
      <c r="M241" s="305">
        <f>IF(M$111=0,0,M$111/CHI_fec!M$111)</f>
        <v>0.54449999999999987</v>
      </c>
      <c r="N241" s="305">
        <f>IF(N$111=0,0,N$111/CHI_fec!N$111)</f>
        <v>0.5445000000000001</v>
      </c>
      <c r="O241" s="305">
        <f>IF(O$111=0,0,O$111/CHI_fec!O$111)</f>
        <v>0.54449999999999987</v>
      </c>
      <c r="P241" s="305">
        <f>IF(P$111=0,0,P$111/CHI_fec!P$111)</f>
        <v>0.5445000000000001</v>
      </c>
      <c r="Q241" s="305">
        <f>IF(Q$111=0,0,Q$111/CHI_fec!Q$111)</f>
        <v>0.54449999999999998</v>
      </c>
      <c r="R241" s="305">
        <f>IF(R$111=0,0,R$111/CHI_fec!R$111)</f>
        <v>0.5445000000000001</v>
      </c>
      <c r="S241" s="305">
        <f>IF(S$111=0,0,S$111/CHI_fec!S$111)</f>
        <v>0.54449999999999976</v>
      </c>
      <c r="T241" s="305">
        <f>IF(T$111=0,0,T$111/CHI_fec!T$111)</f>
        <v>0.54449999999999965</v>
      </c>
      <c r="U241" s="305">
        <f>IF(U$111=0,0,U$111/CHI_fec!U$111)</f>
        <v>0.5445000000000001</v>
      </c>
      <c r="V241" s="305">
        <f>IF(V$111=0,0,V$111/CHI_fec!V$111)</f>
        <v>0.5445000000000001</v>
      </c>
      <c r="W241" s="305">
        <f>IF(W$111=0,0,W$111/CHI_fec!W$111)</f>
        <v>0.54449999999999987</v>
      </c>
      <c r="X241" s="305">
        <f>IF(X$111=0,0,X$111/CHI_fec!X$111)</f>
        <v>0.54449999999999998</v>
      </c>
      <c r="Y241" s="305">
        <f>IF(Y$111=0,0,Y$111/CHI_fec!Y$111)</f>
        <v>0.54449999999999998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0.15883990255038924</v>
      </c>
      <c r="C242" s="306">
        <f>IF(C$112=0,0,C$112/CHI_fec!C$112)</f>
        <v>0.15883990255038921</v>
      </c>
      <c r="D242" s="306">
        <f>IF(D$112=0,0,D$112/CHI_fec!D$112)</f>
        <v>0.15883990255038921</v>
      </c>
      <c r="E242" s="306">
        <f>IF(E$112=0,0,E$112/CHI_fec!E$112)</f>
        <v>0.15883990255038918</v>
      </c>
      <c r="F242" s="306">
        <f>IF(F$112=0,0,F$112/CHI_fec!F$112)</f>
        <v>0.15883990255038918</v>
      </c>
      <c r="G242" s="306">
        <f>IF(G$112=0,0,G$112/CHI_fec!G$112)</f>
        <v>0.15883990255038924</v>
      </c>
      <c r="H242" s="306">
        <f>IF(H$112=0,0,H$112/CHI_fec!H$112)</f>
        <v>0.15883990255038918</v>
      </c>
      <c r="I242" s="306">
        <f>IF(I$112=0,0,I$112/CHI_fec!I$112)</f>
        <v>0.15883990255038921</v>
      </c>
      <c r="J242" s="306">
        <f>IF(J$112=0,0,J$112/CHI_fec!J$112)</f>
        <v>0.15883990255038924</v>
      </c>
      <c r="K242" s="306">
        <f>IF(K$112=0,0,K$112/CHI_fec!K$112)</f>
        <v>0.15973129845060774</v>
      </c>
      <c r="L242" s="306">
        <f>IF(L$112=0,0,L$112/CHI_fec!L$112)</f>
        <v>0.16053355476080439</v>
      </c>
      <c r="M242" s="306">
        <f>IF(M$112=0,0,M$112/CHI_fec!M$112)</f>
        <v>0.16125558543998136</v>
      </c>
      <c r="N242" s="306">
        <f>IF(N$112=0,0,N$112/CHI_fec!N$112)</f>
        <v>0.16190541305124065</v>
      </c>
      <c r="O242" s="306">
        <f>IF(O$112=0,0,O$112/CHI_fec!O$112)</f>
        <v>0.16249025790137403</v>
      </c>
      <c r="P242" s="306">
        <f>IF(P$112=0,0,P$112/CHI_fec!P$112)</f>
        <v>0.16301661826649408</v>
      </c>
      <c r="Q242" s="306">
        <f>IF(Q$112=0,0,Q$112/CHI_fec!Q$112)</f>
        <v>0.16349034259510212</v>
      </c>
      <c r="R242" s="306">
        <f>IF(R$112=0,0,R$112/CHI_fec!R$112)</f>
        <v>0.16391669449084931</v>
      </c>
      <c r="S242" s="306">
        <f>IF(S$112=0,0,S$112/CHI_fec!S$112)</f>
        <v>0.16430041119702182</v>
      </c>
      <c r="T242" s="306">
        <f>IF(T$112=0,0,T$112/CHI_fec!T$112)</f>
        <v>0.16464575623257707</v>
      </c>
      <c r="U242" s="306">
        <f>IF(U$112=0,0,U$112/CHI_fec!U$112)</f>
        <v>0.16495656676457676</v>
      </c>
      <c r="V242" s="306">
        <f>IF(V$112=0,0,V$112/CHI_fec!V$112)</f>
        <v>0.16523629624337652</v>
      </c>
      <c r="W242" s="306">
        <f>IF(W$112=0,0,W$112/CHI_fec!W$112)</f>
        <v>0.16548805277429629</v>
      </c>
      <c r="X242" s="306">
        <f>IF(X$112=0,0,X$112/CHI_fec!X$112)</f>
        <v>0.16571463365212408</v>
      </c>
      <c r="Y242" s="306">
        <f>IF(Y$112=0,0,Y$112/CHI_fec!Y$112)</f>
        <v>0.1659185564421691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0.7584984189657572</v>
      </c>
      <c r="C243" s="306">
        <f>IF(C$113=0,0,C$113/CHI_fec!C$113)</f>
        <v>0.75849841896575709</v>
      </c>
      <c r="D243" s="306">
        <f>IF(D$113=0,0,D$113/CHI_fec!D$113)</f>
        <v>0.75849841896575698</v>
      </c>
      <c r="E243" s="306">
        <f>IF(E$113=0,0,E$113/CHI_fec!E$113)</f>
        <v>0.75849841896575676</v>
      </c>
      <c r="F243" s="306">
        <f>IF(F$113=0,0,F$113/CHI_fec!F$113)</f>
        <v>0.7584984189657572</v>
      </c>
      <c r="G243" s="306">
        <f>IF(G$113=0,0,G$113/CHI_fec!G$113)</f>
        <v>0.7584984189657572</v>
      </c>
      <c r="H243" s="306">
        <f>IF(H$113=0,0,H$113/CHI_fec!H$113)</f>
        <v>0.75849841896575698</v>
      </c>
      <c r="I243" s="306">
        <f>IF(I$113=0,0,I$113/CHI_fec!I$113)</f>
        <v>0.75849841896575709</v>
      </c>
      <c r="J243" s="306">
        <f>IF(J$113=0,0,J$113/CHI_fec!J$113)</f>
        <v>0.75849841896575698</v>
      </c>
      <c r="K243" s="306">
        <f>IF(K$113=0,0,K$113/CHI_fec!K$113)</f>
        <v>0.75849841896575709</v>
      </c>
      <c r="L243" s="306">
        <f>IF(L$113=0,0,L$113/CHI_fec!L$113)</f>
        <v>0.75849841896575698</v>
      </c>
      <c r="M243" s="306">
        <f>IF(M$113=0,0,M$113/CHI_fec!M$113)</f>
        <v>0.75849841896575698</v>
      </c>
      <c r="N243" s="306">
        <f>IF(N$113=0,0,N$113/CHI_fec!N$113)</f>
        <v>0.75849841896575687</v>
      </c>
      <c r="O243" s="306">
        <f>IF(O$113=0,0,O$113/CHI_fec!O$113)</f>
        <v>0.75849841896575698</v>
      </c>
      <c r="P243" s="306">
        <f>IF(P$113=0,0,P$113/CHI_fec!P$113)</f>
        <v>0.7584984189657572</v>
      </c>
      <c r="Q243" s="306">
        <f>IF(Q$113=0,0,Q$113/CHI_fec!Q$113)</f>
        <v>0.75849841896575709</v>
      </c>
      <c r="R243" s="306">
        <f>IF(R$113=0,0,R$113/CHI_fec!R$113)</f>
        <v>0.7584984189657572</v>
      </c>
      <c r="S243" s="306">
        <f>IF(S$113=0,0,S$113/CHI_fec!S$113)</f>
        <v>0.75849841896575709</v>
      </c>
      <c r="T243" s="306">
        <f>IF(T$113=0,0,T$113/CHI_fec!T$113)</f>
        <v>0.7584984189657572</v>
      </c>
      <c r="U243" s="306">
        <f>IF(U$113=0,0,U$113/CHI_fec!U$113)</f>
        <v>0.75849841896575698</v>
      </c>
      <c r="V243" s="306">
        <f>IF(V$113=0,0,V$113/CHI_fec!V$113)</f>
        <v>0.7584984189657572</v>
      </c>
      <c r="W243" s="306">
        <f>IF(W$113=0,0,W$113/CHI_fec!W$113)</f>
        <v>0.75849841896575687</v>
      </c>
      <c r="X243" s="306">
        <f>IF(X$113=0,0,X$113/CHI_fec!X$113)</f>
        <v>0.7584984189657572</v>
      </c>
      <c r="Y243" s="306">
        <f>IF(Y$113=0,0,Y$113/CHI_fec!Y$113)</f>
        <v>0.75849841896575709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0.62760791937542504</v>
      </c>
      <c r="C244" s="306">
        <f>IF(C$114=0,0,C$114/CHI_fec!C$114)</f>
        <v>0.62760791937542515</v>
      </c>
      <c r="D244" s="306">
        <f>IF(D$114=0,0,D$114/CHI_fec!D$114)</f>
        <v>0.62760791937542493</v>
      </c>
      <c r="E244" s="306">
        <f>IF(E$114=0,0,E$114/CHI_fec!E$114)</f>
        <v>0.62760791937542537</v>
      </c>
      <c r="F244" s="306">
        <f>IF(F$114=0,0,F$114/CHI_fec!F$114)</f>
        <v>0.62760791937542515</v>
      </c>
      <c r="G244" s="306">
        <f>IF(G$114=0,0,G$114/CHI_fec!G$114)</f>
        <v>0.62760791937542515</v>
      </c>
      <c r="H244" s="306">
        <f>IF(H$114=0,0,H$114/CHI_fec!H$114)</f>
        <v>0.62760791937542526</v>
      </c>
      <c r="I244" s="306">
        <f>IF(I$114=0,0,I$114/CHI_fec!I$114)</f>
        <v>0.62760791937542526</v>
      </c>
      <c r="J244" s="306">
        <f>IF(J$114=0,0,J$114/CHI_fec!J$114)</f>
        <v>0.62760791937542526</v>
      </c>
      <c r="K244" s="306">
        <f>IF(K$114=0,0,K$114/CHI_fec!K$114)</f>
        <v>0.62999934536311131</v>
      </c>
      <c r="L244" s="306">
        <f>IF(L$114=0,0,L$114/CHI_fec!L$114)</f>
        <v>0.63215162875202879</v>
      </c>
      <c r="M244" s="306">
        <f>IF(M$114=0,0,M$114/CHI_fec!M$114)</f>
        <v>0.63408868380205441</v>
      </c>
      <c r="N244" s="306">
        <f>IF(N$114=0,0,N$114/CHI_fec!N$114)</f>
        <v>0.63583203334707772</v>
      </c>
      <c r="O244" s="306">
        <f>IF(O$114=0,0,O$114/CHI_fec!O$114)</f>
        <v>0.63740104793759833</v>
      </c>
      <c r="P244" s="306">
        <f>IF(P$114=0,0,P$114/CHI_fec!P$114)</f>
        <v>0.63881316106906716</v>
      </c>
      <c r="Q244" s="306">
        <f>IF(Q$114=0,0,Q$114/CHI_fec!Q$114)</f>
        <v>0.64008406288738906</v>
      </c>
      <c r="R244" s="306">
        <f>IF(R$114=0,0,R$114/CHI_fec!R$114)</f>
        <v>0.64122787452387886</v>
      </c>
      <c r="S244" s="306">
        <f>IF(S$114=0,0,S$114/CHI_fec!S$114)</f>
        <v>0.64225730499671951</v>
      </c>
      <c r="T244" s="306">
        <f>IF(T$114=0,0,T$114/CHI_fec!T$114)</f>
        <v>0.64318379242227608</v>
      </c>
      <c r="U244" s="306">
        <f>IF(U$114=0,0,U$114/CHI_fec!U$114)</f>
        <v>0.6440176311052771</v>
      </c>
      <c r="V244" s="306">
        <f>IF(V$114=0,0,V$114/CHI_fec!V$114)</f>
        <v>0.64476808591997792</v>
      </c>
      <c r="W244" s="306">
        <f>IF(W$114=0,0,W$114/CHI_fec!W$114)</f>
        <v>0.645006957459763</v>
      </c>
      <c r="X244" s="306">
        <f>IF(X$114=0,0,X$114/CHI_fec!X$114)</f>
        <v>0.645006957459763</v>
      </c>
      <c r="Y244" s="306">
        <f>IF(Y$114=0,0,Y$114/CHI_fec!Y$114)</f>
        <v>0.645006957459763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1.0010850920710779</v>
      </c>
      <c r="C245" s="307">
        <f>IF(C$115=0,0,C$115/CHI_fec!C$115)</f>
        <v>0.9567233940173987</v>
      </c>
      <c r="D245" s="307">
        <f>IF(D$115=0,0,D$115/CHI_fec!D$115)</f>
        <v>0.94482608446476901</v>
      </c>
      <c r="E245" s="307">
        <f>IF(E$115=0,0,E$115/CHI_fec!E$115)</f>
        <v>0.95209804739493809</v>
      </c>
      <c r="F245" s="307">
        <f>IF(F$115=0,0,F$115/CHI_fec!F$115)</f>
        <v>0.96466007073065718</v>
      </c>
      <c r="G245" s="307">
        <f>IF(G$115=0,0,G$115/CHI_fec!G$115)</f>
        <v>0.98690867719478215</v>
      </c>
      <c r="H245" s="307">
        <f>IF(H$115=0,0,H$115/CHI_fec!H$115)</f>
        <v>1.009089256886244</v>
      </c>
      <c r="I245" s="307">
        <f>IF(I$115=0,0,I$115/CHI_fec!I$115)</f>
        <v>0.98746333061803704</v>
      </c>
      <c r="J245" s="307">
        <f>IF(J$115=0,0,J$115/CHI_fec!J$115)</f>
        <v>0.98863951996440691</v>
      </c>
      <c r="K245" s="307">
        <f>IF(K$115=0,0,K$115/CHI_fec!K$115)</f>
        <v>0.96380305066368865</v>
      </c>
      <c r="L245" s="307">
        <f>IF(L$115=0,0,L$115/CHI_fec!L$115)</f>
        <v>0.97098349087706703</v>
      </c>
      <c r="M245" s="307">
        <f>IF(M$115=0,0,M$115/CHI_fec!M$115)</f>
        <v>0.95536926496744712</v>
      </c>
      <c r="N245" s="307">
        <f>IF(N$115=0,0,N$115/CHI_fec!N$115)</f>
        <v>0.96493661467685099</v>
      </c>
      <c r="O245" s="307">
        <f>IF(O$115=0,0,O$115/CHI_fec!O$115)</f>
        <v>0.97143350579490007</v>
      </c>
      <c r="P245" s="307">
        <f>IF(P$115=0,0,P$115/CHI_fec!P$115)</f>
        <v>1.0484991533958408</v>
      </c>
      <c r="Q245" s="307">
        <f>IF(Q$115=0,0,Q$115/CHI_fec!Q$115)</f>
        <v>1.0453849296155773</v>
      </c>
      <c r="R245" s="307">
        <f>IF(R$115=0,0,R$115/CHI_fec!R$115)</f>
        <v>1.0637621477869494</v>
      </c>
      <c r="S245" s="307">
        <f>IF(S$115=0,0,S$115/CHI_fec!S$115)</f>
        <v>1.0580343087585615</v>
      </c>
      <c r="T245" s="307">
        <f>IF(T$115=0,0,T$115/CHI_fec!T$115)</f>
        <v>1.0307985001915443</v>
      </c>
      <c r="U245" s="307">
        <f>IF(U$115=0,0,U$115/CHI_fec!U$115)</f>
        <v>1.0830827604990847</v>
      </c>
      <c r="V245" s="307">
        <f>IF(V$115=0,0,V$115/CHI_fec!V$115)</f>
        <v>1.2015460911556339</v>
      </c>
      <c r="W245" s="307">
        <f>IF(W$115=0,0,W$115/CHI_fec!W$115)</f>
        <v>1.1783622935000753</v>
      </c>
      <c r="X245" s="307">
        <f>IF(X$115=0,0,X$115/CHI_fec!X$115)</f>
        <v>1.196023078346085</v>
      </c>
      <c r="Y245" s="307">
        <f>IF(Y$115=0,0,Y$115/CHI_fec!Y$115)</f>
        <v>1.2076045795824846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0.83405319545422252</v>
      </c>
      <c r="C246" s="308">
        <f>IF(C$121=0,0,C$121/CHI_fec!C$121)</f>
        <v>0.81422758098021841</v>
      </c>
      <c r="D246" s="308">
        <f>IF(D$121=0,0,D$121/CHI_fec!D$121)</f>
        <v>0.83022315054052964</v>
      </c>
      <c r="E246" s="308">
        <f>IF(E$121=0,0,E$121/CHI_fec!E$121)</f>
        <v>0.8393658835380049</v>
      </c>
      <c r="F246" s="308">
        <f>IF(F$121=0,0,F$121/CHI_fec!F$121)</f>
        <v>0.84105122748872907</v>
      </c>
      <c r="G246" s="308">
        <f>IF(G$121=0,0,G$121/CHI_fec!G$121)</f>
        <v>0.85836406198174753</v>
      </c>
      <c r="H246" s="308">
        <f>IF(H$121=0,0,H$121/CHI_fec!H$121)</f>
        <v>0.85857677274309407</v>
      </c>
      <c r="I246" s="308">
        <f>IF(I$121=0,0,I$121/CHI_fec!I$121)</f>
        <v>0.84714678535559529</v>
      </c>
      <c r="J246" s="308">
        <f>IF(J$121=0,0,J$121/CHI_fec!J$121)</f>
        <v>0.85650604715603196</v>
      </c>
      <c r="K246" s="308">
        <f>IF(K$121=0,0,K$121/CHI_fec!K$121)</f>
        <v>0.8631531844687107</v>
      </c>
      <c r="L246" s="308">
        <f>IF(L$121=0,0,L$121/CHI_fec!L$121)</f>
        <v>0.86655939289743078</v>
      </c>
      <c r="M246" s="308">
        <f>IF(M$121=0,0,M$121/CHI_fec!M$121)</f>
        <v>0.87679652911659978</v>
      </c>
      <c r="N246" s="308">
        <f>IF(N$121=0,0,N$121/CHI_fec!N$121)</f>
        <v>0.90030705998450888</v>
      </c>
      <c r="O246" s="308">
        <f>IF(O$121=0,0,O$121/CHI_fec!O$121)</f>
        <v>0.90117870951834245</v>
      </c>
      <c r="P246" s="308">
        <f>IF(P$121=0,0,P$121/CHI_fec!P$121)</f>
        <v>0.92245133727627315</v>
      </c>
      <c r="Q246" s="308">
        <f>IF(Q$121=0,0,Q$121/CHI_fec!Q$121)</f>
        <v>0.92989208220179209</v>
      </c>
      <c r="R246" s="308">
        <f>IF(R$121=0,0,R$121/CHI_fec!R$121)</f>
        <v>0.93324503946543147</v>
      </c>
      <c r="S246" s="308">
        <f>IF(S$121=0,0,S$121/CHI_fec!S$121)</f>
        <v>0.94421703541568036</v>
      </c>
      <c r="T246" s="308">
        <f>IF(T$121=0,0,T$121/CHI_fec!T$121)</f>
        <v>0.9288415869403579</v>
      </c>
      <c r="U246" s="308">
        <f>IF(U$121=0,0,U$121/CHI_fec!U$121)</f>
        <v>0.92830478867274568</v>
      </c>
      <c r="V246" s="308">
        <f>IF(V$121=0,0,V$121/CHI_fec!V$121)</f>
        <v>0.92212550252602521</v>
      </c>
      <c r="W246" s="308">
        <f>IF(W$121=0,0,W$121/CHI_fec!W$121)</f>
        <v>0.92841890333276855</v>
      </c>
      <c r="X246" s="308">
        <f>IF(X$121=0,0,X$121/CHI_fec!X$121)</f>
        <v>0.92576124072102528</v>
      </c>
      <c r="Y246" s="308">
        <f>IF(Y$121=0,0,Y$121/CHI_fec!Y$121)</f>
        <v>0.94420685128423154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0.54176440963664907</v>
      </c>
      <c r="C247" s="308">
        <f>IF(C$134=0,0,C$134/CHI_fec!C$134)</f>
        <v>0.50400298873761518</v>
      </c>
      <c r="D247" s="308">
        <f>IF(D$134=0,0,D$134/CHI_fec!D$134)</f>
        <v>0.51349315496533809</v>
      </c>
      <c r="E247" s="308">
        <f>IF(E$134=0,0,E$134/CHI_fec!E$134)</f>
        <v>0.51896966150555235</v>
      </c>
      <c r="F247" s="308">
        <f>IF(F$134=0,0,F$134/CHI_fec!F$134)</f>
        <v>0.52253001171859781</v>
      </c>
      <c r="G247" s="308">
        <f>IF(G$134=0,0,G$134/CHI_fec!G$134)</f>
        <v>0.56383751804418214</v>
      </c>
      <c r="H247" s="308">
        <f>IF(H$134=0,0,H$134/CHI_fec!H$134)</f>
        <v>0.57714836808308434</v>
      </c>
      <c r="I247" s="308">
        <f>IF(I$134=0,0,I$134/CHI_fec!I$134)</f>
        <v>0.53069048176283729</v>
      </c>
      <c r="J247" s="308">
        <f>IF(J$134=0,0,J$134/CHI_fec!J$134)</f>
        <v>0.55162427456745466</v>
      </c>
      <c r="K247" s="308">
        <f>IF(K$134=0,0,K$134/CHI_fec!K$134)</f>
        <v>0.56118656289215296</v>
      </c>
      <c r="L247" s="308">
        <f>IF(L$134=0,0,L$134/CHI_fec!L$134)</f>
        <v>0.56698917909514301</v>
      </c>
      <c r="M247" s="308">
        <f>IF(M$134=0,0,M$134/CHI_fec!M$134)</f>
        <v>0.57471403350270112</v>
      </c>
      <c r="N247" s="308">
        <f>IF(N$134=0,0,N$134/CHI_fec!N$134)</f>
        <v>0.58206033899219434</v>
      </c>
      <c r="O247" s="308">
        <f>IF(O$134=0,0,O$134/CHI_fec!O$134)</f>
        <v>0.58339660493228218</v>
      </c>
      <c r="P247" s="308">
        <f>IF(P$134=0,0,P$134/CHI_fec!P$134)</f>
        <v>0.61347172023868268</v>
      </c>
      <c r="Q247" s="308">
        <f>IF(Q$134=0,0,Q$134/CHI_fec!Q$134)</f>
        <v>0.62775122699432784</v>
      </c>
      <c r="R247" s="308">
        <f>IF(R$134=0,0,R$134/CHI_fec!R$134)</f>
        <v>0.63178066024797852</v>
      </c>
      <c r="S247" s="308">
        <f>IF(S$134=0,0,S$134/CHI_fec!S$134)</f>
        <v>0.63421252742074352</v>
      </c>
      <c r="T247" s="308">
        <f>IF(T$134=0,0,T$134/CHI_fec!T$134)</f>
        <v>0.62287036955548813</v>
      </c>
      <c r="U247" s="308">
        <f>IF(U$134=0,0,U$134/CHI_fec!U$134)</f>
        <v>0.64195787880965816</v>
      </c>
      <c r="V247" s="308">
        <f>IF(V$134=0,0,V$134/CHI_fec!V$134)</f>
        <v>0.67036253377610666</v>
      </c>
      <c r="W247" s="308">
        <f>IF(W$134=0,0,W$134/CHI_fec!W$134)</f>
        <v>0.67062879378313645</v>
      </c>
      <c r="X247" s="308">
        <f>IF(X$134=0,0,X$134/CHI_fec!X$134)</f>
        <v>0.68698006463153305</v>
      </c>
      <c r="Y247" s="308">
        <f>IF(Y$134=0,0,Y$134/CHI_fec!Y$134)</f>
        <v>0.70219729016982524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1.0247034929340673</v>
      </c>
      <c r="C248" s="308">
        <f>IF(C$142=0,0,C$142/CHI_fec!C$142)</f>
        <v>0.93369182277412333</v>
      </c>
      <c r="D248" s="308">
        <f>IF(D$142=0,0,D$142/CHI_fec!D$142)</f>
        <v>0.9444257957431913</v>
      </c>
      <c r="E248" s="308">
        <f>IF(E$142=0,0,E$142/CHI_fec!E$142)</f>
        <v>0.95373319470597173</v>
      </c>
      <c r="F248" s="308">
        <f>IF(F$142=0,0,F$142/CHI_fec!F$142)</f>
        <v>0.97514188341606356</v>
      </c>
      <c r="G248" s="308">
        <f>IF(G$142=0,0,G$142/CHI_fec!G$142)</f>
        <v>1.0079039790289426</v>
      </c>
      <c r="H248" s="308">
        <f>IF(H$142=0,0,H$142/CHI_fec!H$142)</f>
        <v>1.0227283174154167</v>
      </c>
      <c r="I248" s="308">
        <f>IF(I$142=0,0,I$142/CHI_fec!I$142)</f>
        <v>0.97659035774240932</v>
      </c>
      <c r="J248" s="308">
        <f>IF(J$142=0,0,J$142/CHI_fec!J$142)</f>
        <v>0.97725176760992982</v>
      </c>
      <c r="K248" s="308">
        <f>IF(K$142=0,0,K$142/CHI_fec!K$142)</f>
        <v>0.90338439476033761</v>
      </c>
      <c r="L248" s="308">
        <f>IF(L$142=0,0,L$142/CHI_fec!L$142)</f>
        <v>0.92046322858162122</v>
      </c>
      <c r="M248" s="308">
        <f>IF(M$142=0,0,M$142/CHI_fec!M$142)</f>
        <v>0.90054262237142735</v>
      </c>
      <c r="N248" s="308">
        <f>IF(N$142=0,0,N$142/CHI_fec!N$142)</f>
        <v>0.92556932928028801</v>
      </c>
      <c r="O248" s="308">
        <f>IF(O$142=0,0,O$142/CHI_fec!O$142)</f>
        <v>0.93620562309132616</v>
      </c>
      <c r="P248" s="308">
        <f>IF(P$142=0,0,P$142/CHI_fec!P$142)</f>
        <v>1.0406153623644576</v>
      </c>
      <c r="Q248" s="308">
        <f>IF(Q$142=0,0,Q$142/CHI_fec!Q$142)</f>
        <v>1.0365460406920828</v>
      </c>
      <c r="R248" s="308">
        <f>IF(R$142=0,0,R$142/CHI_fec!R$142)</f>
        <v>1.0748384317589357</v>
      </c>
      <c r="S248" s="308">
        <f>IF(S$142=0,0,S$142/CHI_fec!S$142)</f>
        <v>1.0665662366498672</v>
      </c>
      <c r="T248" s="308">
        <f>IF(T$142=0,0,T$142/CHI_fec!T$142)</f>
        <v>1.0053580228056964</v>
      </c>
      <c r="U248" s="308">
        <f>IF(U$142=0,0,U$142/CHI_fec!U$142)</f>
        <v>1.056883736771699</v>
      </c>
      <c r="V248" s="308">
        <f>IF(V$142=0,0,V$142/CHI_fec!V$142)</f>
        <v>1.187653384949918</v>
      </c>
      <c r="W248" s="308">
        <f>IF(W$142=0,0,W$142/CHI_fec!W$142)</f>
        <v>1.1583421220773131</v>
      </c>
      <c r="X248" s="308">
        <f>IF(X$142=0,0,X$142/CHI_fec!X$142)</f>
        <v>1.1938146537054033</v>
      </c>
      <c r="Y248" s="308">
        <f>IF(Y$142=0,0,Y$142/CHI_fec!Y$142)</f>
        <v>1.2325655309296373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0.78296625000000009</v>
      </c>
      <c r="C249" s="309">
        <f>IF(C$156=0,0,C$156/CHI_fec!C$156)</f>
        <v>0.7829662500000002</v>
      </c>
      <c r="D249" s="309">
        <f>IF(D$156=0,0,D$156/CHI_fec!D$156)</f>
        <v>0.78296625000000009</v>
      </c>
      <c r="E249" s="309">
        <f>IF(E$156=0,0,E$156/CHI_fec!E$156)</f>
        <v>0.78296624999999997</v>
      </c>
      <c r="F249" s="309">
        <f>IF(F$156=0,0,F$156/CHI_fec!F$156)</f>
        <v>0.78296624999999997</v>
      </c>
      <c r="G249" s="309">
        <f>IF(G$156=0,0,G$156/CHI_fec!G$156)</f>
        <v>0.78296624999999997</v>
      </c>
      <c r="H249" s="309">
        <f>IF(H$156=0,0,H$156/CHI_fec!H$156)</f>
        <v>0.78296624999999975</v>
      </c>
      <c r="I249" s="309">
        <f>IF(I$156=0,0,I$156/CHI_fec!I$156)</f>
        <v>0.78296625000000009</v>
      </c>
      <c r="J249" s="309">
        <f>IF(J$156=0,0,J$156/CHI_fec!J$156)</f>
        <v>0.78296624999999997</v>
      </c>
      <c r="K249" s="309">
        <f>IF(K$156=0,0,K$156/CHI_fec!K$156)</f>
        <v>0.78296625000000009</v>
      </c>
      <c r="L249" s="309">
        <f>IF(L$156=0,0,L$156/CHI_fec!L$156)</f>
        <v>0.78296624999999997</v>
      </c>
      <c r="M249" s="309">
        <f>IF(M$156=0,0,M$156/CHI_fec!M$156)</f>
        <v>0.78296624999999997</v>
      </c>
      <c r="N249" s="309">
        <f>IF(N$156=0,0,N$156/CHI_fec!N$156)</f>
        <v>0.78296625000000009</v>
      </c>
      <c r="O249" s="309">
        <f>IF(O$156=0,0,O$156/CHI_fec!O$156)</f>
        <v>0.78296624999999986</v>
      </c>
      <c r="P249" s="309">
        <f>IF(P$156=0,0,P$156/CHI_fec!P$156)</f>
        <v>0.78296624999999986</v>
      </c>
      <c r="Q249" s="309">
        <f>IF(Q$156=0,0,Q$156/CHI_fec!Q$156)</f>
        <v>0.78296624999999997</v>
      </c>
      <c r="R249" s="309">
        <f>IF(R$156=0,0,R$156/CHI_fec!R$156)</f>
        <v>0.78296625000000009</v>
      </c>
      <c r="S249" s="309">
        <f>IF(S$156=0,0,S$156/CHI_fec!S$156)</f>
        <v>0.78296624999999997</v>
      </c>
      <c r="T249" s="309">
        <f>IF(T$156=0,0,T$156/CHI_fec!T$156)</f>
        <v>0.78296624999999997</v>
      </c>
      <c r="U249" s="309">
        <f>IF(U$156=0,0,U$156/CHI_fec!U$156)</f>
        <v>0.78296624999999986</v>
      </c>
      <c r="V249" s="309">
        <f>IF(V$156=0,0,V$156/CHI_fec!V$156)</f>
        <v>0.78296624999999986</v>
      </c>
      <c r="W249" s="309">
        <f>IF(W$156=0,0,W$156/CHI_fec!W$156)</f>
        <v>0.78296624999999997</v>
      </c>
      <c r="X249" s="309">
        <f>IF(X$156=0,0,X$156/CHI_fec!X$156)</f>
        <v>0.78296624999999997</v>
      </c>
      <c r="Y249" s="309">
        <f>IF(Y$156=0,0,Y$156/CHI_fec!Y$156)</f>
        <v>0.78296624999999997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PT: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1839.6656087044896</v>
      </c>
      <c r="C5" s="223">
        <f t="shared" si="0"/>
        <v>1945.624279740272</v>
      </c>
      <c r="D5" s="223">
        <f t="shared" si="0"/>
        <v>1829.8545234353669</v>
      </c>
      <c r="E5" s="223">
        <f t="shared" si="0"/>
        <v>2098.0377421345825</v>
      </c>
      <c r="F5" s="223">
        <f t="shared" si="0"/>
        <v>2145.6868787022295</v>
      </c>
      <c r="G5" s="223">
        <f t="shared" si="0"/>
        <v>1747.5686669374579</v>
      </c>
      <c r="H5" s="223">
        <f t="shared" si="0"/>
        <v>1362.1232459443404</v>
      </c>
      <c r="I5" s="223">
        <f t="shared" si="0"/>
        <v>1924.9311850960848</v>
      </c>
      <c r="J5" s="223">
        <f t="shared" si="0"/>
        <v>1530.6586308786264</v>
      </c>
      <c r="K5" s="223">
        <f t="shared" si="0"/>
        <v>750.01078360658573</v>
      </c>
      <c r="L5" s="223">
        <f t="shared" si="0"/>
        <v>1085.5464700647399</v>
      </c>
      <c r="M5" s="223">
        <f t="shared" si="0"/>
        <v>1071.9919556653513</v>
      </c>
      <c r="N5" s="223">
        <f t="shared" si="0"/>
        <v>714.54902401021093</v>
      </c>
      <c r="O5" s="223">
        <f t="shared" si="0"/>
        <v>869.23464599964041</v>
      </c>
      <c r="P5" s="223">
        <f t="shared" si="0"/>
        <v>847.33591162703306</v>
      </c>
      <c r="Q5" s="223">
        <f t="shared" si="0"/>
        <v>917.68334331627875</v>
      </c>
      <c r="R5" s="223">
        <f t="shared" si="0"/>
        <v>925.69135155442632</v>
      </c>
      <c r="S5" s="223">
        <f t="shared" si="0"/>
        <v>952.89675488174657</v>
      </c>
      <c r="T5" s="223">
        <f t="shared" si="0"/>
        <v>723.00412460883615</v>
      </c>
      <c r="U5" s="223">
        <f t="shared" si="0"/>
        <v>947.64179157002332</v>
      </c>
      <c r="V5" s="223">
        <f t="shared" si="0"/>
        <v>804.29991707543809</v>
      </c>
      <c r="W5" s="223">
        <f t="shared" si="0"/>
        <v>916.41704736703514</v>
      </c>
      <c r="X5" s="223">
        <f t="shared" si="0"/>
        <v>700.13979457816595</v>
      </c>
      <c r="Y5" s="223">
        <f t="shared" si="0"/>
        <v>306.25616362178471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2.945173549997413</v>
      </c>
      <c r="C10" s="260">
        <v>9.2726064568939162</v>
      </c>
      <c r="D10" s="260">
        <v>10.28346767173811</v>
      </c>
      <c r="E10" s="260">
        <v>10.51405315200549</v>
      </c>
      <c r="F10" s="260">
        <v>8.6435477497703506</v>
      </c>
      <c r="G10" s="260">
        <v>4.6037790594550154</v>
      </c>
      <c r="H10" s="260">
        <v>2.773127152188946</v>
      </c>
      <c r="I10" s="260">
        <v>5.7453700339058349</v>
      </c>
      <c r="J10" s="260">
        <v>4.8112233985895063</v>
      </c>
      <c r="K10" s="260">
        <v>8.9448413571647034</v>
      </c>
      <c r="L10" s="260">
        <v>11.97502208242323</v>
      </c>
      <c r="M10" s="260">
        <v>13.98514355510428</v>
      </c>
      <c r="N10" s="260">
        <v>9.6366439990054413</v>
      </c>
      <c r="O10" s="260">
        <v>9.7884115941969387</v>
      </c>
      <c r="P10" s="260">
        <v>5.8560814068769922</v>
      </c>
      <c r="Q10" s="260">
        <v>6.7316817899989516</v>
      </c>
      <c r="R10" s="260">
        <v>5.6730148478838833</v>
      </c>
      <c r="S10" s="260">
        <v>6.3715260862364174</v>
      </c>
      <c r="T10" s="260">
        <v>8.8550234010615938</v>
      </c>
      <c r="U10" s="260">
        <v>8.0752655917253051</v>
      </c>
      <c r="V10" s="260">
        <v>3.6142853371825221</v>
      </c>
      <c r="W10" s="260">
        <v>6.5191634924841333</v>
      </c>
      <c r="X10" s="260">
        <v>4.6435238083411123</v>
      </c>
      <c r="Y10" s="260">
        <v>2.8062759798394872</v>
      </c>
      <c r="DA10" s="68" t="s">
        <v>1272</v>
      </c>
    </row>
    <row r="11" spans="1:105" ht="12" customHeight="1" x14ac:dyDescent="0.25">
      <c r="A11" s="37" t="s">
        <v>159</v>
      </c>
      <c r="B11" s="226">
        <v>0.63256715357580495</v>
      </c>
      <c r="C11" s="226">
        <v>1.872878599401836</v>
      </c>
      <c r="D11" s="226">
        <v>3.8664327678192612</v>
      </c>
      <c r="E11" s="226">
        <v>3.7301622939347809</v>
      </c>
      <c r="F11" s="226">
        <v>3.2989981423071688</v>
      </c>
      <c r="G11" s="226">
        <v>1.5475463541488299</v>
      </c>
      <c r="H11" s="226">
        <v>0.18532090131564119</v>
      </c>
      <c r="I11" s="226">
        <v>0.22257789041542339</v>
      </c>
      <c r="J11" s="226">
        <v>9.0387177332482013E-2</v>
      </c>
      <c r="K11" s="226">
        <v>0.2013252370846971</v>
      </c>
      <c r="L11" s="226">
        <v>0.22984828922576561</v>
      </c>
      <c r="M11" s="226">
        <v>0.2255497688509546</v>
      </c>
      <c r="N11" s="226">
        <v>0.15992674035759491</v>
      </c>
      <c r="O11" s="226">
        <v>0.16958029976940589</v>
      </c>
      <c r="P11" s="226">
        <v>0.16761062462670351</v>
      </c>
      <c r="Q11" s="226">
        <v>0.12087971919526259</v>
      </c>
      <c r="R11" s="226">
        <v>0.10491361746700791</v>
      </c>
      <c r="S11" s="226">
        <v>8.2268111070423408E-2</v>
      </c>
      <c r="T11" s="226">
        <v>9.5446953029531503E-2</v>
      </c>
      <c r="U11" s="226">
        <v>0.1045195595354642</v>
      </c>
      <c r="V11" s="226">
        <v>7.7539873765866615E-2</v>
      </c>
      <c r="W11" s="226">
        <v>8.8628432907119192E-2</v>
      </c>
      <c r="X11" s="226">
        <v>8.9998650781451112E-2</v>
      </c>
      <c r="Y11" s="226">
        <v>3.3811643963204067E-2</v>
      </c>
      <c r="DA11" s="69" t="s">
        <v>1273</v>
      </c>
    </row>
    <row r="12" spans="1:105" ht="12" customHeight="1" x14ac:dyDescent="0.25">
      <c r="A12" s="37" t="s">
        <v>35</v>
      </c>
      <c r="B12" s="226">
        <v>2.3126063964216081</v>
      </c>
      <c r="C12" s="226">
        <v>7.3997278574920804</v>
      </c>
      <c r="D12" s="226">
        <v>6.4170349039188492</v>
      </c>
      <c r="E12" s="226">
        <v>6.7838908580707136</v>
      </c>
      <c r="F12" s="226">
        <v>5.3445496074631809</v>
      </c>
      <c r="G12" s="226">
        <v>3.0562327053061851</v>
      </c>
      <c r="H12" s="226">
        <v>2.5878062508733048</v>
      </c>
      <c r="I12" s="226">
        <v>5.5227921434904106</v>
      </c>
      <c r="J12" s="226">
        <v>4.7208362212570254</v>
      </c>
      <c r="K12" s="226">
        <v>8.743516120080006</v>
      </c>
      <c r="L12" s="226">
        <v>11.74517379319747</v>
      </c>
      <c r="M12" s="226">
        <v>13.759593786253321</v>
      </c>
      <c r="N12" s="226">
        <v>9.476717258647847</v>
      </c>
      <c r="O12" s="226">
        <v>9.6188312944275332</v>
      </c>
      <c r="P12" s="226">
        <v>5.6884707822502882</v>
      </c>
      <c r="Q12" s="226">
        <v>6.6108020708036888</v>
      </c>
      <c r="R12" s="226">
        <v>5.5681012304168753</v>
      </c>
      <c r="S12" s="226">
        <v>6.2892579751659943</v>
      </c>
      <c r="T12" s="226">
        <v>8.7595764480320621</v>
      </c>
      <c r="U12" s="226">
        <v>7.9707460321898402</v>
      </c>
      <c r="V12" s="226">
        <v>3.536745463416656</v>
      </c>
      <c r="W12" s="226">
        <v>6.4305350595770143</v>
      </c>
      <c r="X12" s="226">
        <v>4.5535251575596609</v>
      </c>
      <c r="Y12" s="226">
        <v>2.772464335876283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125.54283682271181</v>
      </c>
      <c r="C25" s="294">
        <v>370.34755431438498</v>
      </c>
      <c r="D25" s="294">
        <v>285.37102180285939</v>
      </c>
      <c r="E25" s="294">
        <v>262.64632103512281</v>
      </c>
      <c r="F25" s="294">
        <v>227.5426349683726</v>
      </c>
      <c r="G25" s="294">
        <v>86.41032039364373</v>
      </c>
      <c r="H25" s="294">
        <v>65.073428854292501</v>
      </c>
      <c r="I25" s="294">
        <v>168.5466951528247</v>
      </c>
      <c r="J25" s="294">
        <v>101.9805334828914</v>
      </c>
      <c r="K25" s="294">
        <v>117.7676936337639</v>
      </c>
      <c r="L25" s="294">
        <v>183.03618060256821</v>
      </c>
      <c r="M25" s="294">
        <v>197.02294210874939</v>
      </c>
      <c r="N25" s="294">
        <v>151.8878493596844</v>
      </c>
      <c r="O25" s="294">
        <v>156.0176447552611</v>
      </c>
      <c r="P25" s="294">
        <v>142.34443131389421</v>
      </c>
      <c r="Q25" s="294">
        <v>165.13070472544601</v>
      </c>
      <c r="R25" s="294">
        <v>172.03225262596499</v>
      </c>
      <c r="S25" s="294">
        <v>184.37613406949069</v>
      </c>
      <c r="T25" s="294">
        <v>179.05371027633549</v>
      </c>
      <c r="U25" s="294">
        <v>161.62154752518521</v>
      </c>
      <c r="V25" s="294">
        <v>94.385220976457603</v>
      </c>
      <c r="W25" s="294">
        <v>145.93880609326351</v>
      </c>
      <c r="X25" s="294">
        <v>114.81987082762041</v>
      </c>
      <c r="Y25" s="294">
        <v>97.215861170099274</v>
      </c>
      <c r="DA25" s="70" t="s">
        <v>1278</v>
      </c>
    </row>
    <row r="26" spans="1:105" ht="12" customHeight="1" x14ac:dyDescent="0.25">
      <c r="A26" s="46" t="s">
        <v>28</v>
      </c>
      <c r="B26" s="229">
        <v>19.64758864198339</v>
      </c>
      <c r="C26" s="229">
        <v>29.31727063931104</v>
      </c>
      <c r="D26" s="229">
        <v>25.049310994552581</v>
      </c>
      <c r="E26" s="229">
        <v>23.191040341935789</v>
      </c>
      <c r="F26" s="229">
        <v>22.907105855411839</v>
      </c>
      <c r="G26" s="229">
        <v>17.632602593508921</v>
      </c>
      <c r="H26" s="229">
        <v>20.522594223546129</v>
      </c>
      <c r="I26" s="229">
        <v>18.854791186097518</v>
      </c>
      <c r="J26" s="229">
        <v>17.60838267100797</v>
      </c>
      <c r="K26" s="229">
        <v>14.02194493161533</v>
      </c>
      <c r="L26" s="229">
        <v>17.52632040467876</v>
      </c>
      <c r="M26" s="229">
        <v>18.534847340120869</v>
      </c>
      <c r="N26" s="229">
        <v>16.705678311655369</v>
      </c>
      <c r="O26" s="229">
        <v>18.07335233714744</v>
      </c>
      <c r="P26" s="229">
        <v>1.0645621231126601</v>
      </c>
      <c r="Q26" s="229">
        <v>0</v>
      </c>
      <c r="R26" s="229">
        <v>0</v>
      </c>
      <c r="S26" s="229">
        <v>2.2018377077378721E-3</v>
      </c>
      <c r="T26" s="229">
        <v>2.8855454049177311E-3</v>
      </c>
      <c r="U26" s="229">
        <v>1.8507746531601259E-3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0.97716167000774368</v>
      </c>
      <c r="C28" s="229">
        <v>1.267887384047508</v>
      </c>
      <c r="D28" s="229">
        <v>1.186486648297391</v>
      </c>
      <c r="E28" s="229">
        <v>1.173305748959155</v>
      </c>
      <c r="F28" s="229">
        <v>2.2256411603298041</v>
      </c>
      <c r="G28" s="229">
        <v>0.80808336464807151</v>
      </c>
      <c r="H28" s="229">
        <v>2.2704087584834212</v>
      </c>
      <c r="I28" s="229">
        <v>3.760197098694523</v>
      </c>
      <c r="J28" s="229">
        <v>5.0369670070788999</v>
      </c>
      <c r="K28" s="229">
        <v>0</v>
      </c>
      <c r="L28" s="229">
        <v>1.003370954559645</v>
      </c>
      <c r="M28" s="229">
        <v>11.545051531295471</v>
      </c>
      <c r="N28" s="229">
        <v>3.7205546969494159</v>
      </c>
      <c r="O28" s="229">
        <v>1.9843683069410321</v>
      </c>
      <c r="P28" s="229">
        <v>2.3121725778222602</v>
      </c>
      <c r="Q28" s="229">
        <v>2.583285101418177</v>
      </c>
      <c r="R28" s="229">
        <v>2.647049859703535</v>
      </c>
      <c r="S28" s="229">
        <v>2.9825492755320768</v>
      </c>
      <c r="T28" s="229">
        <v>2.8482096486979769</v>
      </c>
      <c r="U28" s="229">
        <v>2.350315277783392</v>
      </c>
      <c r="V28" s="229">
        <v>2.128695062478978</v>
      </c>
      <c r="W28" s="229">
        <v>2.7151551288541911</v>
      </c>
      <c r="X28" s="229">
        <v>2.349600729274524</v>
      </c>
      <c r="Y28" s="229">
        <v>2.579170956404631</v>
      </c>
      <c r="DA28" s="73" t="s">
        <v>1281</v>
      </c>
    </row>
    <row r="29" spans="1:105" ht="12" customHeight="1" x14ac:dyDescent="0.25">
      <c r="A29" s="46" t="s">
        <v>159</v>
      </c>
      <c r="B29" s="229">
        <v>9.1215750254013912</v>
      </c>
      <c r="C29" s="229">
        <v>12.550951178613261</v>
      </c>
      <c r="D29" s="229">
        <v>31.064317971585321</v>
      </c>
      <c r="E29" s="229">
        <v>30.89574946461045</v>
      </c>
      <c r="F29" s="229">
        <v>29.454886842997201</v>
      </c>
      <c r="G29" s="229">
        <v>19.32613729712018</v>
      </c>
      <c r="H29" s="229">
        <v>2.351187512952285</v>
      </c>
      <c r="I29" s="229">
        <v>1.9593123759159401</v>
      </c>
      <c r="J29" s="229">
        <v>0.8829546445768317</v>
      </c>
      <c r="K29" s="229">
        <v>1.5693153798131501</v>
      </c>
      <c r="L29" s="229">
        <v>2.0920056443288799</v>
      </c>
      <c r="M29" s="229">
        <v>2.191431624524145</v>
      </c>
      <c r="N29" s="229">
        <v>1.956700092737496</v>
      </c>
      <c r="O29" s="229">
        <v>2.089576852321279</v>
      </c>
      <c r="P29" s="229">
        <v>3.7034462706863041</v>
      </c>
      <c r="Q29" s="229">
        <v>2.760129534969145</v>
      </c>
      <c r="R29" s="229">
        <v>2.8377355877594308</v>
      </c>
      <c r="S29" s="229">
        <v>2.2798352156104258</v>
      </c>
      <c r="T29" s="229">
        <v>1.7555819727020561</v>
      </c>
      <c r="U29" s="229">
        <v>1.977524250679576</v>
      </c>
      <c r="V29" s="229">
        <v>1.920906017146089</v>
      </c>
      <c r="W29" s="229">
        <v>1.8836651564270011</v>
      </c>
      <c r="X29" s="229">
        <v>2.1212131653420871</v>
      </c>
      <c r="Y29" s="229">
        <v>1.1299972840120469</v>
      </c>
      <c r="DA29" s="73" t="s">
        <v>1282</v>
      </c>
    </row>
    <row r="30" spans="1:105" ht="12" customHeight="1" x14ac:dyDescent="0.25">
      <c r="A30" s="46" t="s">
        <v>32</v>
      </c>
      <c r="B30" s="229">
        <v>62.448885656285569</v>
      </c>
      <c r="C30" s="229">
        <v>277.62274080233692</v>
      </c>
      <c r="D30" s="229">
        <v>176.5141290088927</v>
      </c>
      <c r="E30" s="229">
        <v>151.19741227784019</v>
      </c>
      <c r="F30" s="229">
        <v>125.2365432251687</v>
      </c>
      <c r="G30" s="229">
        <v>10.1042512570288</v>
      </c>
      <c r="H30" s="229">
        <v>7.0974438892950404</v>
      </c>
      <c r="I30" s="229">
        <v>95.255291856818715</v>
      </c>
      <c r="J30" s="229">
        <v>32.235338080869226</v>
      </c>
      <c r="K30" s="229">
        <v>33.936626662964883</v>
      </c>
      <c r="L30" s="229">
        <v>53.510386143112939</v>
      </c>
      <c r="M30" s="229">
        <v>27.986973366418489</v>
      </c>
      <c r="N30" s="229">
        <v>8.9290430514749879</v>
      </c>
      <c r="O30" s="229">
        <v>8.4662097625957156</v>
      </c>
      <c r="P30" s="229">
        <v>6.1655232158955338</v>
      </c>
      <c r="Q30" s="229">
        <v>5.5106674059385474</v>
      </c>
      <c r="R30" s="229">
        <v>15.52852586590727</v>
      </c>
      <c r="S30" s="229">
        <v>4.4080219003014083</v>
      </c>
      <c r="T30" s="229">
        <v>12.73267520958556</v>
      </c>
      <c r="U30" s="229">
        <v>2.4552809197442458</v>
      </c>
      <c r="V30" s="229">
        <v>1.4538184315730041</v>
      </c>
      <c r="W30" s="229">
        <v>1.116582911109268</v>
      </c>
      <c r="X30" s="229">
        <v>1.31136437694484</v>
      </c>
      <c r="Y30" s="229">
        <v>0.37869277498910281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2.236073157769311E-3</v>
      </c>
      <c r="T31" s="229">
        <v>4.2910055147346842E-3</v>
      </c>
      <c r="U31" s="229">
        <v>2.1275201367261772E-3</v>
      </c>
      <c r="V31" s="229">
        <v>2.0082885664008312E-3</v>
      </c>
      <c r="W31" s="229">
        <v>2.279406159398359E-3</v>
      </c>
      <c r="X31" s="229">
        <v>2.1177129459519352E-3</v>
      </c>
      <c r="Y31" s="229">
        <v>1.627499533606069E-3</v>
      </c>
      <c r="DA31" s="73" t="s">
        <v>1284</v>
      </c>
    </row>
    <row r="32" spans="1:105" ht="12" customHeight="1" x14ac:dyDescent="0.25">
      <c r="A32" s="46" t="s">
        <v>35</v>
      </c>
      <c r="B32" s="229">
        <v>33.347625829033703</v>
      </c>
      <c r="C32" s="229">
        <v>49.588704310076359</v>
      </c>
      <c r="D32" s="229">
        <v>51.556777179531437</v>
      </c>
      <c r="E32" s="229">
        <v>56.188813201777187</v>
      </c>
      <c r="F32" s="229">
        <v>47.718457884465053</v>
      </c>
      <c r="G32" s="229">
        <v>38.166981374320748</v>
      </c>
      <c r="H32" s="229">
        <v>32.831794470015637</v>
      </c>
      <c r="I32" s="229">
        <v>48.616127038295673</v>
      </c>
      <c r="J32" s="229">
        <v>46.115880491684429</v>
      </c>
      <c r="K32" s="229">
        <v>68.155063516022182</v>
      </c>
      <c r="L32" s="229">
        <v>106.900816846447</v>
      </c>
      <c r="M32" s="229">
        <v>133.6876074731293</v>
      </c>
      <c r="N32" s="229">
        <v>115.9474237852973</v>
      </c>
      <c r="O32" s="229">
        <v>118.5237155881323</v>
      </c>
      <c r="P32" s="229">
        <v>125.6898001027822</v>
      </c>
      <c r="Q32" s="229">
        <v>150.94897776843561</v>
      </c>
      <c r="R32" s="229">
        <v>150.6077037403644</v>
      </c>
      <c r="S32" s="229">
        <v>174.28954701011779</v>
      </c>
      <c r="T32" s="229">
        <v>161.11729094078629</v>
      </c>
      <c r="U32" s="229">
        <v>150.80759663281151</v>
      </c>
      <c r="V32" s="229">
        <v>87.616284523561205</v>
      </c>
      <c r="W32" s="229">
        <v>136.67143185981411</v>
      </c>
      <c r="X32" s="229">
        <v>107.3238035133155</v>
      </c>
      <c r="Y32" s="229">
        <v>92.656753778960123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0.37226450701701219</v>
      </c>
      <c r="H34" s="229">
        <v>0</v>
      </c>
      <c r="I34" s="229">
        <v>0.1009755970023158</v>
      </c>
      <c r="J34" s="229">
        <v>0.10101058767402921</v>
      </c>
      <c r="K34" s="229">
        <v>8.4743143348389907E-2</v>
      </c>
      <c r="L34" s="229">
        <v>2.003280609440961</v>
      </c>
      <c r="M34" s="229">
        <v>3.0770307732611442</v>
      </c>
      <c r="N34" s="229">
        <v>4.6284494215698349</v>
      </c>
      <c r="O34" s="229">
        <v>6.8804219081233509</v>
      </c>
      <c r="P34" s="229">
        <v>3.408927023595163</v>
      </c>
      <c r="Q34" s="229">
        <v>3.327644914684547</v>
      </c>
      <c r="R34" s="229">
        <v>0.41123757223041479</v>
      </c>
      <c r="S34" s="229">
        <v>0.41174275706337982</v>
      </c>
      <c r="T34" s="229">
        <v>0.59277595364393176</v>
      </c>
      <c r="U34" s="229">
        <v>4.0268521493765093</v>
      </c>
      <c r="V34" s="229">
        <v>1.2635086531319311</v>
      </c>
      <c r="W34" s="229">
        <v>3.5496916308995128</v>
      </c>
      <c r="X34" s="229">
        <v>1.711771329797503</v>
      </c>
      <c r="Y34" s="229">
        <v>0.46961887619977721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123.626692286154</v>
      </c>
      <c r="C36" s="261">
        <v>292.34348727280081</v>
      </c>
      <c r="D36" s="261">
        <v>257.41541158209787</v>
      </c>
      <c r="E36" s="261">
        <v>265.89413548895732</v>
      </c>
      <c r="F36" s="261">
        <v>241.72360967053419</v>
      </c>
      <c r="G36" s="261">
        <v>127.40755961457251</v>
      </c>
      <c r="H36" s="261">
        <v>112.3043206471379</v>
      </c>
      <c r="I36" s="261">
        <v>208.28511761203831</v>
      </c>
      <c r="J36" s="261">
        <v>153.8762546218756</v>
      </c>
      <c r="K36" s="261">
        <v>158.16462028082111</v>
      </c>
      <c r="L36" s="261">
        <v>214.5105945091174</v>
      </c>
      <c r="M36" s="261">
        <v>213.30773873110431</v>
      </c>
      <c r="N36" s="261">
        <v>146.67677827539941</v>
      </c>
      <c r="O36" s="261">
        <v>154.07847437594219</v>
      </c>
      <c r="P36" s="261">
        <v>96.95818721012337</v>
      </c>
      <c r="Q36" s="261">
        <v>107.44564161350149</v>
      </c>
      <c r="R36" s="261">
        <v>103.7508011592074</v>
      </c>
      <c r="S36" s="261">
        <v>107.72861577978399</v>
      </c>
      <c r="T36" s="261">
        <v>133.48571585727981</v>
      </c>
      <c r="U36" s="261">
        <v>126.6418586793899</v>
      </c>
      <c r="V36" s="261">
        <v>77.974116200959372</v>
      </c>
      <c r="W36" s="261">
        <v>116.5477609049901</v>
      </c>
      <c r="X36" s="261">
        <v>94.289544638152407</v>
      </c>
      <c r="Y36" s="261">
        <v>60.766816567953143</v>
      </c>
      <c r="DA36" s="70" t="s">
        <v>1289</v>
      </c>
    </row>
    <row r="37" spans="1:105" ht="12" customHeight="1" x14ac:dyDescent="0.25">
      <c r="A37" s="60" t="s">
        <v>1012</v>
      </c>
      <c r="B37" s="262">
        <v>123.626692286154</v>
      </c>
      <c r="C37" s="262">
        <v>292.34348727280081</v>
      </c>
      <c r="D37" s="262">
        <v>257.41541158209787</v>
      </c>
      <c r="E37" s="262">
        <v>265.89413548895732</v>
      </c>
      <c r="F37" s="262">
        <v>241.72360967053419</v>
      </c>
      <c r="G37" s="262">
        <v>127.40755961457251</v>
      </c>
      <c r="H37" s="262">
        <v>112.3043206471379</v>
      </c>
      <c r="I37" s="262">
        <v>208.28511761203831</v>
      </c>
      <c r="J37" s="262">
        <v>153.8762546218756</v>
      </c>
      <c r="K37" s="262">
        <v>158.16462028082111</v>
      </c>
      <c r="L37" s="262">
        <v>214.5105945091174</v>
      </c>
      <c r="M37" s="262">
        <v>213.30773873110431</v>
      </c>
      <c r="N37" s="262">
        <v>146.67677827539941</v>
      </c>
      <c r="O37" s="262">
        <v>154.07847437594219</v>
      </c>
      <c r="P37" s="262">
        <v>96.95818721012337</v>
      </c>
      <c r="Q37" s="262">
        <v>107.44564161350149</v>
      </c>
      <c r="R37" s="262">
        <v>103.7508011592074</v>
      </c>
      <c r="S37" s="262">
        <v>107.72861577978399</v>
      </c>
      <c r="T37" s="262">
        <v>133.48571585727981</v>
      </c>
      <c r="U37" s="262">
        <v>126.6418586793899</v>
      </c>
      <c r="V37" s="262">
        <v>77.974116200959372</v>
      </c>
      <c r="W37" s="262">
        <v>116.5477609049901</v>
      </c>
      <c r="X37" s="262">
        <v>94.289544638152407</v>
      </c>
      <c r="Y37" s="262">
        <v>60.766816567953143</v>
      </c>
      <c r="DA37" s="72" t="s">
        <v>1290</v>
      </c>
    </row>
    <row r="38" spans="1:105" ht="12" customHeight="1" x14ac:dyDescent="0.25">
      <c r="A38" s="59" t="s">
        <v>28</v>
      </c>
      <c r="B38" s="230">
        <v>19.347709966419949</v>
      </c>
      <c r="C38" s="230">
        <v>23.14235111362737</v>
      </c>
      <c r="D38" s="230">
        <v>22.595422123712328</v>
      </c>
      <c r="E38" s="230">
        <v>23.477814570202721</v>
      </c>
      <c r="F38" s="230">
        <v>24.334728809151851</v>
      </c>
      <c r="G38" s="230">
        <v>26.110851098876839</v>
      </c>
      <c r="H38" s="230">
        <v>35.418081431561014</v>
      </c>
      <c r="I38" s="230">
        <v>23.314171533134701</v>
      </c>
      <c r="J38" s="230">
        <v>26.595255831244579</v>
      </c>
      <c r="K38" s="230">
        <v>18.845343241866999</v>
      </c>
      <c r="L38" s="230">
        <v>20.767393162831969</v>
      </c>
      <c r="M38" s="230">
        <v>20.385200938876249</v>
      </c>
      <c r="N38" s="230">
        <v>16.63958344722694</v>
      </c>
      <c r="O38" s="230">
        <v>18.672163138110839</v>
      </c>
      <c r="P38" s="230">
        <v>0.74292035111410171</v>
      </c>
      <c r="Q38" s="230">
        <v>0</v>
      </c>
      <c r="R38" s="230">
        <v>0</v>
      </c>
      <c r="S38" s="230">
        <v>1.289400681992549E-3</v>
      </c>
      <c r="T38" s="230">
        <v>2.158390334225531E-3</v>
      </c>
      <c r="U38" s="230">
        <v>1.4872880444943249E-3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0.96224737427645379</v>
      </c>
      <c r="C39" s="295">
        <v>1.000839927261916</v>
      </c>
      <c r="D39" s="295">
        <v>1.0702556516727459</v>
      </c>
      <c r="E39" s="295">
        <v>1.187814535357602</v>
      </c>
      <c r="F39" s="295">
        <v>2.3643481810827001</v>
      </c>
      <c r="G39" s="295">
        <v>1.1966324482111701</v>
      </c>
      <c r="H39" s="295">
        <v>3.9182922692412112</v>
      </c>
      <c r="I39" s="295">
        <v>4.6495280320049082</v>
      </c>
      <c r="J39" s="295">
        <v>7.6077075714264462</v>
      </c>
      <c r="K39" s="295">
        <v>0</v>
      </c>
      <c r="L39" s="295">
        <v>1.1889203563768871</v>
      </c>
      <c r="M39" s="295">
        <v>12.69760635177718</v>
      </c>
      <c r="N39" s="295">
        <v>3.7058345788131888</v>
      </c>
      <c r="O39" s="295">
        <v>2.0501148908132132</v>
      </c>
      <c r="P39" s="295">
        <v>1.613583675445424</v>
      </c>
      <c r="Q39" s="295">
        <v>1.715435576540405</v>
      </c>
      <c r="R39" s="295">
        <v>1.60023260302138</v>
      </c>
      <c r="S39" s="295">
        <v>1.746586978882493</v>
      </c>
      <c r="T39" s="295">
        <v>2.1304631578905528</v>
      </c>
      <c r="U39" s="295">
        <v>1.888720383905734</v>
      </c>
      <c r="V39" s="295">
        <v>1.782470400638162</v>
      </c>
      <c r="W39" s="295">
        <v>2.222433349633377</v>
      </c>
      <c r="X39" s="295">
        <v>1.958718534145534</v>
      </c>
      <c r="Y39" s="295">
        <v>1.6200179073363761</v>
      </c>
      <c r="DA39" s="122" t="s">
        <v>1292</v>
      </c>
    </row>
    <row r="40" spans="1:105" ht="12" customHeight="1" x14ac:dyDescent="0.25">
      <c r="A40" s="59" t="s">
        <v>159</v>
      </c>
      <c r="B40" s="295">
        <v>8.9823535724529648</v>
      </c>
      <c r="C40" s="295">
        <v>9.9074201878803994</v>
      </c>
      <c r="D40" s="295">
        <v>28.02118500208794</v>
      </c>
      <c r="E40" s="295">
        <v>31.27779807384945</v>
      </c>
      <c r="F40" s="295">
        <v>31.290582404989951</v>
      </c>
      <c r="G40" s="295">
        <v>28.61868465562317</v>
      </c>
      <c r="H40" s="295">
        <v>4.0577009849500536</v>
      </c>
      <c r="I40" s="295">
        <v>2.4227128462064109</v>
      </c>
      <c r="J40" s="295">
        <v>1.333592363287857</v>
      </c>
      <c r="K40" s="295">
        <v>2.109142999173991</v>
      </c>
      <c r="L40" s="295">
        <v>2.478871931557491</v>
      </c>
      <c r="M40" s="295">
        <v>2.4102045832896182</v>
      </c>
      <c r="N40" s="295">
        <v>1.948958543729794</v>
      </c>
      <c r="O40" s="295">
        <v>2.15880923186391</v>
      </c>
      <c r="P40" s="295">
        <v>2.5845045056701772</v>
      </c>
      <c r="Q40" s="295">
        <v>1.8328694721100121</v>
      </c>
      <c r="R40" s="295">
        <v>1.715508678327377</v>
      </c>
      <c r="S40" s="295">
        <v>1.3350761827304829</v>
      </c>
      <c r="T40" s="295">
        <v>1.313176758321964</v>
      </c>
      <c r="U40" s="295">
        <v>1.5891444000010659</v>
      </c>
      <c r="V40" s="295">
        <v>1.6084775026364111</v>
      </c>
      <c r="W40" s="295">
        <v>1.5418346519863071</v>
      </c>
      <c r="X40" s="295">
        <v>1.768325779806827</v>
      </c>
      <c r="Y40" s="295">
        <v>0.70976909490825968</v>
      </c>
      <c r="DA40" s="122" t="s">
        <v>1293</v>
      </c>
    </row>
    <row r="41" spans="1:105" ht="12" customHeight="1" x14ac:dyDescent="0.25">
      <c r="A41" s="59" t="s">
        <v>32</v>
      </c>
      <c r="B41" s="295">
        <v>61.495736164902027</v>
      </c>
      <c r="C41" s="295">
        <v>219.14874081628449</v>
      </c>
      <c r="D41" s="295">
        <v>159.2223936467833</v>
      </c>
      <c r="E41" s="295">
        <v>153.0670792088028</v>
      </c>
      <c r="F41" s="295">
        <v>133.04156952940019</v>
      </c>
      <c r="G41" s="295">
        <v>14.962657874172351</v>
      </c>
      <c r="H41" s="295">
        <v>12.24883379210287</v>
      </c>
      <c r="I41" s="295">
        <v>117.78429110507329</v>
      </c>
      <c r="J41" s="295">
        <v>48.687439334160153</v>
      </c>
      <c r="K41" s="295">
        <v>45.610461391320932</v>
      </c>
      <c r="L41" s="295">
        <v>63.405849126912173</v>
      </c>
      <c r="M41" s="295">
        <v>30.780942797972791</v>
      </c>
      <c r="N41" s="295">
        <v>8.8937159082753556</v>
      </c>
      <c r="O41" s="295">
        <v>8.7467143283504605</v>
      </c>
      <c r="P41" s="295">
        <v>4.30270115093181</v>
      </c>
      <c r="Q41" s="295">
        <v>3.6593695807864881</v>
      </c>
      <c r="R41" s="295">
        <v>9.3875275059113079</v>
      </c>
      <c r="S41" s="295">
        <v>2.5813466744222788</v>
      </c>
      <c r="T41" s="295">
        <v>9.5240515205083156</v>
      </c>
      <c r="U41" s="295">
        <v>1.9730710875986399</v>
      </c>
      <c r="V41" s="295">
        <v>1.2173600474101109</v>
      </c>
      <c r="W41" s="295">
        <v>0.91395555005624118</v>
      </c>
      <c r="X41" s="295">
        <v>1.0932043381401071</v>
      </c>
      <c r="Y41" s="295">
        <v>0.23786289750891751</v>
      </c>
      <c r="DA41" s="122" t="s">
        <v>1294</v>
      </c>
    </row>
    <row r="42" spans="1:105" ht="12" customHeight="1" x14ac:dyDescent="0.25">
      <c r="A42" s="59" t="s">
        <v>35</v>
      </c>
      <c r="B42" s="295">
        <v>32.838645208102577</v>
      </c>
      <c r="C42" s="295">
        <v>39.14413522774656</v>
      </c>
      <c r="D42" s="295">
        <v>46.506155157841647</v>
      </c>
      <c r="E42" s="295">
        <v>56.883629100744692</v>
      </c>
      <c r="F42" s="295">
        <v>50.69238074590956</v>
      </c>
      <c r="G42" s="295">
        <v>56.518733537689009</v>
      </c>
      <c r="H42" s="295">
        <v>56.661412169282762</v>
      </c>
      <c r="I42" s="295">
        <v>60.114414095618962</v>
      </c>
      <c r="J42" s="295">
        <v>69.652259521756548</v>
      </c>
      <c r="K42" s="295">
        <v>91.599672648459148</v>
      </c>
      <c r="L42" s="295">
        <v>126.6695599314389</v>
      </c>
      <c r="M42" s="295">
        <v>147.03378405918841</v>
      </c>
      <c r="N42" s="295">
        <v>115.48868579735419</v>
      </c>
      <c r="O42" s="295">
        <v>122.45067278680381</v>
      </c>
      <c r="P42" s="295">
        <v>87.714477526961858</v>
      </c>
      <c r="Q42" s="295">
        <v>100.2379669840646</v>
      </c>
      <c r="R42" s="295">
        <v>91.047532371947298</v>
      </c>
      <c r="S42" s="295">
        <v>102.0643165430667</v>
      </c>
      <c r="T42" s="295">
        <v>120.5158660302247</v>
      </c>
      <c r="U42" s="295">
        <v>121.1894355198399</v>
      </c>
      <c r="V42" s="295">
        <v>73.365808250274696</v>
      </c>
      <c r="W42" s="295">
        <v>111.8695373533142</v>
      </c>
      <c r="X42" s="295">
        <v>89.469295986059933</v>
      </c>
      <c r="Y42" s="295">
        <v>58.199166668199581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5.4287560456263915</v>
      </c>
      <c r="C44" s="261">
        <f t="shared" si="1"/>
        <v>16.715701696192173</v>
      </c>
      <c r="D44" s="261">
        <f t="shared" si="1"/>
        <v>14.042552378671477</v>
      </c>
      <c r="E44" s="261">
        <f t="shared" si="1"/>
        <v>13.780832458496992</v>
      </c>
      <c r="F44" s="261">
        <f t="shared" si="1"/>
        <v>11.344476313552345</v>
      </c>
      <c r="G44" s="261">
        <f t="shared" si="1"/>
        <v>5.3098078697867965</v>
      </c>
      <c r="H44" s="261">
        <f t="shared" si="1"/>
        <v>4.1290492907212011</v>
      </c>
      <c r="I44" s="261">
        <f t="shared" si="1"/>
        <v>9.542592297315851</v>
      </c>
      <c r="J44" s="261">
        <f t="shared" si="1"/>
        <v>7.0894293752699022</v>
      </c>
      <c r="K44" s="261">
        <f t="shared" si="1"/>
        <v>11.391898334836029</v>
      </c>
      <c r="L44" s="261">
        <f t="shared" si="1"/>
        <v>15.907502870630957</v>
      </c>
      <c r="M44" s="261">
        <f t="shared" si="1"/>
        <v>18.197081270393319</v>
      </c>
      <c r="N44" s="261">
        <f t="shared" si="1"/>
        <v>12.936752376121634</v>
      </c>
      <c r="O44" s="261">
        <f t="shared" si="1"/>
        <v>13.177105274240276</v>
      </c>
      <c r="P44" s="261">
        <f t="shared" si="1"/>
        <v>9.0587416961384672</v>
      </c>
      <c r="Q44" s="261">
        <f t="shared" si="1"/>
        <v>10.499945187332287</v>
      </c>
      <c r="R44" s="261">
        <f t="shared" si="1"/>
        <v>9.6635129213700637</v>
      </c>
      <c r="S44" s="261">
        <f t="shared" si="1"/>
        <v>10.660028946235471</v>
      </c>
      <c r="T44" s="261">
        <f t="shared" si="1"/>
        <v>12.904785074159211</v>
      </c>
      <c r="U44" s="261">
        <f t="shared" si="1"/>
        <v>11.713609773722919</v>
      </c>
      <c r="V44" s="261">
        <f t="shared" si="1"/>
        <v>5.7655145608386213</v>
      </c>
      <c r="W44" s="261">
        <f t="shared" si="1"/>
        <v>9.8359568762974021</v>
      </c>
      <c r="X44" s="261">
        <f t="shared" si="1"/>
        <v>7.2553053040519746</v>
      </c>
      <c r="Y44" s="261">
        <f t="shared" si="1"/>
        <v>5.093899903892817</v>
      </c>
      <c r="DA44" s="70"/>
    </row>
    <row r="45" spans="1:105" ht="12" customHeight="1" x14ac:dyDescent="0.25">
      <c r="A45" s="60" t="s">
        <v>1022</v>
      </c>
      <c r="B45" s="262">
        <v>2.293239204629137</v>
      </c>
      <c r="C45" s="262">
        <v>7.4660222802748901</v>
      </c>
      <c r="D45" s="262">
        <v>6.9152190521269086</v>
      </c>
      <c r="E45" s="262">
        <v>7.2210638275350458</v>
      </c>
      <c r="F45" s="262">
        <v>5.6614458671736552</v>
      </c>
      <c r="G45" s="262">
        <v>3.151651963107279</v>
      </c>
      <c r="H45" s="262">
        <v>2.5037966101384859</v>
      </c>
      <c r="I45" s="262">
        <v>5.3330251525776857</v>
      </c>
      <c r="J45" s="262">
        <v>4.5423969178064061</v>
      </c>
      <c r="K45" s="262">
        <v>8.4505709277173384</v>
      </c>
      <c r="L45" s="262">
        <v>11.336051075243921</v>
      </c>
      <c r="M45" s="262">
        <v>13.276300693185179</v>
      </c>
      <c r="N45" s="262">
        <v>9.1432511166058283</v>
      </c>
      <c r="O45" s="262">
        <v>9.2804595953340581</v>
      </c>
      <c r="P45" s="262">
        <v>5.5035937251142197</v>
      </c>
      <c r="Q45" s="262">
        <v>6.3756947025072384</v>
      </c>
      <c r="R45" s="262">
        <v>5.3668916329316998</v>
      </c>
      <c r="S45" s="262">
        <v>6.0551109112124673</v>
      </c>
      <c r="T45" s="262">
        <v>8.4327981554047469</v>
      </c>
      <c r="U45" s="262">
        <v>7.6770028516657174</v>
      </c>
      <c r="V45" s="262">
        <v>3.408180144930387</v>
      </c>
      <c r="W45" s="262">
        <v>6.191036976114952</v>
      </c>
      <c r="X45" s="262">
        <v>4.3876017554254378</v>
      </c>
      <c r="Y45" s="262">
        <v>2.665868344104513</v>
      </c>
      <c r="DA45" s="72" t="s">
        <v>1297</v>
      </c>
    </row>
    <row r="46" spans="1:105" ht="12" customHeight="1" x14ac:dyDescent="0.25">
      <c r="A46" s="60" t="s">
        <v>1024</v>
      </c>
      <c r="B46" s="262">
        <v>3.1355168409972549</v>
      </c>
      <c r="C46" s="262">
        <v>9.2496794159172833</v>
      </c>
      <c r="D46" s="262">
        <v>7.1273333265445693</v>
      </c>
      <c r="E46" s="262">
        <v>6.559768630961945</v>
      </c>
      <c r="F46" s="262">
        <v>5.68303044637869</v>
      </c>
      <c r="G46" s="262">
        <v>2.158155906679518</v>
      </c>
      <c r="H46" s="262">
        <v>1.625252680582715</v>
      </c>
      <c r="I46" s="262">
        <v>4.2095671447381653</v>
      </c>
      <c r="J46" s="262">
        <v>2.5470324574634962</v>
      </c>
      <c r="K46" s="262">
        <v>2.941327407118691</v>
      </c>
      <c r="L46" s="262">
        <v>4.5714517953870351</v>
      </c>
      <c r="M46" s="262">
        <v>4.9207805772081388</v>
      </c>
      <c r="N46" s="262">
        <v>3.7935012595158049</v>
      </c>
      <c r="O46" s="262">
        <v>3.8966456789062178</v>
      </c>
      <c r="P46" s="262">
        <v>3.555147971024248</v>
      </c>
      <c r="Q46" s="262">
        <v>4.1242504848250476</v>
      </c>
      <c r="R46" s="262">
        <v>4.2966212884383648</v>
      </c>
      <c r="S46" s="262">
        <v>4.6049180350230046</v>
      </c>
      <c r="T46" s="262">
        <v>4.4719869187544639</v>
      </c>
      <c r="U46" s="262">
        <v>4.0366069220572021</v>
      </c>
      <c r="V46" s="262">
        <v>2.3573344159082339</v>
      </c>
      <c r="W46" s="262">
        <v>3.644919900182451</v>
      </c>
      <c r="X46" s="262">
        <v>2.8677035486265372</v>
      </c>
      <c r="Y46" s="262">
        <v>2.428031559788304</v>
      </c>
      <c r="DA46" s="72" t="s">
        <v>1298</v>
      </c>
    </row>
    <row r="47" spans="1:105" ht="12" customHeight="1" x14ac:dyDescent="0.25">
      <c r="A47" s="64" t="s">
        <v>28</v>
      </c>
      <c r="B47" s="229">
        <v>0.49071174932045469</v>
      </c>
      <c r="C47" s="229">
        <v>0.73221856497832549</v>
      </c>
      <c r="D47" s="229">
        <v>0.6256234004789375</v>
      </c>
      <c r="E47" s="229">
        <v>0.5792118402985732</v>
      </c>
      <c r="F47" s="229">
        <v>0.57212038540741927</v>
      </c>
      <c r="G47" s="229">
        <v>0.44038611665780919</v>
      </c>
      <c r="H47" s="229">
        <v>0.51256560260585537</v>
      </c>
      <c r="I47" s="229">
        <v>0.47091109930057068</v>
      </c>
      <c r="J47" s="229">
        <v>0.43978120779314328</v>
      </c>
      <c r="K47" s="229">
        <v>0.35020751155005059</v>
      </c>
      <c r="L47" s="229">
        <v>0.43773164746299859</v>
      </c>
      <c r="M47" s="229">
        <v>0.46292028642249378</v>
      </c>
      <c r="N47" s="229">
        <v>0.41723555889093777</v>
      </c>
      <c r="O47" s="229">
        <v>0.45139413813334278</v>
      </c>
      <c r="P47" s="229">
        <v>2.6588155483703989E-2</v>
      </c>
      <c r="Q47" s="229">
        <v>0</v>
      </c>
      <c r="R47" s="229">
        <v>0</v>
      </c>
      <c r="S47" s="229">
        <v>5.4992378605434802E-5</v>
      </c>
      <c r="T47" s="229">
        <v>7.2068438483341543E-5</v>
      </c>
      <c r="U47" s="229">
        <v>4.6224342549065227E-5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2.440527034619306E-2</v>
      </c>
      <c r="C49" s="229">
        <v>3.1666340715105747E-2</v>
      </c>
      <c r="D49" s="229">
        <v>2.9633302556389511E-2</v>
      </c>
      <c r="E49" s="229">
        <v>2.9304100724564609E-2</v>
      </c>
      <c r="F49" s="229">
        <v>5.5586885853835442E-2</v>
      </c>
      <c r="G49" s="229">
        <v>2.018242587876088E-2</v>
      </c>
      <c r="H49" s="229">
        <v>5.6704986746679599E-2</v>
      </c>
      <c r="I49" s="229">
        <v>9.3913453183118972E-2</v>
      </c>
      <c r="J49" s="229">
        <v>0.12580164092154911</v>
      </c>
      <c r="K49" s="229">
        <v>0</v>
      </c>
      <c r="L49" s="229">
        <v>2.5059864866938401E-2</v>
      </c>
      <c r="M49" s="229">
        <v>0.2883454319076631</v>
      </c>
      <c r="N49" s="229">
        <v>9.2923357519876196E-2</v>
      </c>
      <c r="O49" s="229">
        <v>4.9560933961858643E-2</v>
      </c>
      <c r="P49" s="229">
        <v>5.7748066242057132E-2</v>
      </c>
      <c r="Q49" s="229">
        <v>6.4519283979798087E-2</v>
      </c>
      <c r="R49" s="229">
        <v>6.6111851732175708E-2</v>
      </c>
      <c r="S49" s="229">
        <v>7.4491175436328508E-2</v>
      </c>
      <c r="T49" s="229">
        <v>7.1135952844485664E-2</v>
      </c>
      <c r="U49" s="229">
        <v>5.870070584393363E-2</v>
      </c>
      <c r="V49" s="229">
        <v>5.3165591814498883E-2</v>
      </c>
      <c r="W49" s="229">
        <v>6.7812826664613274E-2</v>
      </c>
      <c r="X49" s="229">
        <v>5.8682859514027672E-2</v>
      </c>
      <c r="Y49" s="229">
        <v>6.4416530439231748E-2</v>
      </c>
      <c r="DA49" s="73" t="s">
        <v>1301</v>
      </c>
    </row>
    <row r="50" spans="1:105" ht="12" customHeight="1" x14ac:dyDescent="0.25">
      <c r="A50" s="64" t="s">
        <v>159</v>
      </c>
      <c r="B50" s="229">
        <v>0.22781747515356349</v>
      </c>
      <c r="C50" s="229">
        <v>0.31346845257806688</v>
      </c>
      <c r="D50" s="229">
        <v>0.77585224787893625</v>
      </c>
      <c r="E50" s="229">
        <v>0.77164213596926312</v>
      </c>
      <c r="F50" s="229">
        <v>0.73565562228221137</v>
      </c>
      <c r="G50" s="229">
        <v>0.48268328564312712</v>
      </c>
      <c r="H50" s="229">
        <v>5.8722490504298071E-2</v>
      </c>
      <c r="I50" s="229">
        <v>4.8935145221661647E-2</v>
      </c>
      <c r="J50" s="229">
        <v>2.2052386483961871E-2</v>
      </c>
      <c r="K50" s="229">
        <v>3.9194707772844832E-2</v>
      </c>
      <c r="L50" s="229">
        <v>5.2249248903923462E-2</v>
      </c>
      <c r="M50" s="229">
        <v>5.4732479673793341E-2</v>
      </c>
      <c r="N50" s="229">
        <v>4.8869901691192173E-2</v>
      </c>
      <c r="O50" s="229">
        <v>5.2188588188936853E-2</v>
      </c>
      <c r="P50" s="229">
        <v>9.2496063059845007E-2</v>
      </c>
      <c r="Q50" s="229">
        <v>6.8936092725475281E-2</v>
      </c>
      <c r="R50" s="229">
        <v>7.0874356123417234E-2</v>
      </c>
      <c r="S50" s="229">
        <v>5.6940418857508883E-2</v>
      </c>
      <c r="T50" s="229">
        <v>4.3846841289176923E-2</v>
      </c>
      <c r="U50" s="229">
        <v>4.9389999050623259E-2</v>
      </c>
      <c r="V50" s="229">
        <v>4.7975920563592872E-2</v>
      </c>
      <c r="W50" s="229">
        <v>4.7045805003731553E-2</v>
      </c>
      <c r="X50" s="229">
        <v>5.2978726398127417E-2</v>
      </c>
      <c r="Y50" s="229">
        <v>2.822244266556154E-2</v>
      </c>
      <c r="DA50" s="73" t="s">
        <v>1302</v>
      </c>
    </row>
    <row r="51" spans="1:105" ht="12" customHeight="1" x14ac:dyDescent="0.25">
      <c r="A51" s="64" t="s">
        <v>32</v>
      </c>
      <c r="B51" s="229">
        <v>1.5597029478735791</v>
      </c>
      <c r="C51" s="229">
        <v>6.9338147939003996</v>
      </c>
      <c r="D51" s="229">
        <v>4.4085591674412354</v>
      </c>
      <c r="E51" s="229">
        <v>3.7762571287269782</v>
      </c>
      <c r="F51" s="229">
        <v>3.1278669522605331</v>
      </c>
      <c r="G51" s="229">
        <v>0.25236047538755241</v>
      </c>
      <c r="H51" s="229">
        <v>0.1772634377725936</v>
      </c>
      <c r="I51" s="229">
        <v>2.3790650217100309</v>
      </c>
      <c r="J51" s="229">
        <v>0.80509926321435743</v>
      </c>
      <c r="K51" s="229">
        <v>0.84759009053324619</v>
      </c>
      <c r="L51" s="229">
        <v>1.336457906849237</v>
      </c>
      <c r="M51" s="229">
        <v>0.6989934952869522</v>
      </c>
      <c r="N51" s="229">
        <v>0.22300885952916749</v>
      </c>
      <c r="O51" s="229">
        <v>0.21144928664884091</v>
      </c>
      <c r="P51" s="229">
        <v>0.15398809176424991</v>
      </c>
      <c r="Q51" s="229">
        <v>0.13763262718728911</v>
      </c>
      <c r="R51" s="229">
        <v>0.38783538432521109</v>
      </c>
      <c r="S51" s="229">
        <v>0.11009331359461021</v>
      </c>
      <c r="T51" s="229">
        <v>0.31800713255335072</v>
      </c>
      <c r="U51" s="229">
        <v>6.1322293394636573E-2</v>
      </c>
      <c r="V51" s="229">
        <v>3.6310093760161893E-2</v>
      </c>
      <c r="W51" s="229">
        <v>2.7887409674332571E-2</v>
      </c>
      <c r="X51" s="229">
        <v>3.2752207873086317E-2</v>
      </c>
      <c r="Y51" s="229">
        <v>9.4581069186697349E-3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5.584743201070627E-5</v>
      </c>
      <c r="T52" s="229">
        <v>1.0717075061210231E-4</v>
      </c>
      <c r="U52" s="229">
        <v>5.3136247253088128E-5</v>
      </c>
      <c r="V52" s="229">
        <v>5.0158358540396228E-5</v>
      </c>
      <c r="W52" s="229">
        <v>5.692970288985418E-5</v>
      </c>
      <c r="X52" s="229">
        <v>5.289130606318225E-5</v>
      </c>
      <c r="Y52" s="229">
        <v>4.0647896172231631E-5</v>
      </c>
      <c r="DA52" s="73" t="s">
        <v>1304</v>
      </c>
    </row>
    <row r="53" spans="1:105" ht="12" customHeight="1" x14ac:dyDescent="0.25">
      <c r="A53" s="64" t="s">
        <v>35</v>
      </c>
      <c r="B53" s="229">
        <v>0.83287939830346436</v>
      </c>
      <c r="C53" s="229">
        <v>1.2385112637453859</v>
      </c>
      <c r="D53" s="229">
        <v>1.2876652081890709</v>
      </c>
      <c r="E53" s="229">
        <v>1.403353425242567</v>
      </c>
      <c r="F53" s="229">
        <v>1.1918006005746911</v>
      </c>
      <c r="G53" s="229">
        <v>0.95324604651247846</v>
      </c>
      <c r="H53" s="229">
        <v>0.8199961629532887</v>
      </c>
      <c r="I53" s="229">
        <v>1.214220491830251</v>
      </c>
      <c r="J53" s="229">
        <v>1.151775151642378</v>
      </c>
      <c r="K53" s="229">
        <v>1.702218580224599</v>
      </c>
      <c r="L53" s="229">
        <v>2.6699198458590092</v>
      </c>
      <c r="M53" s="229">
        <v>3.3389379694883079</v>
      </c>
      <c r="N53" s="229">
        <v>2.8958649425968281</v>
      </c>
      <c r="O53" s="229">
        <v>2.960209564237966</v>
      </c>
      <c r="P53" s="229">
        <v>3.139187347824496</v>
      </c>
      <c r="Q53" s="229">
        <v>3.770052309656152</v>
      </c>
      <c r="R53" s="229">
        <v>3.7615287611248771</v>
      </c>
      <c r="S53" s="229">
        <v>4.3529987348600594</v>
      </c>
      <c r="T53" s="229">
        <v>4.0240127744930607</v>
      </c>
      <c r="U53" s="229">
        <v>3.7665212206432881</v>
      </c>
      <c r="V53" s="229">
        <v>2.188275672447872</v>
      </c>
      <c r="W53" s="229">
        <v>3.413460991683837</v>
      </c>
      <c r="X53" s="229">
        <v>2.6804842225375149</v>
      </c>
      <c r="Y53" s="229">
        <v>2.3141647843782569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9.2975565997901553E-3</v>
      </c>
      <c r="H55" s="229">
        <v>0</v>
      </c>
      <c r="I55" s="229">
        <v>2.5219334925306982E-3</v>
      </c>
      <c r="J55" s="229">
        <v>2.5228074081057469E-3</v>
      </c>
      <c r="K55" s="229">
        <v>2.116517037950595E-3</v>
      </c>
      <c r="L55" s="229">
        <v>5.0033281444927739E-2</v>
      </c>
      <c r="M55" s="229">
        <v>7.6850914428928205E-2</v>
      </c>
      <c r="N55" s="229">
        <v>0.1155986392878033</v>
      </c>
      <c r="O55" s="229">
        <v>0.17184316773527269</v>
      </c>
      <c r="P55" s="229">
        <v>8.5140246649895612E-2</v>
      </c>
      <c r="Q55" s="229">
        <v>8.3110171276332703E-2</v>
      </c>
      <c r="R55" s="229">
        <v>1.0270935132684671E-2</v>
      </c>
      <c r="S55" s="229">
        <v>1.028355246388148E-2</v>
      </c>
      <c r="T55" s="229">
        <v>1.480497838529413E-2</v>
      </c>
      <c r="U55" s="229">
        <v>0.10057334253491899</v>
      </c>
      <c r="V55" s="229">
        <v>3.1556978963567697E-2</v>
      </c>
      <c r="W55" s="229">
        <v>8.8655937453047104E-2</v>
      </c>
      <c r="X55" s="229">
        <v>4.2752640997716751E-2</v>
      </c>
      <c r="Y55" s="229">
        <v>1.1729047490411801E-2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1582.1221499999999</v>
      </c>
      <c r="C59" s="279">
        <v>1256.9449300000001</v>
      </c>
      <c r="D59" s="279">
        <v>1262.74207</v>
      </c>
      <c r="E59" s="279">
        <v>1545.2023999999999</v>
      </c>
      <c r="F59" s="279">
        <v>1656.4326100000001</v>
      </c>
      <c r="G59" s="279">
        <v>1523.8371999999999</v>
      </c>
      <c r="H59" s="279">
        <v>1177.8433199999999</v>
      </c>
      <c r="I59" s="279">
        <v>1532.81141</v>
      </c>
      <c r="J59" s="279">
        <v>1262.90119</v>
      </c>
      <c r="K59" s="279">
        <v>453.74173000000002</v>
      </c>
      <c r="L59" s="279">
        <v>660.11716999999999</v>
      </c>
      <c r="M59" s="279">
        <v>629.47905000000003</v>
      </c>
      <c r="N59" s="279">
        <v>393.411</v>
      </c>
      <c r="O59" s="279">
        <v>536.17300999999998</v>
      </c>
      <c r="P59" s="279">
        <v>593.11847</v>
      </c>
      <c r="Q59" s="279">
        <v>627.87536999999998</v>
      </c>
      <c r="R59" s="279">
        <v>634.57177000000001</v>
      </c>
      <c r="S59" s="279">
        <v>643.76044999999999</v>
      </c>
      <c r="T59" s="279">
        <v>388.70488999999998</v>
      </c>
      <c r="U59" s="279">
        <v>639.58951000000002</v>
      </c>
      <c r="V59" s="279">
        <v>622.56078000000002</v>
      </c>
      <c r="W59" s="279">
        <v>637.57536000000005</v>
      </c>
      <c r="X59" s="279">
        <v>479.13155</v>
      </c>
      <c r="Y59" s="279">
        <v>140.37331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124.93255538367038</v>
      </c>
      <c r="C61" s="223">
        <f t="shared" si="2"/>
        <v>187.92024328490595</v>
      </c>
      <c r="D61" s="223">
        <f t="shared" si="2"/>
        <v>158.39668321017183</v>
      </c>
      <c r="E61" s="223">
        <f t="shared" si="2"/>
        <v>125.74275545867056</v>
      </c>
      <c r="F61" s="223">
        <f t="shared" si="2"/>
        <v>128.93550664939889</v>
      </c>
      <c r="G61" s="223">
        <f t="shared" si="2"/>
        <v>100.10450594065077</v>
      </c>
      <c r="H61" s="223">
        <f t="shared" si="2"/>
        <v>75.489794246006397</v>
      </c>
      <c r="I61" s="223">
        <f t="shared" si="2"/>
        <v>133.79813501292372</v>
      </c>
      <c r="J61" s="223">
        <f t="shared" si="2"/>
        <v>84.718187384925074</v>
      </c>
      <c r="K61" s="223">
        <f t="shared" si="2"/>
        <v>165.15289203884885</v>
      </c>
      <c r="L61" s="223">
        <f t="shared" si="2"/>
        <v>117.52293062429368</v>
      </c>
      <c r="M61" s="223">
        <f t="shared" si="2"/>
        <v>120.06490763114527</v>
      </c>
      <c r="N61" s="223">
        <f t="shared" si="2"/>
        <v>164.71689005954804</v>
      </c>
      <c r="O61" s="223">
        <f t="shared" si="2"/>
        <v>127.84614297021474</v>
      </c>
      <c r="P61" s="223">
        <f t="shared" si="2"/>
        <v>109.92779895394574</v>
      </c>
      <c r="Q61" s="223">
        <f t="shared" si="2"/>
        <v>88.802065031126261</v>
      </c>
      <c r="R61" s="223">
        <f t="shared" si="2"/>
        <v>93.818698626309924</v>
      </c>
      <c r="S61" s="223">
        <f t="shared" si="2"/>
        <v>99.318323189417256</v>
      </c>
      <c r="T61" s="223">
        <f t="shared" si="2"/>
        <v>125.46236549172315</v>
      </c>
      <c r="U61" s="223">
        <f t="shared" si="2"/>
        <v>118.77686816091177</v>
      </c>
      <c r="V61" s="223">
        <f t="shared" si="2"/>
        <v>81.705548165875172</v>
      </c>
      <c r="W61" s="223">
        <f t="shared" si="2"/>
        <v>77.962832442847329</v>
      </c>
      <c r="X61" s="223">
        <f t="shared" si="2"/>
        <v>82.348150194665507</v>
      </c>
      <c r="Y61" s="223">
        <f t="shared" si="2"/>
        <v>129.33499929660076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1.6408177489032389</v>
      </c>
      <c r="C66" s="260">
        <v>2.889666033616773</v>
      </c>
      <c r="D66" s="260">
        <v>3.2860105366217272</v>
      </c>
      <c r="E66" s="260">
        <v>2.7416685242043388</v>
      </c>
      <c r="F66" s="260">
        <v>2.6158614998182639</v>
      </c>
      <c r="G66" s="260">
        <v>2.3791992133667219</v>
      </c>
      <c r="H66" s="260">
        <v>1.3177693655612801</v>
      </c>
      <c r="I66" s="260">
        <v>2.258355998568494</v>
      </c>
      <c r="J66" s="260">
        <v>1.758321774973211</v>
      </c>
      <c r="K66" s="260">
        <v>5.7146217610275007</v>
      </c>
      <c r="L66" s="260">
        <v>3.783945661377849</v>
      </c>
      <c r="M66" s="260">
        <v>4.3267456808653009</v>
      </c>
      <c r="N66" s="260">
        <v>5.6266128356300298</v>
      </c>
      <c r="O66" s="260">
        <v>4.2802360193519187</v>
      </c>
      <c r="P66" s="260">
        <v>2.87052236589125</v>
      </c>
      <c r="Q66" s="260">
        <v>2.3358087694312468</v>
      </c>
      <c r="R66" s="260">
        <v>2.0703202878981171</v>
      </c>
      <c r="S66" s="260">
        <v>2.3155530850285282</v>
      </c>
      <c r="T66" s="260">
        <v>3.768440454141186</v>
      </c>
      <c r="U66" s="260">
        <v>3.534697858688689</v>
      </c>
      <c r="V66" s="260">
        <v>1.851600241736713</v>
      </c>
      <c r="W66" s="260">
        <v>2.07248579253028</v>
      </c>
      <c r="X66" s="260">
        <v>1.970395304767613</v>
      </c>
      <c r="Y66" s="260">
        <v>2.4819772256287491</v>
      </c>
      <c r="DA66" s="68" t="s">
        <v>1316</v>
      </c>
    </row>
    <row r="67" spans="1:105" ht="12" customHeight="1" x14ac:dyDescent="0.25">
      <c r="A67" s="37" t="s">
        <v>159</v>
      </c>
      <c r="B67" s="226">
        <v>0.35241638407396869</v>
      </c>
      <c r="C67" s="226">
        <v>0.58365398110426447</v>
      </c>
      <c r="D67" s="226">
        <v>1.235491686244216</v>
      </c>
      <c r="E67" s="226">
        <v>0.97268564307230321</v>
      </c>
      <c r="F67" s="226">
        <v>0.99840048071263132</v>
      </c>
      <c r="G67" s="226">
        <v>0.79976059252402354</v>
      </c>
      <c r="H67" s="226">
        <v>8.8063111840793767E-2</v>
      </c>
      <c r="I67" s="226">
        <v>8.7489597885251E-2</v>
      </c>
      <c r="J67" s="226">
        <v>3.3033124616217401E-2</v>
      </c>
      <c r="K67" s="226">
        <v>0.12862135111727799</v>
      </c>
      <c r="L67" s="226">
        <v>7.262896308705262E-2</v>
      </c>
      <c r="M67" s="226">
        <v>6.9780941779453751E-2</v>
      </c>
      <c r="N67" s="226">
        <v>9.3377512975407626E-2</v>
      </c>
      <c r="O67" s="226">
        <v>7.4153370060145787E-2</v>
      </c>
      <c r="P67" s="226">
        <v>8.2159043449592101E-2</v>
      </c>
      <c r="Q67" s="226">
        <v>4.1943739610829853E-2</v>
      </c>
      <c r="R67" s="226">
        <v>3.8287365103539112E-2</v>
      </c>
      <c r="S67" s="226">
        <v>2.989804574450268E-2</v>
      </c>
      <c r="T67" s="226">
        <v>4.0619447598284023E-2</v>
      </c>
      <c r="U67" s="226">
        <v>4.5750205870585772E-2</v>
      </c>
      <c r="V67" s="226">
        <v>3.9723717309224277E-2</v>
      </c>
      <c r="W67" s="226">
        <v>2.8175573173765549E-2</v>
      </c>
      <c r="X67" s="226">
        <v>3.8189298957970262E-2</v>
      </c>
      <c r="Y67" s="226">
        <v>2.9904304095757658E-2</v>
      </c>
      <c r="DA67" s="69" t="s">
        <v>1317</v>
      </c>
    </row>
    <row r="68" spans="1:105" ht="12" customHeight="1" x14ac:dyDescent="0.25">
      <c r="A68" s="37" t="s">
        <v>35</v>
      </c>
      <c r="B68" s="226">
        <v>1.2884013648292709</v>
      </c>
      <c r="C68" s="226">
        <v>2.306012052512509</v>
      </c>
      <c r="D68" s="226">
        <v>2.0505188503775109</v>
      </c>
      <c r="E68" s="226">
        <v>1.7689828811320361</v>
      </c>
      <c r="F68" s="226">
        <v>1.6174610191056329</v>
      </c>
      <c r="G68" s="226">
        <v>1.579438620842698</v>
      </c>
      <c r="H68" s="226">
        <v>1.2297062537204859</v>
      </c>
      <c r="I68" s="226">
        <v>2.1708664006832432</v>
      </c>
      <c r="J68" s="226">
        <v>1.725288650356994</v>
      </c>
      <c r="K68" s="226">
        <v>5.5860004099102234</v>
      </c>
      <c r="L68" s="226">
        <v>3.7113166982907968</v>
      </c>
      <c r="M68" s="226">
        <v>4.2569647390858467</v>
      </c>
      <c r="N68" s="226">
        <v>5.5332353226546216</v>
      </c>
      <c r="O68" s="226">
        <v>4.2060826492917727</v>
      </c>
      <c r="P68" s="226">
        <v>2.7883633224416582</v>
      </c>
      <c r="Q68" s="226">
        <v>2.2938650298204171</v>
      </c>
      <c r="R68" s="226">
        <v>2.0320329227945781</v>
      </c>
      <c r="S68" s="226">
        <v>2.2856550392840251</v>
      </c>
      <c r="T68" s="226">
        <v>3.7278210065429018</v>
      </c>
      <c r="U68" s="226">
        <v>3.4889476528181032</v>
      </c>
      <c r="V68" s="226">
        <v>1.811876524427489</v>
      </c>
      <c r="W68" s="226">
        <v>2.044310219356515</v>
      </c>
      <c r="X68" s="226">
        <v>1.9322060058096431</v>
      </c>
      <c r="Y68" s="226">
        <v>2.4520729215329919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63.471927139296731</v>
      </c>
      <c r="C72" s="261">
        <f t="shared" si="3"/>
        <v>104.73590724334321</v>
      </c>
      <c r="D72" s="261">
        <f t="shared" si="3"/>
        <v>82.752196061055486</v>
      </c>
      <c r="E72" s="261">
        <f t="shared" si="3"/>
        <v>62.152183807839343</v>
      </c>
      <c r="F72" s="261">
        <f t="shared" si="3"/>
        <v>62.492196024241821</v>
      </c>
      <c r="G72" s="261">
        <f t="shared" si="3"/>
        <v>40.524927149692708</v>
      </c>
      <c r="H72" s="261">
        <f t="shared" si="3"/>
        <v>28.06167614979616</v>
      </c>
      <c r="I72" s="261">
        <f t="shared" si="3"/>
        <v>60.122209541423082</v>
      </c>
      <c r="J72" s="261">
        <f t="shared" si="3"/>
        <v>33.822087132500101</v>
      </c>
      <c r="K72" s="261">
        <f t="shared" si="3"/>
        <v>68.278081715871735</v>
      </c>
      <c r="L72" s="261">
        <f t="shared" si="3"/>
        <v>52.486281580673548</v>
      </c>
      <c r="M72" s="261">
        <f t="shared" si="3"/>
        <v>55.316097460047047</v>
      </c>
      <c r="N72" s="261">
        <f t="shared" si="3"/>
        <v>80.479365359060381</v>
      </c>
      <c r="O72" s="261">
        <f t="shared" si="3"/>
        <v>61.911240378285768</v>
      </c>
      <c r="P72" s="261">
        <f t="shared" si="3"/>
        <v>63.319081205564459</v>
      </c>
      <c r="Q72" s="261">
        <f t="shared" si="3"/>
        <v>51.99742455207052</v>
      </c>
      <c r="R72" s="261">
        <f t="shared" si="3"/>
        <v>56.973616354452439</v>
      </c>
      <c r="S72" s="261">
        <f t="shared" si="3"/>
        <v>60.807377543327242</v>
      </c>
      <c r="T72" s="261">
        <f t="shared" si="3"/>
        <v>69.150537747569302</v>
      </c>
      <c r="U72" s="261">
        <f t="shared" si="3"/>
        <v>64.200001114148392</v>
      </c>
      <c r="V72" s="261">
        <f t="shared" si="3"/>
        <v>43.880248953628502</v>
      </c>
      <c r="W72" s="261">
        <f t="shared" si="3"/>
        <v>42.102779855511173</v>
      </c>
      <c r="X72" s="261">
        <f t="shared" si="3"/>
        <v>44.214328567563442</v>
      </c>
      <c r="Y72" s="261">
        <f t="shared" si="3"/>
        <v>78.026986420074934</v>
      </c>
      <c r="DA72" s="70"/>
    </row>
    <row r="73" spans="1:105" ht="12" customHeight="1" x14ac:dyDescent="0.25">
      <c r="A73" s="60" t="s">
        <v>1052</v>
      </c>
      <c r="B73" s="262">
        <v>63.471927139296731</v>
      </c>
      <c r="C73" s="262">
        <v>104.73590724334321</v>
      </c>
      <c r="D73" s="262">
        <v>82.752196061055486</v>
      </c>
      <c r="E73" s="262">
        <v>62.152183807839343</v>
      </c>
      <c r="F73" s="262">
        <v>62.492196024241821</v>
      </c>
      <c r="G73" s="262">
        <v>40.524927149692708</v>
      </c>
      <c r="H73" s="262">
        <v>28.06167614979616</v>
      </c>
      <c r="I73" s="262">
        <v>60.122209541423082</v>
      </c>
      <c r="J73" s="262">
        <v>33.822087132500101</v>
      </c>
      <c r="K73" s="262">
        <v>68.278081715871735</v>
      </c>
      <c r="L73" s="262">
        <v>52.486281580673548</v>
      </c>
      <c r="M73" s="262">
        <v>55.316097460047047</v>
      </c>
      <c r="N73" s="262">
        <v>80.479365359060381</v>
      </c>
      <c r="O73" s="262">
        <v>61.911240378285768</v>
      </c>
      <c r="P73" s="262">
        <v>63.319081205564459</v>
      </c>
      <c r="Q73" s="262">
        <v>51.99742455207052</v>
      </c>
      <c r="R73" s="262">
        <v>56.973616354452439</v>
      </c>
      <c r="S73" s="262">
        <v>60.807377543327242</v>
      </c>
      <c r="T73" s="262">
        <v>69.150537747569302</v>
      </c>
      <c r="U73" s="262">
        <v>64.200001114148392</v>
      </c>
      <c r="V73" s="262">
        <v>43.880248953628502</v>
      </c>
      <c r="W73" s="262">
        <v>42.102779855511173</v>
      </c>
      <c r="X73" s="262">
        <v>44.214328567563442</v>
      </c>
      <c r="Y73" s="262">
        <v>78.026986420074934</v>
      </c>
      <c r="DA73" s="72" t="s">
        <v>1322</v>
      </c>
    </row>
    <row r="74" spans="1:105" ht="12" customHeight="1" x14ac:dyDescent="0.25">
      <c r="A74" s="64" t="s">
        <v>28</v>
      </c>
      <c r="B74" s="229">
        <v>9.9334246884027557</v>
      </c>
      <c r="C74" s="229">
        <v>8.2910522900342603</v>
      </c>
      <c r="D74" s="229">
        <v>7.2638261639878889</v>
      </c>
      <c r="E74" s="229">
        <v>5.4878887941257704</v>
      </c>
      <c r="F74" s="229">
        <v>6.2911961517164823</v>
      </c>
      <c r="G74" s="229">
        <v>8.2693818551562064</v>
      </c>
      <c r="H74" s="229">
        <v>8.8499776789745752</v>
      </c>
      <c r="I74" s="229">
        <v>6.7256833812284604</v>
      </c>
      <c r="J74" s="229">
        <v>5.839862105262946</v>
      </c>
      <c r="K74" s="229">
        <v>8.1294918183045866</v>
      </c>
      <c r="L74" s="229">
        <v>5.0257352661355021</v>
      </c>
      <c r="M74" s="229">
        <v>5.2038377404155574</v>
      </c>
      <c r="N74" s="229">
        <v>8.8516783540125896</v>
      </c>
      <c r="O74" s="229">
        <v>7.1719045800353642</v>
      </c>
      <c r="P74" s="229">
        <v>0.47354922773968111</v>
      </c>
      <c r="Q74" s="229">
        <v>0</v>
      </c>
      <c r="R74" s="229">
        <v>0</v>
      </c>
      <c r="S74" s="229">
        <v>7.2616761089637071E-4</v>
      </c>
      <c r="T74" s="229">
        <v>1.1143975522045369E-3</v>
      </c>
      <c r="U74" s="229">
        <v>7.3517260918691703E-4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0.49403323910571889</v>
      </c>
      <c r="C76" s="229">
        <v>0.35856409446645809</v>
      </c>
      <c r="D76" s="229">
        <v>0.34405867534636442</v>
      </c>
      <c r="E76" s="229">
        <v>0.27764909968928192</v>
      </c>
      <c r="F76" s="229">
        <v>0.6112489806153617</v>
      </c>
      <c r="G76" s="229">
        <v>0.37897694782359059</v>
      </c>
      <c r="H76" s="229">
        <v>0.9790705120346499</v>
      </c>
      <c r="I76" s="229">
        <v>1.341298075763395</v>
      </c>
      <c r="J76" s="229">
        <v>1.6705221200429501</v>
      </c>
      <c r="K76" s="229">
        <v>0</v>
      </c>
      <c r="L76" s="229">
        <v>0.28772022163878042</v>
      </c>
      <c r="M76" s="229">
        <v>3.2413849313746779</v>
      </c>
      <c r="N76" s="229">
        <v>1.9713748140912011</v>
      </c>
      <c r="O76" s="229">
        <v>0.78744108362099474</v>
      </c>
      <c r="P76" s="229">
        <v>1.0285238548851929</v>
      </c>
      <c r="Q76" s="229">
        <v>0.81344152428110272</v>
      </c>
      <c r="R76" s="229">
        <v>0.87664958678274074</v>
      </c>
      <c r="S76" s="229">
        <v>0.98364683018303145</v>
      </c>
      <c r="T76" s="229">
        <v>1.0999784842286571</v>
      </c>
      <c r="U76" s="229">
        <v>0.93360226877409858</v>
      </c>
      <c r="V76" s="229">
        <v>0.98964295809866143</v>
      </c>
      <c r="W76" s="229">
        <v>0.78331172992230513</v>
      </c>
      <c r="X76" s="229">
        <v>0.90477386795439851</v>
      </c>
      <c r="Y76" s="229">
        <v>2.0700833667287699</v>
      </c>
      <c r="DA76" s="73" t="s">
        <v>1325</v>
      </c>
    </row>
    <row r="77" spans="1:105" ht="12" customHeight="1" x14ac:dyDescent="0.25">
      <c r="A77" s="64" t="s">
        <v>159</v>
      </c>
      <c r="B77" s="229">
        <v>4.6116844262927019</v>
      </c>
      <c r="C77" s="229">
        <v>3.5494638567076091</v>
      </c>
      <c r="D77" s="229">
        <v>9.0080643614313889</v>
      </c>
      <c r="E77" s="229">
        <v>7.3111182065582234</v>
      </c>
      <c r="F77" s="229">
        <v>8.089475463445746</v>
      </c>
      <c r="G77" s="229">
        <v>9.06361997598108</v>
      </c>
      <c r="H77" s="229">
        <v>1.013904810573993</v>
      </c>
      <c r="I77" s="229">
        <v>0.69890536337785591</v>
      </c>
      <c r="J77" s="229">
        <v>0.2928340135417436</v>
      </c>
      <c r="K77" s="229">
        <v>0.90984072486018985</v>
      </c>
      <c r="L77" s="229">
        <v>0.59989012530270969</v>
      </c>
      <c r="M77" s="229">
        <v>0.6152656336453296</v>
      </c>
      <c r="N77" s="229">
        <v>1.036778006439576</v>
      </c>
      <c r="O77" s="229">
        <v>0.82919015343360358</v>
      </c>
      <c r="P77" s="229">
        <v>1.6474042081556419</v>
      </c>
      <c r="Q77" s="229">
        <v>0.86912744354311322</v>
      </c>
      <c r="R77" s="229">
        <v>0.93980085841171179</v>
      </c>
      <c r="S77" s="229">
        <v>0.75189124336421254</v>
      </c>
      <c r="T77" s="229">
        <v>0.67800570725358678</v>
      </c>
      <c r="U77" s="229">
        <v>0.78552062544198031</v>
      </c>
      <c r="V77" s="229">
        <v>0.8930405986962483</v>
      </c>
      <c r="W77" s="229">
        <v>0.54343009598050873</v>
      </c>
      <c r="X77" s="229">
        <v>0.81682739388446735</v>
      </c>
      <c r="Y77" s="229">
        <v>0.90695367682910699</v>
      </c>
      <c r="DA77" s="73" t="s">
        <v>1326</v>
      </c>
    </row>
    <row r="78" spans="1:105" ht="12" customHeight="1" x14ac:dyDescent="0.25">
      <c r="A78" s="64" t="s">
        <v>32</v>
      </c>
      <c r="B78" s="229">
        <v>31.572897511496681</v>
      </c>
      <c r="C78" s="229">
        <v>78.512924658422278</v>
      </c>
      <c r="D78" s="229">
        <v>51.185757120711159</v>
      </c>
      <c r="E78" s="229">
        <v>35.779101424783818</v>
      </c>
      <c r="F78" s="229">
        <v>34.39490190360808</v>
      </c>
      <c r="G78" s="229">
        <v>4.7387169058963883</v>
      </c>
      <c r="H78" s="229">
        <v>3.060637427892495</v>
      </c>
      <c r="I78" s="229">
        <v>33.978468766488227</v>
      </c>
      <c r="J78" s="229">
        <v>10.69092674926695</v>
      </c>
      <c r="K78" s="229">
        <v>19.675410946407709</v>
      </c>
      <c r="L78" s="229">
        <v>15.34429523907249</v>
      </c>
      <c r="M78" s="229">
        <v>7.857613584381637</v>
      </c>
      <c r="N78" s="229">
        <v>4.7311468368000602</v>
      </c>
      <c r="O78" s="229">
        <v>3.359578645910676</v>
      </c>
      <c r="P78" s="229">
        <v>2.7426100310253299</v>
      </c>
      <c r="Q78" s="229">
        <v>1.735234601876491</v>
      </c>
      <c r="R78" s="229">
        <v>5.1427349333032</v>
      </c>
      <c r="S78" s="229">
        <v>1.4537686955181479</v>
      </c>
      <c r="T78" s="229">
        <v>4.9173587989276806</v>
      </c>
      <c r="U78" s="229">
        <v>0.97529716920056642</v>
      </c>
      <c r="V78" s="229">
        <v>0.6758888102482612</v>
      </c>
      <c r="W78" s="229">
        <v>0.32212984164620567</v>
      </c>
      <c r="X78" s="229">
        <v>0.50497440047711384</v>
      </c>
      <c r="Y78" s="229">
        <v>0.3039448054649686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7.3745848618201324E-4</v>
      </c>
      <c r="T79" s="229">
        <v>1.6571862061040201E-3</v>
      </c>
      <c r="U79" s="229">
        <v>8.4510263167050586E-4</v>
      </c>
      <c r="V79" s="229">
        <v>9.3366526403932293E-4</v>
      </c>
      <c r="W79" s="229">
        <v>6.5759984132743473E-4</v>
      </c>
      <c r="X79" s="229">
        <v>8.1547954486618107E-4</v>
      </c>
      <c r="Y79" s="229">
        <v>1.306256844088082E-3</v>
      </c>
      <c r="DA79" s="73" t="s">
        <v>1328</v>
      </c>
    </row>
    <row r="80" spans="1:105" ht="12" customHeight="1" x14ac:dyDescent="0.25">
      <c r="A80" s="64" t="s">
        <v>35</v>
      </c>
      <c r="B80" s="229">
        <v>16.859887273998879</v>
      </c>
      <c r="C80" s="229">
        <v>14.02390234371259</v>
      </c>
      <c r="D80" s="229">
        <v>14.950489739578691</v>
      </c>
      <c r="E80" s="229">
        <v>13.296426282682241</v>
      </c>
      <c r="F80" s="229">
        <v>13.10537352485615</v>
      </c>
      <c r="G80" s="229">
        <v>17.89964592969848</v>
      </c>
      <c r="H80" s="229">
        <v>14.15808572032044</v>
      </c>
      <c r="I80" s="229">
        <v>17.34183499853614</v>
      </c>
      <c r="J80" s="229">
        <v>15.294441742093641</v>
      </c>
      <c r="K80" s="229">
        <v>39.514206761736538</v>
      </c>
      <c r="L80" s="229">
        <v>30.654192825349529</v>
      </c>
      <c r="M80" s="229">
        <v>37.534089406208963</v>
      </c>
      <c r="N80" s="229">
        <v>61.43595501942486</v>
      </c>
      <c r="O80" s="229">
        <v>47.032822843949447</v>
      </c>
      <c r="P80" s="229">
        <v>55.910600688475277</v>
      </c>
      <c r="Q80" s="229">
        <v>47.53179062474446</v>
      </c>
      <c r="R80" s="229">
        <v>49.878237376713052</v>
      </c>
      <c r="S80" s="229">
        <v>57.480814099862513</v>
      </c>
      <c r="T80" s="229">
        <v>62.223493117190323</v>
      </c>
      <c r="U80" s="229">
        <v>59.904437372992227</v>
      </c>
      <c r="V80" s="229">
        <v>40.73333025564218</v>
      </c>
      <c r="W80" s="229">
        <v>39.429178312271148</v>
      </c>
      <c r="X80" s="229">
        <v>41.327776084876596</v>
      </c>
      <c r="Y80" s="229">
        <v>74.367774783059772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0.17458553513696271</v>
      </c>
      <c r="H82" s="229">
        <v>0</v>
      </c>
      <c r="I82" s="229">
        <v>3.6018956029003943E-2</v>
      </c>
      <c r="J82" s="229">
        <v>3.3500402291866842E-2</v>
      </c>
      <c r="K82" s="229">
        <v>4.9131464562725602E-2</v>
      </c>
      <c r="L82" s="229">
        <v>0.57444790317453975</v>
      </c>
      <c r="M82" s="229">
        <v>0.86390616402087883</v>
      </c>
      <c r="N82" s="229">
        <v>2.4524323282920988</v>
      </c>
      <c r="O82" s="229">
        <v>2.7303030713356802</v>
      </c>
      <c r="P82" s="229">
        <v>1.516393195283336</v>
      </c>
      <c r="Q82" s="229">
        <v>1.047830357625354</v>
      </c>
      <c r="R82" s="229">
        <v>0.13619359924172611</v>
      </c>
      <c r="S82" s="229">
        <v>0.13579304830226599</v>
      </c>
      <c r="T82" s="229">
        <v>0.22893005621075699</v>
      </c>
      <c r="U82" s="229">
        <v>1.599563402498652</v>
      </c>
      <c r="V82" s="229">
        <v>0.58741266567911188</v>
      </c>
      <c r="W82" s="229">
        <v>1.0240722758496741</v>
      </c>
      <c r="X82" s="229">
        <v>0.65916134082599487</v>
      </c>
      <c r="Y82" s="229">
        <v>0.37692353114823979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56.998329011763303</v>
      </c>
      <c r="C85" s="261">
        <v>75.394500601728851</v>
      </c>
      <c r="D85" s="261">
        <v>68.071344716715117</v>
      </c>
      <c r="E85" s="261">
        <v>57.379129770705767</v>
      </c>
      <c r="F85" s="261">
        <v>60.539970090686609</v>
      </c>
      <c r="G85" s="261">
        <v>54.489390780497857</v>
      </c>
      <c r="H85" s="261">
        <v>44.163807658875143</v>
      </c>
      <c r="I85" s="261">
        <v>67.753706591210062</v>
      </c>
      <c r="J85" s="261">
        <v>46.538765525620583</v>
      </c>
      <c r="K85" s="261">
        <v>83.622782016668523</v>
      </c>
      <c r="L85" s="261">
        <v>56.094171167085101</v>
      </c>
      <c r="M85" s="261">
        <v>54.613683928794771</v>
      </c>
      <c r="N85" s="261">
        <v>70.873356337525962</v>
      </c>
      <c r="O85" s="261">
        <v>55.75680566516256</v>
      </c>
      <c r="P85" s="261">
        <v>39.331339507367588</v>
      </c>
      <c r="Q85" s="261">
        <v>30.853392949617369</v>
      </c>
      <c r="R85" s="261">
        <v>31.333975345686301</v>
      </c>
      <c r="S85" s="261">
        <v>32.399833358242169</v>
      </c>
      <c r="T85" s="261">
        <v>47.011830275107897</v>
      </c>
      <c r="U85" s="261">
        <v>45.874693786366983</v>
      </c>
      <c r="V85" s="261">
        <v>33.057931432945587</v>
      </c>
      <c r="W85" s="261">
        <v>30.66225169425142</v>
      </c>
      <c r="X85" s="261">
        <v>33.110797892009607</v>
      </c>
      <c r="Y85" s="261">
        <v>44.476880479517767</v>
      </c>
      <c r="DA85" s="70" t="s">
        <v>1334</v>
      </c>
    </row>
    <row r="86" spans="1:105" ht="12" customHeight="1" x14ac:dyDescent="0.25">
      <c r="A86" s="60" t="s">
        <v>1012</v>
      </c>
      <c r="B86" s="262">
        <v>56.998329011763303</v>
      </c>
      <c r="C86" s="262">
        <v>75.394500601728851</v>
      </c>
      <c r="D86" s="262">
        <v>68.071344716715117</v>
      </c>
      <c r="E86" s="262">
        <v>57.379129770705767</v>
      </c>
      <c r="F86" s="262">
        <v>60.539970090686609</v>
      </c>
      <c r="G86" s="262">
        <v>54.489390780497857</v>
      </c>
      <c r="H86" s="262">
        <v>44.163807658875143</v>
      </c>
      <c r="I86" s="262">
        <v>67.753706591210062</v>
      </c>
      <c r="J86" s="262">
        <v>46.538765525620583</v>
      </c>
      <c r="K86" s="262">
        <v>83.622782016668523</v>
      </c>
      <c r="L86" s="262">
        <v>56.094171167085101</v>
      </c>
      <c r="M86" s="262">
        <v>54.613683928794771</v>
      </c>
      <c r="N86" s="262">
        <v>70.873356337525962</v>
      </c>
      <c r="O86" s="262">
        <v>55.75680566516256</v>
      </c>
      <c r="P86" s="262">
        <v>39.331339507367588</v>
      </c>
      <c r="Q86" s="262">
        <v>30.853392949617369</v>
      </c>
      <c r="R86" s="262">
        <v>31.333975345686301</v>
      </c>
      <c r="S86" s="262">
        <v>32.399833358242169</v>
      </c>
      <c r="T86" s="262">
        <v>47.011830275107897</v>
      </c>
      <c r="U86" s="262">
        <v>45.874693786366983</v>
      </c>
      <c r="V86" s="262">
        <v>33.057931432945587</v>
      </c>
      <c r="W86" s="262">
        <v>30.66225169425142</v>
      </c>
      <c r="X86" s="262">
        <v>33.110797892009607</v>
      </c>
      <c r="Y86" s="262">
        <v>44.476880479517767</v>
      </c>
      <c r="DA86" s="72" t="s">
        <v>1335</v>
      </c>
    </row>
    <row r="87" spans="1:105" ht="12" customHeight="1" x14ac:dyDescent="0.25">
      <c r="A87" s="59" t="s">
        <v>28</v>
      </c>
      <c r="B87" s="230">
        <v>8.9202996367289149</v>
      </c>
      <c r="C87" s="230">
        <v>5.9683423128001172</v>
      </c>
      <c r="D87" s="230">
        <v>5.9751697031254247</v>
      </c>
      <c r="E87" s="230">
        <v>5.0664395680595078</v>
      </c>
      <c r="F87" s="230">
        <v>6.0946622312938521</v>
      </c>
      <c r="G87" s="230">
        <v>11.16703257987338</v>
      </c>
      <c r="H87" s="230">
        <v>13.92820264595672</v>
      </c>
      <c r="I87" s="230">
        <v>7.583938572200001</v>
      </c>
      <c r="J87" s="230">
        <v>8.0435436790793045</v>
      </c>
      <c r="K87" s="230">
        <v>9.9636696699042631</v>
      </c>
      <c r="L87" s="230">
        <v>5.4306394956195794</v>
      </c>
      <c r="M87" s="230">
        <v>5.2192711221987009</v>
      </c>
      <c r="N87" s="230">
        <v>8.0401488281196176</v>
      </c>
      <c r="O87" s="230">
        <v>6.7569475597197046</v>
      </c>
      <c r="P87" s="230">
        <v>0.30136756263065351</v>
      </c>
      <c r="Q87" s="230">
        <v>0</v>
      </c>
      <c r="R87" s="230">
        <v>0</v>
      </c>
      <c r="S87" s="230">
        <v>3.8779266702879182E-4</v>
      </c>
      <c r="T87" s="230">
        <v>7.6015534252768719E-4</v>
      </c>
      <c r="U87" s="230">
        <v>5.3875459760924617E-4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0.44364603966563759</v>
      </c>
      <c r="C88" s="295">
        <v>0.25811358823865022</v>
      </c>
      <c r="D88" s="295">
        <v>0.28302012281340311</v>
      </c>
      <c r="E88" s="295">
        <v>0.25632669273612069</v>
      </c>
      <c r="F88" s="295">
        <v>0.59215385854038149</v>
      </c>
      <c r="G88" s="295">
        <v>0.51177318903567204</v>
      </c>
      <c r="H88" s="295">
        <v>1.5408730949340941</v>
      </c>
      <c r="I88" s="295">
        <v>1.512459275438216</v>
      </c>
      <c r="J88" s="295">
        <v>2.3008963905712991</v>
      </c>
      <c r="K88" s="295">
        <v>0</v>
      </c>
      <c r="L88" s="295">
        <v>0.3109007372211739</v>
      </c>
      <c r="M88" s="295">
        <v>3.2509981310260638</v>
      </c>
      <c r="N88" s="295">
        <v>1.7906374664093869</v>
      </c>
      <c r="O88" s="295">
        <v>0.74188077225780391</v>
      </c>
      <c r="P88" s="295">
        <v>0.65455439286372874</v>
      </c>
      <c r="Q88" s="295">
        <v>0.4925933442060047</v>
      </c>
      <c r="R88" s="295">
        <v>0.48328926977144132</v>
      </c>
      <c r="S88" s="295">
        <v>0.52529336473742905</v>
      </c>
      <c r="T88" s="295">
        <v>0.75031977573695496</v>
      </c>
      <c r="U88" s="295">
        <v>0.68416927991476073</v>
      </c>
      <c r="V88" s="295">
        <v>0.75569672548371114</v>
      </c>
      <c r="W88" s="295">
        <v>0.58469429366136549</v>
      </c>
      <c r="X88" s="295">
        <v>0.68782529134395576</v>
      </c>
      <c r="Y88" s="295">
        <v>1.185735026265595</v>
      </c>
      <c r="DA88" s="122" t="s">
        <v>1337</v>
      </c>
    </row>
    <row r="89" spans="1:105" ht="12" customHeight="1" x14ac:dyDescent="0.25">
      <c r="A89" s="59" t="s">
        <v>159</v>
      </c>
      <c r="B89" s="295">
        <v>4.1413317363341164</v>
      </c>
      <c r="C89" s="295">
        <v>2.555093682041556</v>
      </c>
      <c r="D89" s="295">
        <v>7.4099671496927169</v>
      </c>
      <c r="E89" s="295">
        <v>6.7496518165812409</v>
      </c>
      <c r="F89" s="295">
        <v>7.8367641683830618</v>
      </c>
      <c r="G89" s="295">
        <v>12.23957743591949</v>
      </c>
      <c r="H89" s="295">
        <v>1.5956957381864489</v>
      </c>
      <c r="I89" s="295">
        <v>0.78809171398589362</v>
      </c>
      <c r="J89" s="295">
        <v>0.40333541035504628</v>
      </c>
      <c r="K89" s="295">
        <v>1.1151192026937511</v>
      </c>
      <c r="L89" s="295">
        <v>0.64822097364593623</v>
      </c>
      <c r="M89" s="295">
        <v>0.6170903695221519</v>
      </c>
      <c r="N89" s="295">
        <v>0.94172530226616236</v>
      </c>
      <c r="O89" s="295">
        <v>0.78121429548623</v>
      </c>
      <c r="P89" s="295">
        <v>1.0484109397645749</v>
      </c>
      <c r="Q89" s="295">
        <v>0.52631489932172304</v>
      </c>
      <c r="R89" s="295">
        <v>0.51810401492259262</v>
      </c>
      <c r="S89" s="295">
        <v>0.40152976558660147</v>
      </c>
      <c r="T89" s="295">
        <v>0.46248276444390662</v>
      </c>
      <c r="U89" s="295">
        <v>0.5756510011190562</v>
      </c>
      <c r="V89" s="295">
        <v>0.68193064037493756</v>
      </c>
      <c r="W89" s="295">
        <v>0.40563732673219061</v>
      </c>
      <c r="X89" s="295">
        <v>0.62096680737094978</v>
      </c>
      <c r="Y89" s="295">
        <v>0.51949924292954497</v>
      </c>
      <c r="DA89" s="122" t="s">
        <v>1338</v>
      </c>
    </row>
    <row r="90" spans="1:105" ht="12" customHeight="1" x14ac:dyDescent="0.25">
      <c r="A90" s="59" t="s">
        <v>32</v>
      </c>
      <c r="B90" s="295">
        <v>28.352729802350702</v>
      </c>
      <c r="C90" s="295">
        <v>56.517797011579681</v>
      </c>
      <c r="D90" s="295">
        <v>42.105025405963147</v>
      </c>
      <c r="E90" s="295">
        <v>33.031400957354137</v>
      </c>
      <c r="F90" s="295">
        <v>33.32042182849176</v>
      </c>
      <c r="G90" s="295">
        <v>6.3991973042031161</v>
      </c>
      <c r="H90" s="295">
        <v>4.8168684563762376</v>
      </c>
      <c r="I90" s="295">
        <v>38.31441435701295</v>
      </c>
      <c r="J90" s="295">
        <v>14.725165548013241</v>
      </c>
      <c r="K90" s="295">
        <v>24.114581780895271</v>
      </c>
      <c r="L90" s="295">
        <v>16.580526300150702</v>
      </c>
      <c r="M90" s="295">
        <v>7.8809174528728363</v>
      </c>
      <c r="N90" s="295">
        <v>4.2973912035920474</v>
      </c>
      <c r="O90" s="295">
        <v>3.165197818772516</v>
      </c>
      <c r="P90" s="295">
        <v>1.745401854505495</v>
      </c>
      <c r="Q90" s="295">
        <v>1.050800813587349</v>
      </c>
      <c r="R90" s="295">
        <v>2.8351449062624678</v>
      </c>
      <c r="S90" s="295">
        <v>0.77635084685483524</v>
      </c>
      <c r="T90" s="295">
        <v>3.3542397457136008</v>
      </c>
      <c r="U90" s="295">
        <v>0.71472444345174702</v>
      </c>
      <c r="V90" s="295">
        <v>0.51611235801343625</v>
      </c>
      <c r="W90" s="295">
        <v>0.24045022311520531</v>
      </c>
      <c r="X90" s="295">
        <v>0.38389057910646512</v>
      </c>
      <c r="Y90" s="295">
        <v>0.17409830332621401</v>
      </c>
      <c r="DA90" s="122" t="s">
        <v>1339</v>
      </c>
    </row>
    <row r="91" spans="1:105" ht="12" customHeight="1" x14ac:dyDescent="0.25">
      <c r="A91" s="59" t="s">
        <v>35</v>
      </c>
      <c r="B91" s="295">
        <v>15.14032179668394</v>
      </c>
      <c r="C91" s="295">
        <v>10.095154007068841</v>
      </c>
      <c r="D91" s="295">
        <v>12.29816233512042</v>
      </c>
      <c r="E91" s="295">
        <v>12.27531073597476</v>
      </c>
      <c r="F91" s="295">
        <v>12.69596800397755</v>
      </c>
      <c r="G91" s="295">
        <v>24.1718102714662</v>
      </c>
      <c r="H91" s="295">
        <v>22.28216772342164</v>
      </c>
      <c r="I91" s="295">
        <v>19.554802672573011</v>
      </c>
      <c r="J91" s="295">
        <v>21.065824497601689</v>
      </c>
      <c r="K91" s="295">
        <v>48.429411363175241</v>
      </c>
      <c r="L91" s="295">
        <v>33.12388366044771</v>
      </c>
      <c r="M91" s="295">
        <v>37.645406853175018</v>
      </c>
      <c r="N91" s="295">
        <v>55.803453537138751</v>
      </c>
      <c r="O91" s="295">
        <v>44.311565218926297</v>
      </c>
      <c r="P91" s="295">
        <v>35.581604757603152</v>
      </c>
      <c r="Q91" s="295">
        <v>28.783683892502289</v>
      </c>
      <c r="R91" s="295">
        <v>27.497437154729791</v>
      </c>
      <c r="S91" s="295">
        <v>30.696271588396279</v>
      </c>
      <c r="T91" s="295">
        <v>42.444027833870898</v>
      </c>
      <c r="U91" s="295">
        <v>43.899610307283808</v>
      </c>
      <c r="V91" s="295">
        <v>31.104191709073501</v>
      </c>
      <c r="W91" s="295">
        <v>29.431469850742658</v>
      </c>
      <c r="X91" s="295">
        <v>31.418115214188241</v>
      </c>
      <c r="Y91" s="295">
        <v>42.597547906996418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2.8214814837071049</v>
      </c>
      <c r="C93" s="261">
        <f t="shared" si="4"/>
        <v>4.9001694062171186</v>
      </c>
      <c r="D93" s="261">
        <f t="shared" si="4"/>
        <v>4.2871318957795115</v>
      </c>
      <c r="E93" s="261">
        <f t="shared" si="4"/>
        <v>3.4697733559211201</v>
      </c>
      <c r="F93" s="261">
        <f t="shared" si="4"/>
        <v>3.2874790346522</v>
      </c>
      <c r="G93" s="261">
        <f t="shared" si="4"/>
        <v>2.7109887970934849</v>
      </c>
      <c r="H93" s="261">
        <f t="shared" si="4"/>
        <v>1.946541071773819</v>
      </c>
      <c r="I93" s="261">
        <f t="shared" si="4"/>
        <v>3.6638628817220686</v>
      </c>
      <c r="J93" s="261">
        <f t="shared" si="4"/>
        <v>2.5990129518311837</v>
      </c>
      <c r="K93" s="261">
        <f t="shared" si="4"/>
        <v>7.5374065452810974</v>
      </c>
      <c r="L93" s="261">
        <f t="shared" si="4"/>
        <v>5.1585322151571846</v>
      </c>
      <c r="M93" s="261">
        <f t="shared" si="4"/>
        <v>5.8083805614381632</v>
      </c>
      <c r="N93" s="261">
        <f t="shared" si="4"/>
        <v>7.7375555273316641</v>
      </c>
      <c r="O93" s="261">
        <f t="shared" si="4"/>
        <v>5.8978609074145005</v>
      </c>
      <c r="P93" s="261">
        <f t="shared" si="4"/>
        <v>4.406855875122444</v>
      </c>
      <c r="Q93" s="261">
        <f t="shared" si="4"/>
        <v>3.6154387600071303</v>
      </c>
      <c r="R93" s="261">
        <f t="shared" si="4"/>
        <v>3.4407866382730612</v>
      </c>
      <c r="S93" s="261">
        <f t="shared" si="4"/>
        <v>3.7955592028193132</v>
      </c>
      <c r="T93" s="261">
        <f t="shared" si="4"/>
        <v>5.5315570149047675</v>
      </c>
      <c r="U93" s="261">
        <f t="shared" si="4"/>
        <v>5.1674754017077049</v>
      </c>
      <c r="V93" s="261">
        <f t="shared" si="4"/>
        <v>2.9157675375643692</v>
      </c>
      <c r="W93" s="261">
        <f t="shared" si="4"/>
        <v>3.1253151005544657</v>
      </c>
      <c r="X93" s="261">
        <f t="shared" si="4"/>
        <v>3.0526284303248437</v>
      </c>
      <c r="Y93" s="261">
        <f t="shared" si="4"/>
        <v>4.349155171379298</v>
      </c>
      <c r="DA93" s="70"/>
    </row>
    <row r="94" spans="1:105" ht="12" customHeight="1" x14ac:dyDescent="0.25">
      <c r="A94" s="60" t="s">
        <v>1022</v>
      </c>
      <c r="B94" s="262">
        <v>1.429289553883152</v>
      </c>
      <c r="C94" s="262">
        <v>2.602894194973421</v>
      </c>
      <c r="D94" s="262">
        <v>2.472046948404659</v>
      </c>
      <c r="E94" s="262">
        <v>2.1065286488821582</v>
      </c>
      <c r="F94" s="262">
        <v>1.916776506730028</v>
      </c>
      <c r="G94" s="262">
        <v>1.822115887804175</v>
      </c>
      <c r="H94" s="262">
        <v>1.331036850713353</v>
      </c>
      <c r="I94" s="262">
        <v>2.3451435880245479</v>
      </c>
      <c r="J94" s="262">
        <v>1.8571599960775089</v>
      </c>
      <c r="K94" s="262">
        <v>6.0397965209299409</v>
      </c>
      <c r="L94" s="262">
        <v>4.0072992065434976</v>
      </c>
      <c r="M94" s="262">
        <v>4.5950784301790364</v>
      </c>
      <c r="N94" s="262">
        <v>5.9723228013054621</v>
      </c>
      <c r="O94" s="262">
        <v>4.5399010485483764</v>
      </c>
      <c r="P94" s="262">
        <v>3.0180164648301808</v>
      </c>
      <c r="Q94" s="262">
        <v>2.4749283312918799</v>
      </c>
      <c r="R94" s="262">
        <v>2.1911285220560859</v>
      </c>
      <c r="S94" s="262">
        <v>2.4618114484177211</v>
      </c>
      <c r="T94" s="262">
        <v>4.0148105580991507</v>
      </c>
      <c r="U94" s="262">
        <v>3.759313912461383</v>
      </c>
      <c r="V94" s="262">
        <v>1.953299069609413</v>
      </c>
      <c r="W94" s="262">
        <v>2.2018336028309262</v>
      </c>
      <c r="X94" s="262">
        <v>2.0828322670658168</v>
      </c>
      <c r="Y94" s="262">
        <v>2.6377128739977622</v>
      </c>
      <c r="DA94" s="72" t="s">
        <v>1342</v>
      </c>
    </row>
    <row r="95" spans="1:105" ht="12" customHeight="1" x14ac:dyDescent="0.25">
      <c r="A95" s="60" t="s">
        <v>1024</v>
      </c>
      <c r="B95" s="262">
        <v>1.3921919298239529</v>
      </c>
      <c r="C95" s="262">
        <v>2.2972752112436972</v>
      </c>
      <c r="D95" s="262">
        <v>1.8150849473748529</v>
      </c>
      <c r="E95" s="262">
        <v>1.3632447070389619</v>
      </c>
      <c r="F95" s="262">
        <v>1.3707025279221721</v>
      </c>
      <c r="G95" s="262">
        <v>0.88887290928930984</v>
      </c>
      <c r="H95" s="262">
        <v>0.61550422106046598</v>
      </c>
      <c r="I95" s="262">
        <v>1.3187192936975209</v>
      </c>
      <c r="J95" s="262">
        <v>0.74185295575367505</v>
      </c>
      <c r="K95" s="262">
        <v>1.497610024351157</v>
      </c>
      <c r="L95" s="262">
        <v>1.151233008613687</v>
      </c>
      <c r="M95" s="262">
        <v>1.213302131259127</v>
      </c>
      <c r="N95" s="262">
        <v>1.765232726026202</v>
      </c>
      <c r="O95" s="262">
        <v>1.3579598588661239</v>
      </c>
      <c r="P95" s="262">
        <v>1.388839410292263</v>
      </c>
      <c r="Q95" s="262">
        <v>1.1405104287152501</v>
      </c>
      <c r="R95" s="262">
        <v>1.2496581162169751</v>
      </c>
      <c r="S95" s="262">
        <v>1.3337477544015921</v>
      </c>
      <c r="T95" s="262">
        <v>1.516746456805617</v>
      </c>
      <c r="U95" s="262">
        <v>1.4081614892463219</v>
      </c>
      <c r="V95" s="262">
        <v>0.96246846795495622</v>
      </c>
      <c r="W95" s="262">
        <v>0.92348149772353971</v>
      </c>
      <c r="X95" s="262">
        <v>0.96979616325902673</v>
      </c>
      <c r="Y95" s="262">
        <v>1.711442297381536</v>
      </c>
      <c r="DA95" s="72" t="s">
        <v>1343</v>
      </c>
    </row>
    <row r="96" spans="1:105" ht="12" customHeight="1" x14ac:dyDescent="0.25">
      <c r="A96" s="64" t="s">
        <v>28</v>
      </c>
      <c r="B96" s="229">
        <v>0.2178795305262817</v>
      </c>
      <c r="C96" s="229">
        <v>0.18185576849749949</v>
      </c>
      <c r="D96" s="229">
        <v>0.1593246120124038</v>
      </c>
      <c r="E96" s="229">
        <v>0.12037123867668111</v>
      </c>
      <c r="F96" s="229">
        <v>0.13799096555139259</v>
      </c>
      <c r="G96" s="229">
        <v>0.18138044962957231</v>
      </c>
      <c r="H96" s="229">
        <v>0.19411522635433609</v>
      </c>
      <c r="I96" s="229">
        <v>0.147520999407315</v>
      </c>
      <c r="J96" s="229">
        <v>0.12809141396304349</v>
      </c>
      <c r="K96" s="229">
        <v>0.1783121044706143</v>
      </c>
      <c r="L96" s="229">
        <v>0.11023437280532219</v>
      </c>
      <c r="M96" s="229">
        <v>0.1141408687721171</v>
      </c>
      <c r="N96" s="229">
        <v>0.19415252892525039</v>
      </c>
      <c r="O96" s="229">
        <v>0.15730840590171671</v>
      </c>
      <c r="P96" s="229">
        <v>1.0386818912661961E-2</v>
      </c>
      <c r="Q96" s="229">
        <v>0</v>
      </c>
      <c r="R96" s="229">
        <v>0</v>
      </c>
      <c r="S96" s="229">
        <v>1.5927745275021901E-5</v>
      </c>
      <c r="T96" s="229">
        <v>2.4443172733512101E-5</v>
      </c>
      <c r="U96" s="229">
        <v>1.612526072024642E-5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1.083611479195099E-2</v>
      </c>
      <c r="C98" s="229">
        <v>7.8647373908358586E-3</v>
      </c>
      <c r="D98" s="229">
        <v>7.5465758295303444E-3</v>
      </c>
      <c r="E98" s="229">
        <v>6.0899495782126539E-3</v>
      </c>
      <c r="F98" s="229">
        <v>1.340712242844393E-2</v>
      </c>
      <c r="G98" s="229">
        <v>8.3124724918374679E-3</v>
      </c>
      <c r="H98" s="229">
        <v>2.1474912248872779E-2</v>
      </c>
      <c r="I98" s="229">
        <v>2.9420004098317101E-2</v>
      </c>
      <c r="J98" s="229">
        <v>3.6641197438549433E-2</v>
      </c>
      <c r="K98" s="229">
        <v>0</v>
      </c>
      <c r="L98" s="229">
        <v>6.3108493576000653E-3</v>
      </c>
      <c r="M98" s="229">
        <v>7.1096469672478763E-2</v>
      </c>
      <c r="N98" s="229">
        <v>4.3240094172857901E-2</v>
      </c>
      <c r="O98" s="229">
        <v>1.727171635143649E-2</v>
      </c>
      <c r="P98" s="229">
        <v>2.2559620842456961E-2</v>
      </c>
      <c r="Q98" s="229">
        <v>1.7842009476134419E-2</v>
      </c>
      <c r="R98" s="229">
        <v>1.922841380448366E-2</v>
      </c>
      <c r="S98" s="229">
        <v>2.1575289115964E-2</v>
      </c>
      <c r="T98" s="229">
        <v>2.412690519640787E-2</v>
      </c>
      <c r="U98" s="229">
        <v>2.04776127468159E-2</v>
      </c>
      <c r="V98" s="229">
        <v>2.1706808060961699E-2</v>
      </c>
      <c r="W98" s="229">
        <v>1.7181143193289151E-2</v>
      </c>
      <c r="X98" s="229">
        <v>1.9845291202791621E-2</v>
      </c>
      <c r="Y98" s="229">
        <v>4.5405165513531687E-2</v>
      </c>
      <c r="DA98" s="73" t="s">
        <v>1346</v>
      </c>
    </row>
    <row r="99" spans="1:105" ht="12" customHeight="1" x14ac:dyDescent="0.25">
      <c r="A99" s="64" t="s">
        <v>159</v>
      </c>
      <c r="B99" s="229">
        <v>0.10115259029538019</v>
      </c>
      <c r="C99" s="229">
        <v>7.7853866413498771E-2</v>
      </c>
      <c r="D99" s="229">
        <v>0.19758269635955611</v>
      </c>
      <c r="E99" s="229">
        <v>0.1603619146905913</v>
      </c>
      <c r="F99" s="229">
        <v>0.17743438657537561</v>
      </c>
      <c r="G99" s="229">
        <v>0.19880125205367821</v>
      </c>
      <c r="H99" s="229">
        <v>2.223896702857282E-2</v>
      </c>
      <c r="I99" s="229">
        <v>1.532977570493394E-2</v>
      </c>
      <c r="J99" s="229">
        <v>6.4230151628462224E-3</v>
      </c>
      <c r="K99" s="229">
        <v>1.995642753678593E-2</v>
      </c>
      <c r="L99" s="229">
        <v>1.315797753225058E-2</v>
      </c>
      <c r="M99" s="229">
        <v>1.3495223612467411E-2</v>
      </c>
      <c r="N99" s="229">
        <v>2.2740667230986129E-2</v>
      </c>
      <c r="O99" s="229">
        <v>1.8187439580435252E-2</v>
      </c>
      <c r="P99" s="229">
        <v>3.6134129640005057E-2</v>
      </c>
      <c r="Q99" s="229">
        <v>1.9063423271106491E-2</v>
      </c>
      <c r="R99" s="229">
        <v>2.0613572483012921E-2</v>
      </c>
      <c r="S99" s="229">
        <v>1.649196689458754E-2</v>
      </c>
      <c r="T99" s="229">
        <v>1.487136308216218E-2</v>
      </c>
      <c r="U99" s="229">
        <v>1.722959306167848E-2</v>
      </c>
      <c r="V99" s="229">
        <v>1.9587933918904541E-2</v>
      </c>
      <c r="W99" s="229">
        <v>1.1919584423317749E-2</v>
      </c>
      <c r="X99" s="229">
        <v>1.7916275069597431E-2</v>
      </c>
      <c r="Y99" s="229">
        <v>1.9893103085315181E-2</v>
      </c>
      <c r="DA99" s="73" t="s">
        <v>1347</v>
      </c>
    </row>
    <row r="100" spans="1:105" ht="12" customHeight="1" x14ac:dyDescent="0.25">
      <c r="A100" s="64" t="s">
        <v>32</v>
      </c>
      <c r="B100" s="229">
        <v>0.69251927738382302</v>
      </c>
      <c r="C100" s="229">
        <v>1.722100856595207</v>
      </c>
      <c r="D100" s="229">
        <v>1.1227073321563641</v>
      </c>
      <c r="E100" s="229">
        <v>0.78477806653986903</v>
      </c>
      <c r="F100" s="229">
        <v>0.75441706303011469</v>
      </c>
      <c r="G100" s="229">
        <v>0.10393891806106551</v>
      </c>
      <c r="H100" s="229">
        <v>6.7131957690173924E-2</v>
      </c>
      <c r="I100" s="229">
        <v>0.74528302726124362</v>
      </c>
      <c r="J100" s="229">
        <v>0.23449456497522361</v>
      </c>
      <c r="K100" s="229">
        <v>0.43156005450163443</v>
      </c>
      <c r="L100" s="229">
        <v>0.33656145265277532</v>
      </c>
      <c r="M100" s="229">
        <v>0.17234873294210151</v>
      </c>
      <c r="N100" s="229">
        <v>0.1037728763229442</v>
      </c>
      <c r="O100" s="229">
        <v>7.3688928148992514E-2</v>
      </c>
      <c r="P100" s="229">
        <v>6.0156351381424132E-2</v>
      </c>
      <c r="Q100" s="229">
        <v>3.8060599669236653E-2</v>
      </c>
      <c r="R100" s="229">
        <v>0.1128006410716926</v>
      </c>
      <c r="S100" s="229">
        <v>3.1886932332924368E-2</v>
      </c>
      <c r="T100" s="229">
        <v>0.1078572456275317</v>
      </c>
      <c r="U100" s="229">
        <v>2.139214782562562E-2</v>
      </c>
      <c r="V100" s="229">
        <v>1.4824931107273259E-2</v>
      </c>
      <c r="W100" s="229">
        <v>7.0655892472132114E-3</v>
      </c>
      <c r="X100" s="229">
        <v>1.1076097997923751E-2</v>
      </c>
      <c r="Y100" s="229">
        <v>6.6667190418149497E-3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1.617539909871663E-5</v>
      </c>
      <c r="T101" s="229">
        <v>3.6348687779564927E-5</v>
      </c>
      <c r="U101" s="229">
        <v>1.8536463547145699E-5</v>
      </c>
      <c r="V101" s="229">
        <v>2.0478994483653199E-5</v>
      </c>
      <c r="W101" s="229">
        <v>1.4423781243326371E-5</v>
      </c>
      <c r="X101" s="229">
        <v>1.788671137726205E-5</v>
      </c>
      <c r="Y101" s="229">
        <v>2.865141045151639E-5</v>
      </c>
      <c r="DA101" s="73" t="s">
        <v>1349</v>
      </c>
    </row>
    <row r="102" spans="1:105" ht="12" customHeight="1" x14ac:dyDescent="0.25">
      <c r="A102" s="64" t="s">
        <v>35</v>
      </c>
      <c r="B102" s="229">
        <v>0.36980441682651699</v>
      </c>
      <c r="C102" s="229">
        <v>0.30759998234665559</v>
      </c>
      <c r="D102" s="229">
        <v>0.32792373101699829</v>
      </c>
      <c r="E102" s="229">
        <v>0.29164353755360739</v>
      </c>
      <c r="F102" s="229">
        <v>0.28745299033684529</v>
      </c>
      <c r="G102" s="229">
        <v>0.39261046155638279</v>
      </c>
      <c r="H102" s="229">
        <v>0.31054315773851038</v>
      </c>
      <c r="I102" s="229">
        <v>0.38037544819327029</v>
      </c>
      <c r="J102" s="229">
        <v>0.33546796708686288</v>
      </c>
      <c r="K102" s="229">
        <v>0.86670378932020864</v>
      </c>
      <c r="L102" s="229">
        <v>0.67236842790451601</v>
      </c>
      <c r="M102" s="229">
        <v>0.82327193642530727</v>
      </c>
      <c r="N102" s="229">
        <v>1.3475349596895561</v>
      </c>
      <c r="O102" s="229">
        <v>1.031616958099999</v>
      </c>
      <c r="P102" s="229">
        <v>1.226341952707366</v>
      </c>
      <c r="Q102" s="229">
        <v>1.042561307026737</v>
      </c>
      <c r="R102" s="229">
        <v>1.094028221284487</v>
      </c>
      <c r="S102" s="229">
        <v>1.2607829810164191</v>
      </c>
      <c r="T102" s="229">
        <v>1.3648088039472199</v>
      </c>
      <c r="U102" s="229">
        <v>1.3139426834842469</v>
      </c>
      <c r="V102" s="229">
        <v>0.89344401868096812</v>
      </c>
      <c r="W102" s="229">
        <v>0.86483877707800327</v>
      </c>
      <c r="X102" s="229">
        <v>0.90648258113648394</v>
      </c>
      <c r="Y102" s="229">
        <v>1.6311812254372371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3.8293554967735398E-3</v>
      </c>
      <c r="H104" s="229">
        <v>0</v>
      </c>
      <c r="I104" s="229">
        <v>7.9003903244048712E-4</v>
      </c>
      <c r="J104" s="229">
        <v>7.3479712714942492E-4</v>
      </c>
      <c r="K104" s="229">
        <v>1.0776485219133991E-3</v>
      </c>
      <c r="L104" s="229">
        <v>1.2599928361222699E-2</v>
      </c>
      <c r="M104" s="229">
        <v>1.8948899834654701E-2</v>
      </c>
      <c r="N104" s="229">
        <v>5.3791599684607533E-2</v>
      </c>
      <c r="O104" s="229">
        <v>5.988641078354378E-2</v>
      </c>
      <c r="P104" s="229">
        <v>3.3260536808348902E-2</v>
      </c>
      <c r="Q104" s="229">
        <v>2.2983089272035091E-2</v>
      </c>
      <c r="R104" s="229">
        <v>2.9872675732988551E-3</v>
      </c>
      <c r="S104" s="229">
        <v>2.978481897323144E-3</v>
      </c>
      <c r="T104" s="229">
        <v>5.0213470917828389E-3</v>
      </c>
      <c r="U104" s="229">
        <v>3.5084790403687727E-2</v>
      </c>
      <c r="V104" s="229">
        <v>1.2884297192364979E-2</v>
      </c>
      <c r="W104" s="229">
        <v>2.2461980000473041E-2</v>
      </c>
      <c r="X104" s="229">
        <v>1.4458031140852701E-2</v>
      </c>
      <c r="Y104" s="229">
        <v>8.2674328931859956E-3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9.9272107906685001</v>
      </c>
      <c r="C110" s="223">
        <v>18.878751532846412</v>
      </c>
      <c r="D110" s="223">
        <v>16.840646873247099</v>
      </c>
      <c r="E110" s="223">
        <v>13.41695232559004</v>
      </c>
      <c r="F110" s="223">
        <v>12.108614607130059</v>
      </c>
      <c r="G110" s="223">
        <v>7.3062222814609772</v>
      </c>
      <c r="H110" s="223">
        <v>5.3297477692486002</v>
      </c>
      <c r="I110" s="223">
        <v>11.01187237019883</v>
      </c>
      <c r="J110" s="223">
        <v>14.49515289579173</v>
      </c>
      <c r="K110" s="223">
        <v>22.80536791378146</v>
      </c>
      <c r="L110" s="223">
        <v>17.470236310229929</v>
      </c>
      <c r="M110" s="223">
        <v>17.297350542528161</v>
      </c>
      <c r="N110" s="223">
        <v>13.93704412892653</v>
      </c>
      <c r="O110" s="223">
        <v>16.22524714937618</v>
      </c>
      <c r="P110" s="223">
        <v>8.2082609376077116</v>
      </c>
      <c r="Q110" s="223">
        <v>8.702673854294348</v>
      </c>
      <c r="R110" s="223">
        <v>8.2992133810663695</v>
      </c>
      <c r="S110" s="223">
        <v>8.7648551706357836</v>
      </c>
      <c r="T110" s="223">
        <v>10.048406098060781</v>
      </c>
      <c r="U110" s="223">
        <v>9.5615834279191603</v>
      </c>
      <c r="V110" s="223">
        <v>8.7927921596687781</v>
      </c>
      <c r="W110" s="223">
        <v>12.62144442933641</v>
      </c>
      <c r="X110" s="223">
        <v>11.130738788281381</v>
      </c>
      <c r="Y110" s="223">
        <v>10.817236282623499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0.23622560736122611</v>
      </c>
      <c r="C115" s="260">
        <v>0.52257817990736821</v>
      </c>
      <c r="D115" s="260">
        <v>0.62271743826549264</v>
      </c>
      <c r="E115" s="260">
        <v>0.51905655517259885</v>
      </c>
      <c r="F115" s="260">
        <v>0.43835148003193009</v>
      </c>
      <c r="G115" s="260">
        <v>0.30570015030722952</v>
      </c>
      <c r="H115" s="260">
        <v>0.16470385626626871</v>
      </c>
      <c r="I115" s="260">
        <v>0.33004158908819159</v>
      </c>
      <c r="J115" s="260">
        <v>0.52600659403351435</v>
      </c>
      <c r="K115" s="260">
        <v>1.318253091208079</v>
      </c>
      <c r="L115" s="260">
        <v>0.94780169449284168</v>
      </c>
      <c r="M115" s="260">
        <v>1.037422168973321</v>
      </c>
      <c r="N115" s="260">
        <v>0.79785095701475628</v>
      </c>
      <c r="O115" s="260">
        <v>0.9123294739026625</v>
      </c>
      <c r="P115" s="260">
        <v>0.37006299486303651</v>
      </c>
      <c r="Q115" s="260">
        <v>0.39487144955155562</v>
      </c>
      <c r="R115" s="260">
        <v>0.3206972947488298</v>
      </c>
      <c r="S115" s="260">
        <v>0.35627506847521812</v>
      </c>
      <c r="T115" s="260">
        <v>0.51347898630586897</v>
      </c>
      <c r="U115" s="260">
        <v>0.48445364554540332</v>
      </c>
      <c r="V115" s="260">
        <v>0.34757248777820771</v>
      </c>
      <c r="W115" s="260">
        <v>0.57735816639149562</v>
      </c>
      <c r="X115" s="260">
        <v>0.46252595623425707</v>
      </c>
      <c r="Y115" s="260">
        <v>0.36697683842682349</v>
      </c>
      <c r="DA115" s="68" t="s">
        <v>1362</v>
      </c>
    </row>
    <row r="116" spans="1:105" ht="12" customHeight="1" x14ac:dyDescent="0.25">
      <c r="A116" s="37" t="s">
        <v>159</v>
      </c>
      <c r="B116" s="226">
        <v>5.0736758806739182E-2</v>
      </c>
      <c r="C116" s="226">
        <v>0.10555020254690289</v>
      </c>
      <c r="D116" s="226">
        <v>0.23413260830480351</v>
      </c>
      <c r="E116" s="226">
        <v>0.1841502190004807</v>
      </c>
      <c r="F116" s="226">
        <v>0.1673063839256696</v>
      </c>
      <c r="G116" s="226">
        <v>0.1027601774457667</v>
      </c>
      <c r="H116" s="226">
        <v>1.100673190168493E-2</v>
      </c>
      <c r="I116" s="226">
        <v>1.278594071662674E-2</v>
      </c>
      <c r="J116" s="226">
        <v>9.8819463064011032E-3</v>
      </c>
      <c r="K116" s="226">
        <v>2.9670466532368541E-2</v>
      </c>
      <c r="L116" s="226">
        <v>1.81920831965913E-2</v>
      </c>
      <c r="M116" s="226">
        <v>1.673134991362938E-2</v>
      </c>
      <c r="N116" s="226">
        <v>1.3240885816652181E-2</v>
      </c>
      <c r="O116" s="226">
        <v>1.5805741736953479E-2</v>
      </c>
      <c r="P116" s="226">
        <v>1.0591807970323349E-2</v>
      </c>
      <c r="Q116" s="226">
        <v>7.0906426401396759E-3</v>
      </c>
      <c r="R116" s="226">
        <v>5.9307994437090656E-3</v>
      </c>
      <c r="S116" s="226">
        <v>4.6001658799226606E-3</v>
      </c>
      <c r="T116" s="226">
        <v>5.5347120462394392E-3</v>
      </c>
      <c r="U116" s="226">
        <v>6.2703673424241114E-3</v>
      </c>
      <c r="V116" s="226">
        <v>7.4567236154685001E-3</v>
      </c>
      <c r="W116" s="226">
        <v>7.849220160285858E-3</v>
      </c>
      <c r="X116" s="226">
        <v>8.9644661534221126E-3</v>
      </c>
      <c r="Y116" s="226">
        <v>4.4215502298315451E-3</v>
      </c>
      <c r="DA116" s="69" t="s">
        <v>1363</v>
      </c>
    </row>
    <row r="117" spans="1:105" ht="12" customHeight="1" x14ac:dyDescent="0.25">
      <c r="A117" s="37" t="s">
        <v>35</v>
      </c>
      <c r="B117" s="226">
        <v>0.18548884855448691</v>
      </c>
      <c r="C117" s="226">
        <v>0.41702797736046532</v>
      </c>
      <c r="D117" s="226">
        <v>0.38858482996068922</v>
      </c>
      <c r="E117" s="226">
        <v>0.33490633617211818</v>
      </c>
      <c r="F117" s="226">
        <v>0.27104509610626049</v>
      </c>
      <c r="G117" s="226">
        <v>0.20293997286146279</v>
      </c>
      <c r="H117" s="226">
        <v>0.1536971243645838</v>
      </c>
      <c r="I117" s="226">
        <v>0.31725564837156478</v>
      </c>
      <c r="J117" s="226">
        <v>0.51612464772711319</v>
      </c>
      <c r="K117" s="226">
        <v>1.2885826246757099</v>
      </c>
      <c r="L117" s="226">
        <v>0.92960961129625042</v>
      </c>
      <c r="M117" s="226">
        <v>1.0206908190596919</v>
      </c>
      <c r="N117" s="226">
        <v>0.78461007119810411</v>
      </c>
      <c r="O117" s="226">
        <v>0.89652373216570902</v>
      </c>
      <c r="P117" s="226">
        <v>0.35947118689271312</v>
      </c>
      <c r="Q117" s="226">
        <v>0.38778080691141592</v>
      </c>
      <c r="R117" s="226">
        <v>0.31476649530512069</v>
      </c>
      <c r="S117" s="226">
        <v>0.35167490259529538</v>
      </c>
      <c r="T117" s="226">
        <v>0.50794427425962951</v>
      </c>
      <c r="U117" s="226">
        <v>0.47818327820297918</v>
      </c>
      <c r="V117" s="226">
        <v>0.3401157641627392</v>
      </c>
      <c r="W117" s="226">
        <v>0.56950894623120973</v>
      </c>
      <c r="X117" s="226">
        <v>0.45356149008083502</v>
      </c>
      <c r="Y117" s="226">
        <v>0.36255528819699201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4.3815952351619556</v>
      </c>
      <c r="C121" s="261">
        <f t="shared" si="5"/>
        <v>9.0820347611546985</v>
      </c>
      <c r="D121" s="261">
        <f t="shared" si="5"/>
        <v>7.5194408216824433</v>
      </c>
      <c r="E121" s="261">
        <f t="shared" si="5"/>
        <v>5.6420907693278686</v>
      </c>
      <c r="F121" s="261">
        <f t="shared" si="5"/>
        <v>5.0213149185353929</v>
      </c>
      <c r="G121" s="261">
        <f t="shared" si="5"/>
        <v>2.496726836841987</v>
      </c>
      <c r="H121" s="261">
        <f t="shared" si="5"/>
        <v>1.6817518364823709</v>
      </c>
      <c r="I121" s="261">
        <f t="shared" si="5"/>
        <v>4.2130357157646117</v>
      </c>
      <c r="J121" s="261">
        <f t="shared" si="5"/>
        <v>4.8515127838598318</v>
      </c>
      <c r="K121" s="261">
        <f t="shared" si="5"/>
        <v>7.5522535284842149</v>
      </c>
      <c r="L121" s="261">
        <f t="shared" si="5"/>
        <v>6.3037987188100582</v>
      </c>
      <c r="M121" s="261">
        <f t="shared" si="5"/>
        <v>6.3595975093964654</v>
      </c>
      <c r="N121" s="261">
        <f t="shared" si="5"/>
        <v>5.4719638885137094</v>
      </c>
      <c r="O121" s="261">
        <f t="shared" si="5"/>
        <v>6.3275769473438022</v>
      </c>
      <c r="P121" s="261">
        <f t="shared" si="5"/>
        <v>3.9141121973303168</v>
      </c>
      <c r="Q121" s="261">
        <f t="shared" si="5"/>
        <v>4.2148703946825927</v>
      </c>
      <c r="R121" s="261">
        <f t="shared" si="5"/>
        <v>4.2317060001561524</v>
      </c>
      <c r="S121" s="261">
        <f t="shared" si="5"/>
        <v>4.4861202046710309</v>
      </c>
      <c r="T121" s="261">
        <f t="shared" si="5"/>
        <v>4.5179406506911741</v>
      </c>
      <c r="U121" s="261">
        <f t="shared" si="5"/>
        <v>4.2190911602661894</v>
      </c>
      <c r="V121" s="261">
        <f t="shared" si="5"/>
        <v>3.9495824863886169</v>
      </c>
      <c r="W121" s="261">
        <f t="shared" si="5"/>
        <v>5.6240408207915413</v>
      </c>
      <c r="X121" s="261">
        <f t="shared" si="5"/>
        <v>4.9765654709798071</v>
      </c>
      <c r="Y121" s="261">
        <f t="shared" si="5"/>
        <v>5.5318403582489442</v>
      </c>
      <c r="DA121" s="70"/>
    </row>
    <row r="122" spans="1:105" ht="12" customHeight="1" x14ac:dyDescent="0.25">
      <c r="A122" s="60" t="s">
        <v>1052</v>
      </c>
      <c r="B122" s="262">
        <v>4.3815952351619556</v>
      </c>
      <c r="C122" s="262">
        <v>9.0820347611546985</v>
      </c>
      <c r="D122" s="262">
        <v>7.5194408216824433</v>
      </c>
      <c r="E122" s="262">
        <v>5.6420907693278686</v>
      </c>
      <c r="F122" s="262">
        <v>5.0213149185353929</v>
      </c>
      <c r="G122" s="262">
        <v>2.496726836841987</v>
      </c>
      <c r="H122" s="262">
        <v>1.6817518364823709</v>
      </c>
      <c r="I122" s="262">
        <v>4.2130357157646117</v>
      </c>
      <c r="J122" s="262">
        <v>4.8515127838598318</v>
      </c>
      <c r="K122" s="262">
        <v>7.5522535284842149</v>
      </c>
      <c r="L122" s="262">
        <v>6.3037987188100582</v>
      </c>
      <c r="M122" s="262">
        <v>6.3595975093964654</v>
      </c>
      <c r="N122" s="262">
        <v>5.4719638885137094</v>
      </c>
      <c r="O122" s="262">
        <v>6.3275769473438022</v>
      </c>
      <c r="P122" s="262">
        <v>3.9141121973303168</v>
      </c>
      <c r="Q122" s="262">
        <v>4.2148703946825927</v>
      </c>
      <c r="R122" s="262">
        <v>4.2317060001561524</v>
      </c>
      <c r="S122" s="262">
        <v>4.4861202046710309</v>
      </c>
      <c r="T122" s="262">
        <v>4.5179406506911741</v>
      </c>
      <c r="U122" s="262">
        <v>4.2190911602661894</v>
      </c>
      <c r="V122" s="262">
        <v>3.9495824863886169</v>
      </c>
      <c r="W122" s="262">
        <v>5.6240408207915413</v>
      </c>
      <c r="X122" s="262">
        <v>4.9765654709798071</v>
      </c>
      <c r="Y122" s="262">
        <v>5.5318403582489442</v>
      </c>
      <c r="DA122" s="72" t="s">
        <v>1368</v>
      </c>
    </row>
    <row r="123" spans="1:105" ht="12" customHeight="1" x14ac:dyDescent="0.25">
      <c r="A123" s="64" t="s">
        <v>28</v>
      </c>
      <c r="B123" s="229">
        <v>0.6857243547691011</v>
      </c>
      <c r="C123" s="229">
        <v>0.71894756140977922</v>
      </c>
      <c r="D123" s="229">
        <v>0.66004183065783928</v>
      </c>
      <c r="E123" s="229">
        <v>0.49818308563647651</v>
      </c>
      <c r="F123" s="229">
        <v>0.50550435257215287</v>
      </c>
      <c r="G123" s="229">
        <v>0.50947377463747601</v>
      </c>
      <c r="H123" s="229">
        <v>0.53038407737991078</v>
      </c>
      <c r="I123" s="229">
        <v>0.47129911748365338</v>
      </c>
      <c r="J123" s="229">
        <v>0.83768235675902469</v>
      </c>
      <c r="K123" s="229">
        <v>0.8992048652606246</v>
      </c>
      <c r="L123" s="229">
        <v>0.6036096019309003</v>
      </c>
      <c r="M123" s="229">
        <v>0.59827636172549981</v>
      </c>
      <c r="N123" s="229">
        <v>0.60184451119609128</v>
      </c>
      <c r="O123" s="229">
        <v>0.73299739775683248</v>
      </c>
      <c r="P123" s="229">
        <v>2.9272768540573049E-2</v>
      </c>
      <c r="Q123" s="229">
        <v>0</v>
      </c>
      <c r="R123" s="229">
        <v>0</v>
      </c>
      <c r="S123" s="229">
        <v>5.357368337252662E-5</v>
      </c>
      <c r="T123" s="229">
        <v>7.2809007220086237E-5</v>
      </c>
      <c r="U123" s="229">
        <v>4.8314021851423088E-5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3.4104111597661968E-2</v>
      </c>
      <c r="C125" s="229">
        <v>3.109240809343641E-2</v>
      </c>
      <c r="D125" s="229">
        <v>3.1263567271914171E-2</v>
      </c>
      <c r="E125" s="229">
        <v>2.520460789137232E-2</v>
      </c>
      <c r="F125" s="229">
        <v>4.9114510620059539E-2</v>
      </c>
      <c r="G125" s="229">
        <v>2.3348639534390848E-2</v>
      </c>
      <c r="H125" s="229">
        <v>5.8676239540023642E-2</v>
      </c>
      <c r="I125" s="229">
        <v>9.399083536316373E-2</v>
      </c>
      <c r="J125" s="229">
        <v>0.23962327899395719</v>
      </c>
      <c r="K125" s="229">
        <v>0</v>
      </c>
      <c r="L125" s="229">
        <v>3.455627470493431E-2</v>
      </c>
      <c r="M125" s="229">
        <v>0.37265650476254869</v>
      </c>
      <c r="N125" s="229">
        <v>0.13403798284572391</v>
      </c>
      <c r="O125" s="229">
        <v>8.0479635324172599E-2</v>
      </c>
      <c r="P125" s="229">
        <v>6.3578903689107041E-2</v>
      </c>
      <c r="Q125" s="229">
        <v>6.5936931069817323E-2</v>
      </c>
      <c r="R125" s="229">
        <v>6.5113004120073273E-2</v>
      </c>
      <c r="S125" s="229">
        <v>7.2569449586943252E-2</v>
      </c>
      <c r="T125" s="229">
        <v>7.1866939443388414E-2</v>
      </c>
      <c r="U125" s="229">
        <v>6.1354408271516267E-2</v>
      </c>
      <c r="V125" s="229">
        <v>8.9075987221833783E-2</v>
      </c>
      <c r="W125" s="229">
        <v>0.104633878323624</v>
      </c>
      <c r="X125" s="229">
        <v>0.10183726715257541</v>
      </c>
      <c r="Y125" s="229">
        <v>0.14676166847402211</v>
      </c>
      <c r="DA125" s="73" t="s">
        <v>1371</v>
      </c>
    </row>
    <row r="126" spans="1:105" ht="12" customHeight="1" x14ac:dyDescent="0.25">
      <c r="A126" s="64" t="s">
        <v>159</v>
      </c>
      <c r="B126" s="229">
        <v>0.3183538836621273</v>
      </c>
      <c r="C126" s="229">
        <v>0.30778703291491849</v>
      </c>
      <c r="D126" s="229">
        <v>0.81853546017937551</v>
      </c>
      <c r="E126" s="229">
        <v>0.66369337357835767</v>
      </c>
      <c r="F126" s="229">
        <v>0.64999802234456605</v>
      </c>
      <c r="G126" s="229">
        <v>0.55840651235176086</v>
      </c>
      <c r="H126" s="229">
        <v>6.0763878397674019E-2</v>
      </c>
      <c r="I126" s="229">
        <v>4.8975466475855912E-2</v>
      </c>
      <c r="J126" s="229">
        <v>4.200473952660342E-2</v>
      </c>
      <c r="K126" s="229">
        <v>0.1006376812587971</v>
      </c>
      <c r="L126" s="229">
        <v>7.2049047663961002E-2</v>
      </c>
      <c r="M126" s="229">
        <v>7.0736041966340646E-2</v>
      </c>
      <c r="N126" s="229">
        <v>7.0492750363169987E-2</v>
      </c>
      <c r="O126" s="229">
        <v>8.4746557616557555E-2</v>
      </c>
      <c r="P126" s="229">
        <v>0.1018354148908375</v>
      </c>
      <c r="Q126" s="229">
        <v>7.0450787948692042E-2</v>
      </c>
      <c r="R126" s="229">
        <v>6.9803554451427205E-2</v>
      </c>
      <c r="S126" s="229">
        <v>5.54714680166562E-2</v>
      </c>
      <c r="T126" s="229">
        <v>4.4297407453050122E-2</v>
      </c>
      <c r="U126" s="229">
        <v>5.162278924444829E-2</v>
      </c>
      <c r="V126" s="229">
        <v>8.0380982158330366E-2</v>
      </c>
      <c r="W126" s="229">
        <v>7.2590766061756545E-2</v>
      </c>
      <c r="X126" s="229">
        <v>9.193840856237788E-2</v>
      </c>
      <c r="Y126" s="229">
        <v>6.4299842692049788E-2</v>
      </c>
      <c r="DA126" s="73" t="s">
        <v>1372</v>
      </c>
    </row>
    <row r="127" spans="1:105" ht="12" customHeight="1" x14ac:dyDescent="0.25">
      <c r="A127" s="64" t="s">
        <v>32</v>
      </c>
      <c r="B127" s="229">
        <v>2.1795408384722221</v>
      </c>
      <c r="C127" s="229">
        <v>6.8081437370948192</v>
      </c>
      <c r="D127" s="229">
        <v>4.6510943503931106</v>
      </c>
      <c r="E127" s="229">
        <v>3.2479781966753092</v>
      </c>
      <c r="F127" s="229">
        <v>2.7636672262749791</v>
      </c>
      <c r="G127" s="229">
        <v>0.2919507202923633</v>
      </c>
      <c r="H127" s="229">
        <v>0.18342570086292839</v>
      </c>
      <c r="I127" s="229">
        <v>2.3810253078203631</v>
      </c>
      <c r="J127" s="229">
        <v>1.5335294830323409</v>
      </c>
      <c r="K127" s="229">
        <v>2.176301501303644</v>
      </c>
      <c r="L127" s="229">
        <v>1.842907246542786</v>
      </c>
      <c r="M127" s="229">
        <v>0.90337645053731153</v>
      </c>
      <c r="N127" s="229">
        <v>0.32168077527354949</v>
      </c>
      <c r="O127" s="229">
        <v>0.34336240499727982</v>
      </c>
      <c r="P127" s="229">
        <v>0.16953630991748089</v>
      </c>
      <c r="Q127" s="229">
        <v>0.1406567539504574</v>
      </c>
      <c r="R127" s="229">
        <v>0.38197579277888127</v>
      </c>
      <c r="S127" s="229">
        <v>0.1072531225875549</v>
      </c>
      <c r="T127" s="229">
        <v>0.32127494500200349</v>
      </c>
      <c r="U127" s="229">
        <v>6.4094510806790517E-2</v>
      </c>
      <c r="V127" s="229">
        <v>6.0835539254200842E-2</v>
      </c>
      <c r="W127" s="229">
        <v>4.3029733077737199E-2</v>
      </c>
      <c r="X127" s="229">
        <v>5.6837641700314127E-2</v>
      </c>
      <c r="Y127" s="229">
        <v>2.1548623350634111E-2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5.4406678081289557E-5</v>
      </c>
      <c r="T128" s="229">
        <v>1.082720275242575E-4</v>
      </c>
      <c r="U128" s="229">
        <v>5.5538395341444087E-5</v>
      </c>
      <c r="V128" s="229">
        <v>8.4037535404506505E-5</v>
      </c>
      <c r="W128" s="229">
        <v>8.7841429094792292E-5</v>
      </c>
      <c r="X128" s="229">
        <v>9.1786700754031359E-5</v>
      </c>
      <c r="Y128" s="229">
        <v>9.2609040280789697E-5</v>
      </c>
      <c r="DA128" s="73" t="s">
        <v>1374</v>
      </c>
    </row>
    <row r="129" spans="1:105" ht="12" customHeight="1" x14ac:dyDescent="0.25">
      <c r="A129" s="64" t="s">
        <v>35</v>
      </c>
      <c r="B129" s="229">
        <v>1.163872046660843</v>
      </c>
      <c r="C129" s="229">
        <v>1.216064021641744</v>
      </c>
      <c r="D129" s="229">
        <v>1.358505613180202</v>
      </c>
      <c r="E129" s="229">
        <v>1.207031505546353</v>
      </c>
      <c r="F129" s="229">
        <v>1.053030806723636</v>
      </c>
      <c r="G129" s="229">
        <v>1.1027910351958901</v>
      </c>
      <c r="H129" s="229">
        <v>0.8485019403018339</v>
      </c>
      <c r="I129" s="229">
        <v>1.2152209771231259</v>
      </c>
      <c r="J129" s="229">
        <v>2.193867555928144</v>
      </c>
      <c r="K129" s="229">
        <v>4.3706750386370228</v>
      </c>
      <c r="L129" s="229">
        <v>3.6816832063361238</v>
      </c>
      <c r="M129" s="229">
        <v>4.3152303301511283</v>
      </c>
      <c r="N129" s="229">
        <v>4.1771617584556244</v>
      </c>
      <c r="O129" s="229">
        <v>4.8069430329206986</v>
      </c>
      <c r="P129" s="229">
        <v>3.4561519205303042</v>
      </c>
      <c r="Q129" s="229">
        <v>3.852889615905208</v>
      </c>
      <c r="R129" s="229">
        <v>3.704697891583892</v>
      </c>
      <c r="S129" s="229">
        <v>4.2406999270868866</v>
      </c>
      <c r="T129" s="229">
        <v>4.0653631647577209</v>
      </c>
      <c r="U129" s="229">
        <v>3.936795604282501</v>
      </c>
      <c r="V129" s="229">
        <v>3.6663339800095791</v>
      </c>
      <c r="W129" s="229">
        <v>5.2669042072635177</v>
      </c>
      <c r="X129" s="229">
        <v>4.6516681383524627</v>
      </c>
      <c r="Y129" s="229">
        <v>5.2724150550078743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0</v>
      </c>
      <c r="F130" s="229">
        <v>0</v>
      </c>
      <c r="G130" s="229">
        <v>0</v>
      </c>
      <c r="H130" s="229">
        <v>0</v>
      </c>
      <c r="I130" s="229">
        <v>0</v>
      </c>
      <c r="J130" s="229">
        <v>0</v>
      </c>
      <c r="K130" s="229">
        <v>0</v>
      </c>
      <c r="L130" s="229">
        <v>0</v>
      </c>
      <c r="M130" s="229">
        <v>0</v>
      </c>
      <c r="N130" s="229">
        <v>0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1.075615483010633E-2</v>
      </c>
      <c r="H131" s="229">
        <v>0</v>
      </c>
      <c r="I131" s="229">
        <v>2.5240114984496089E-3</v>
      </c>
      <c r="J131" s="229">
        <v>4.8053696197614074E-3</v>
      </c>
      <c r="K131" s="229">
        <v>5.4344420241259853E-3</v>
      </c>
      <c r="L131" s="229">
        <v>6.8993341631352761E-2</v>
      </c>
      <c r="M131" s="229">
        <v>9.9321820253636575E-2</v>
      </c>
      <c r="N131" s="229">
        <v>0.16674611037954931</v>
      </c>
      <c r="O131" s="229">
        <v>0.27904791872825951</v>
      </c>
      <c r="P131" s="229">
        <v>9.373687976201403E-2</v>
      </c>
      <c r="Q131" s="229">
        <v>8.4936305808417503E-2</v>
      </c>
      <c r="R131" s="229">
        <v>1.0115757221878279E-2</v>
      </c>
      <c r="S131" s="229">
        <v>1.0018257031535379E-2</v>
      </c>
      <c r="T131" s="229">
        <v>1.495711300026659E-2</v>
      </c>
      <c r="U131" s="229">
        <v>0.1051199952437398</v>
      </c>
      <c r="V131" s="229">
        <v>5.2871960209269202E-2</v>
      </c>
      <c r="W131" s="229">
        <v>0.13679439463581089</v>
      </c>
      <c r="X131" s="229">
        <v>7.4192228511323358E-2</v>
      </c>
      <c r="Y131" s="229">
        <v>2.672255968408235E-2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4.417798754158011</v>
      </c>
      <c r="C134" s="261">
        <v>7.3404124497632948</v>
      </c>
      <c r="D134" s="261">
        <v>6.9448613761557034</v>
      </c>
      <c r="E134" s="261">
        <v>5.8483164853875396</v>
      </c>
      <c r="F134" s="261">
        <v>5.4616907839482938</v>
      </c>
      <c r="G134" s="261">
        <v>3.7692415716159799</v>
      </c>
      <c r="H134" s="261">
        <v>2.9717210841408508</v>
      </c>
      <c r="I134" s="261">
        <v>5.3307277205835026</v>
      </c>
      <c r="J134" s="261">
        <v>7.4952283502997767</v>
      </c>
      <c r="K134" s="261">
        <v>10.38515768276425</v>
      </c>
      <c r="L134" s="261">
        <v>7.5642783292369291</v>
      </c>
      <c r="M134" s="261">
        <v>7.0497351840055931</v>
      </c>
      <c r="N134" s="261">
        <v>5.4104690018391377</v>
      </c>
      <c r="O134" s="261">
        <v>6.3982182224057986</v>
      </c>
      <c r="P134" s="261">
        <v>2.7297987902667411</v>
      </c>
      <c r="Q134" s="261">
        <v>2.8080093866062001</v>
      </c>
      <c r="R134" s="261">
        <v>2.6130663135875851</v>
      </c>
      <c r="S134" s="261">
        <v>2.6838030512915618</v>
      </c>
      <c r="T134" s="261">
        <v>3.4486200819796839</v>
      </c>
      <c r="U134" s="261">
        <v>3.3849346247516938</v>
      </c>
      <c r="V134" s="261">
        <v>3.3408041275088869</v>
      </c>
      <c r="W134" s="261">
        <v>4.5986988538344837</v>
      </c>
      <c r="X134" s="261">
        <v>4.1843650645250223</v>
      </c>
      <c r="Y134" s="261">
        <v>3.540400204660981</v>
      </c>
      <c r="DA134" s="70" t="s">
        <v>1380</v>
      </c>
    </row>
    <row r="135" spans="1:105" ht="12" customHeight="1" x14ac:dyDescent="0.25">
      <c r="A135" s="60" t="s">
        <v>1012</v>
      </c>
      <c r="B135" s="262">
        <v>4.417798754158011</v>
      </c>
      <c r="C135" s="262">
        <v>7.3404124497632948</v>
      </c>
      <c r="D135" s="262">
        <v>6.9448613761557034</v>
      </c>
      <c r="E135" s="262">
        <v>5.8483164853875396</v>
      </c>
      <c r="F135" s="262">
        <v>5.4616907839482938</v>
      </c>
      <c r="G135" s="262">
        <v>3.7692415716159799</v>
      </c>
      <c r="H135" s="262">
        <v>2.9717210841408508</v>
      </c>
      <c r="I135" s="262">
        <v>5.3307277205835026</v>
      </c>
      <c r="J135" s="262">
        <v>7.4952283502997767</v>
      </c>
      <c r="K135" s="262">
        <v>10.38515768276425</v>
      </c>
      <c r="L135" s="262">
        <v>7.5642783292369291</v>
      </c>
      <c r="M135" s="262">
        <v>7.0497351840055931</v>
      </c>
      <c r="N135" s="262">
        <v>5.4104690018391377</v>
      </c>
      <c r="O135" s="262">
        <v>6.3982182224057986</v>
      </c>
      <c r="P135" s="262">
        <v>2.7297987902667411</v>
      </c>
      <c r="Q135" s="262">
        <v>2.8080093866062001</v>
      </c>
      <c r="R135" s="262">
        <v>2.6130663135875851</v>
      </c>
      <c r="S135" s="262">
        <v>2.6838030512915618</v>
      </c>
      <c r="T135" s="262">
        <v>3.4486200819796839</v>
      </c>
      <c r="U135" s="262">
        <v>3.3849346247516938</v>
      </c>
      <c r="V135" s="262">
        <v>3.3408041275088869</v>
      </c>
      <c r="W135" s="262">
        <v>4.5986988538344837</v>
      </c>
      <c r="X135" s="262">
        <v>4.1843650645250223</v>
      </c>
      <c r="Y135" s="262">
        <v>3.540400204660981</v>
      </c>
      <c r="DA135" s="72" t="s">
        <v>1381</v>
      </c>
    </row>
    <row r="136" spans="1:105" ht="12" customHeight="1" x14ac:dyDescent="0.25">
      <c r="A136" s="59" t="s">
        <v>28</v>
      </c>
      <c r="B136" s="230">
        <v>0.69139024433021734</v>
      </c>
      <c r="C136" s="230">
        <v>0.58107811402258214</v>
      </c>
      <c r="D136" s="230">
        <v>0.60960636902214549</v>
      </c>
      <c r="E136" s="230">
        <v>0.51639232185130612</v>
      </c>
      <c r="F136" s="230">
        <v>0.54983774339618052</v>
      </c>
      <c r="G136" s="230">
        <v>0.77246676515813717</v>
      </c>
      <c r="H136" s="230">
        <v>0.93720934994739069</v>
      </c>
      <c r="I136" s="230">
        <v>0.59668929733910503</v>
      </c>
      <c r="J136" s="230">
        <v>1.295440391239425</v>
      </c>
      <c r="K136" s="230">
        <v>1.237393424680679</v>
      </c>
      <c r="L136" s="230">
        <v>0.73231973654185267</v>
      </c>
      <c r="M136" s="230">
        <v>0.67372271229681413</v>
      </c>
      <c r="N136" s="230">
        <v>0.61378461882835345</v>
      </c>
      <c r="O136" s="230">
        <v>0.7753748531446284</v>
      </c>
      <c r="P136" s="230">
        <v>2.0916470636365939E-2</v>
      </c>
      <c r="Q136" s="230">
        <v>0</v>
      </c>
      <c r="R136" s="230">
        <v>0</v>
      </c>
      <c r="S136" s="230">
        <v>3.21223609866378E-5</v>
      </c>
      <c r="T136" s="230">
        <v>5.5762282904632371E-5</v>
      </c>
      <c r="U136" s="230">
        <v>3.9752834104663907E-5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3.4385901399276067E-2</v>
      </c>
      <c r="C137" s="295">
        <v>2.5129952203922661E-2</v>
      </c>
      <c r="D137" s="295">
        <v>2.88746392153908E-2</v>
      </c>
      <c r="E137" s="295">
        <v>2.6125868913732791E-2</v>
      </c>
      <c r="F137" s="295">
        <v>5.342191723954888E-2</v>
      </c>
      <c r="G137" s="295">
        <v>3.5401327702899187E-2</v>
      </c>
      <c r="H137" s="295">
        <v>0.10368320366690149</v>
      </c>
      <c r="I137" s="295">
        <v>0.11899730644224429</v>
      </c>
      <c r="J137" s="295">
        <v>0.37056728219871421</v>
      </c>
      <c r="K137" s="295">
        <v>0</v>
      </c>
      <c r="L137" s="295">
        <v>4.1924849947437372E-2</v>
      </c>
      <c r="M137" s="295">
        <v>0.41965079552795242</v>
      </c>
      <c r="N137" s="295">
        <v>0.13669718786000351</v>
      </c>
      <c r="O137" s="295">
        <v>8.5132478794031144E-2</v>
      </c>
      <c r="P137" s="295">
        <v>4.5429466989510517E-2</v>
      </c>
      <c r="Q137" s="295">
        <v>4.4831592316894729E-2</v>
      </c>
      <c r="R137" s="295">
        <v>4.0303437295324013E-2</v>
      </c>
      <c r="S137" s="295">
        <v>4.3512073643023542E-2</v>
      </c>
      <c r="T137" s="295">
        <v>5.5040780828374519E-2</v>
      </c>
      <c r="U137" s="295">
        <v>5.0482479415767459E-2</v>
      </c>
      <c r="V137" s="295">
        <v>7.6370015612195211E-2</v>
      </c>
      <c r="W137" s="295">
        <v>8.7691960946501127E-2</v>
      </c>
      <c r="X137" s="295">
        <v>8.6923671515960296E-2</v>
      </c>
      <c r="Y137" s="295">
        <v>9.4385588296769893E-2</v>
      </c>
      <c r="DA137" s="122" t="s">
        <v>1383</v>
      </c>
    </row>
    <row r="138" spans="1:105" ht="12" customHeight="1" x14ac:dyDescent="0.25">
      <c r="A138" s="59" t="s">
        <v>159</v>
      </c>
      <c r="B138" s="295">
        <v>0.32098432537480281</v>
      </c>
      <c r="C138" s="295">
        <v>0.2487640520764893</v>
      </c>
      <c r="D138" s="295">
        <v>0.75598910041580358</v>
      </c>
      <c r="E138" s="295">
        <v>0.68795222491664654</v>
      </c>
      <c r="F138" s="295">
        <v>0.70700369640616323</v>
      </c>
      <c r="G138" s="295">
        <v>0.84665883449356394</v>
      </c>
      <c r="H138" s="295">
        <v>0.1073721429472223</v>
      </c>
      <c r="I138" s="295">
        <v>6.200549840695789E-2</v>
      </c>
      <c r="J138" s="295">
        <v>6.4958555909882532E-2</v>
      </c>
      <c r="K138" s="295">
        <v>0.1384872456496912</v>
      </c>
      <c r="L138" s="295">
        <v>8.7412359635398035E-2</v>
      </c>
      <c r="M138" s="295">
        <v>7.9656294481128043E-2</v>
      </c>
      <c r="N138" s="295">
        <v>7.1891269434080307E-2</v>
      </c>
      <c r="O138" s="295">
        <v>8.9646088604874052E-2</v>
      </c>
      <c r="P138" s="295">
        <v>7.276515244378208E-2</v>
      </c>
      <c r="Q138" s="295">
        <v>4.7900637055362287E-2</v>
      </c>
      <c r="R138" s="295">
        <v>4.3206779012005821E-2</v>
      </c>
      <c r="S138" s="295">
        <v>3.326025779671396E-2</v>
      </c>
      <c r="T138" s="295">
        <v>3.3926084981108003E-2</v>
      </c>
      <c r="U138" s="295">
        <v>4.2475291814153431E-2</v>
      </c>
      <c r="V138" s="295">
        <v>6.8915282937785857E-2</v>
      </c>
      <c r="W138" s="295">
        <v>6.0837146864381637E-2</v>
      </c>
      <c r="X138" s="295">
        <v>7.8474454873214722E-2</v>
      </c>
      <c r="Y138" s="295">
        <v>4.1352613001624051E-2</v>
      </c>
      <c r="DA138" s="122" t="s">
        <v>1384</v>
      </c>
    </row>
    <row r="139" spans="1:105" ht="12" customHeight="1" x14ac:dyDescent="0.25">
      <c r="A139" s="59" t="s">
        <v>32</v>
      </c>
      <c r="B139" s="295">
        <v>2.1975495873212911</v>
      </c>
      <c r="C139" s="295">
        <v>5.5025756189899244</v>
      </c>
      <c r="D139" s="295">
        <v>4.2956924958781526</v>
      </c>
      <c r="E139" s="295">
        <v>3.3666960012517428</v>
      </c>
      <c r="F139" s="295">
        <v>3.006044445435553</v>
      </c>
      <c r="G139" s="295">
        <v>0.44265718809629379</v>
      </c>
      <c r="H139" s="295">
        <v>0.32412036710946163</v>
      </c>
      <c r="I139" s="295">
        <v>3.014502393841707</v>
      </c>
      <c r="J139" s="295">
        <v>2.3715385879233559</v>
      </c>
      <c r="K139" s="295">
        <v>2.9948027105650752</v>
      </c>
      <c r="L139" s="295">
        <v>2.2358778669889068</v>
      </c>
      <c r="M139" s="295">
        <v>1.0172978098712091</v>
      </c>
      <c r="N139" s="295">
        <v>0.32806266130647588</v>
      </c>
      <c r="O139" s="295">
        <v>0.36321353276955809</v>
      </c>
      <c r="P139" s="295">
        <v>0.1211399339721424</v>
      </c>
      <c r="Q139" s="295">
        <v>9.5634815685426949E-2</v>
      </c>
      <c r="R139" s="295">
        <v>0.23643414431018869</v>
      </c>
      <c r="S139" s="295">
        <v>6.4308132348210284E-2</v>
      </c>
      <c r="T139" s="295">
        <v>0.24605505633689789</v>
      </c>
      <c r="U139" s="295">
        <v>5.2737039010278201E-2</v>
      </c>
      <c r="V139" s="295">
        <v>5.215783992434752E-2</v>
      </c>
      <c r="W139" s="295">
        <v>3.6062523276835817E-2</v>
      </c>
      <c r="X139" s="295">
        <v>4.8514032583945002E-2</v>
      </c>
      <c r="Y139" s="295">
        <v>1.3858383548529399E-2</v>
      </c>
      <c r="DA139" s="122" t="s">
        <v>1385</v>
      </c>
    </row>
    <row r="140" spans="1:105" ht="12" customHeight="1" x14ac:dyDescent="0.25">
      <c r="A140" s="59" t="s">
        <v>35</v>
      </c>
      <c r="B140" s="295">
        <v>1.173488695732424</v>
      </c>
      <c r="C140" s="295">
        <v>0.98286471247037732</v>
      </c>
      <c r="D140" s="295">
        <v>1.2546987716242111</v>
      </c>
      <c r="E140" s="295">
        <v>1.251150068454111</v>
      </c>
      <c r="F140" s="295">
        <v>1.1453829814708489</v>
      </c>
      <c r="G140" s="295">
        <v>1.6720574561650861</v>
      </c>
      <c r="H140" s="295">
        <v>1.4993360204698749</v>
      </c>
      <c r="I140" s="295">
        <v>1.538533224553488</v>
      </c>
      <c r="J140" s="295">
        <v>3.3927235330283989</v>
      </c>
      <c r="K140" s="295">
        <v>6.0144743018688027</v>
      </c>
      <c r="L140" s="295">
        <v>4.4667435161233344</v>
      </c>
      <c r="M140" s="295">
        <v>4.8594075718284886</v>
      </c>
      <c r="N140" s="295">
        <v>4.2600332644102243</v>
      </c>
      <c r="O140" s="295">
        <v>5.0848512690927068</v>
      </c>
      <c r="P140" s="295">
        <v>2.4695477662249399</v>
      </c>
      <c r="Q140" s="295">
        <v>2.6196423415485159</v>
      </c>
      <c r="R140" s="295">
        <v>2.293121952970067</v>
      </c>
      <c r="S140" s="295">
        <v>2.5426904651426279</v>
      </c>
      <c r="T140" s="295">
        <v>3.1135423975503991</v>
      </c>
      <c r="U140" s="295">
        <v>3.2392000616773902</v>
      </c>
      <c r="V140" s="295">
        <v>3.1433609890345591</v>
      </c>
      <c r="W140" s="295">
        <v>4.4141072227467646</v>
      </c>
      <c r="X140" s="295">
        <v>3.9704529055519031</v>
      </c>
      <c r="Y140" s="295">
        <v>3.3908036198140579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0.89159119398730735</v>
      </c>
      <c r="C142" s="261">
        <f t="shared" si="6"/>
        <v>1.9337261420210454</v>
      </c>
      <c r="D142" s="261">
        <f t="shared" si="6"/>
        <v>1.7536272371434647</v>
      </c>
      <c r="E142" s="261">
        <f t="shared" si="6"/>
        <v>1.4074885157020383</v>
      </c>
      <c r="F142" s="261">
        <f t="shared" si="6"/>
        <v>1.1872574246144403</v>
      </c>
      <c r="G142" s="261">
        <f t="shared" si="6"/>
        <v>0.73455372269578023</v>
      </c>
      <c r="H142" s="261">
        <f t="shared" si="6"/>
        <v>0.51157099235910941</v>
      </c>
      <c r="I142" s="261">
        <f t="shared" si="6"/>
        <v>1.1380673447625236</v>
      </c>
      <c r="J142" s="261">
        <f t="shared" si="6"/>
        <v>1.6224051675986069</v>
      </c>
      <c r="K142" s="261">
        <f t="shared" si="6"/>
        <v>3.5497036113249152</v>
      </c>
      <c r="L142" s="261">
        <f t="shared" si="6"/>
        <v>2.6543575676900995</v>
      </c>
      <c r="M142" s="261">
        <f t="shared" si="6"/>
        <v>2.850595680152785</v>
      </c>
      <c r="N142" s="261">
        <f t="shared" si="6"/>
        <v>2.2567602815589285</v>
      </c>
      <c r="O142" s="261">
        <f t="shared" si="6"/>
        <v>2.5871225057239129</v>
      </c>
      <c r="P142" s="261">
        <f t="shared" si="6"/>
        <v>1.1942869551476198</v>
      </c>
      <c r="Q142" s="261">
        <f t="shared" si="6"/>
        <v>1.2849226234540005</v>
      </c>
      <c r="R142" s="261">
        <f t="shared" si="6"/>
        <v>1.1337437725738029</v>
      </c>
      <c r="S142" s="261">
        <f t="shared" si="6"/>
        <v>1.238656846197971</v>
      </c>
      <c r="T142" s="261">
        <f t="shared" si="6"/>
        <v>1.5683663790840554</v>
      </c>
      <c r="U142" s="261">
        <f t="shared" si="6"/>
        <v>1.473103997355877</v>
      </c>
      <c r="V142" s="261">
        <f t="shared" si="6"/>
        <v>1.1548330579930646</v>
      </c>
      <c r="W142" s="261">
        <f t="shared" si="6"/>
        <v>1.8213465883188906</v>
      </c>
      <c r="X142" s="261">
        <f t="shared" si="6"/>
        <v>1.5072822965422921</v>
      </c>
      <c r="Y142" s="261">
        <f t="shared" si="6"/>
        <v>1.3780188812867513</v>
      </c>
      <c r="DA142" s="70"/>
    </row>
    <row r="143" spans="1:105" ht="12" customHeight="1" x14ac:dyDescent="0.25">
      <c r="A143" s="60" t="s">
        <v>1022</v>
      </c>
      <c r="B143" s="262">
        <v>0.39881510009500809</v>
      </c>
      <c r="C143" s="262">
        <v>0.91231513210367932</v>
      </c>
      <c r="D143" s="262">
        <v>0.90795334955397977</v>
      </c>
      <c r="E143" s="262">
        <v>0.77295079565350477</v>
      </c>
      <c r="F143" s="262">
        <v>0.62253525860917724</v>
      </c>
      <c r="G143" s="262">
        <v>0.45375934709901322</v>
      </c>
      <c r="H143" s="262">
        <v>0.32243277753097688</v>
      </c>
      <c r="I143" s="262">
        <v>0.66424829667181273</v>
      </c>
      <c r="J143" s="262">
        <v>1.076779798118161</v>
      </c>
      <c r="K143" s="262">
        <v>2.7003394427715359</v>
      </c>
      <c r="L143" s="262">
        <v>1.9454008652520931</v>
      </c>
      <c r="M143" s="262">
        <v>2.1353635669126971</v>
      </c>
      <c r="N143" s="262">
        <v>1.641355880608635</v>
      </c>
      <c r="O143" s="262">
        <v>1.875491584891084</v>
      </c>
      <c r="P143" s="262">
        <v>0.75408633958680249</v>
      </c>
      <c r="Q143" s="262">
        <v>0.81089723820473758</v>
      </c>
      <c r="R143" s="262">
        <v>0.65782497100963322</v>
      </c>
      <c r="S143" s="262">
        <v>0.73412535194930129</v>
      </c>
      <c r="T143" s="262">
        <v>1.060256198477074</v>
      </c>
      <c r="U143" s="262">
        <v>0.99860392371896267</v>
      </c>
      <c r="V143" s="262">
        <v>0.71064327648850256</v>
      </c>
      <c r="W143" s="262">
        <v>1.188838855673874</v>
      </c>
      <c r="X143" s="262">
        <v>0.94759287701103434</v>
      </c>
      <c r="Y143" s="262">
        <v>0.7558804733621467</v>
      </c>
      <c r="DA143" s="72" t="s">
        <v>1388</v>
      </c>
    </row>
    <row r="144" spans="1:105" ht="12" customHeight="1" x14ac:dyDescent="0.25">
      <c r="A144" s="60" t="s">
        <v>1024</v>
      </c>
      <c r="B144" s="262">
        <v>0.49277609389229921</v>
      </c>
      <c r="C144" s="262">
        <v>1.0214110099173661</v>
      </c>
      <c r="D144" s="262">
        <v>0.84567388758948492</v>
      </c>
      <c r="E144" s="262">
        <v>0.63453772004853359</v>
      </c>
      <c r="F144" s="262">
        <v>0.56472216600526304</v>
      </c>
      <c r="G144" s="262">
        <v>0.28079437559676701</v>
      </c>
      <c r="H144" s="262">
        <v>0.18913821482813251</v>
      </c>
      <c r="I144" s="262">
        <v>0.4738190480907109</v>
      </c>
      <c r="J144" s="262">
        <v>0.54562536948044582</v>
      </c>
      <c r="K144" s="262">
        <v>0.84936416855337948</v>
      </c>
      <c r="L144" s="262">
        <v>0.70895670243800635</v>
      </c>
      <c r="M144" s="262">
        <v>0.71523211324008784</v>
      </c>
      <c r="N144" s="262">
        <v>0.61540440095029336</v>
      </c>
      <c r="O144" s="262">
        <v>0.71163092083282875</v>
      </c>
      <c r="P144" s="262">
        <v>0.44020061556081741</v>
      </c>
      <c r="Q144" s="262">
        <v>0.47402538524926291</v>
      </c>
      <c r="R144" s="262">
        <v>0.47591880156416971</v>
      </c>
      <c r="S144" s="262">
        <v>0.50453149424866972</v>
      </c>
      <c r="T144" s="262">
        <v>0.50811018060698132</v>
      </c>
      <c r="U144" s="262">
        <v>0.47450007363691449</v>
      </c>
      <c r="V144" s="262">
        <v>0.4441897815045619</v>
      </c>
      <c r="W144" s="262">
        <v>0.63250773264501658</v>
      </c>
      <c r="X144" s="262">
        <v>0.55968941953125784</v>
      </c>
      <c r="Y144" s="262">
        <v>0.62213840792460462</v>
      </c>
      <c r="DA144" s="72" t="s">
        <v>1389</v>
      </c>
    </row>
    <row r="145" spans="1:105" ht="12" customHeight="1" x14ac:dyDescent="0.25">
      <c r="A145" s="64" t="s">
        <v>28</v>
      </c>
      <c r="B145" s="229">
        <v>7.711998733206693E-2</v>
      </c>
      <c r="C145" s="229">
        <v>8.085643515901117E-2</v>
      </c>
      <c r="D145" s="229">
        <v>7.4231602341303493E-2</v>
      </c>
      <c r="E145" s="229">
        <v>5.6028159108147679E-2</v>
      </c>
      <c r="F145" s="229">
        <v>5.6851545370291093E-2</v>
      </c>
      <c r="G145" s="229">
        <v>5.7297966409976087E-2</v>
      </c>
      <c r="H145" s="229">
        <v>5.9649643539993233E-2</v>
      </c>
      <c r="I145" s="229">
        <v>5.3004653717152003E-2</v>
      </c>
      <c r="J145" s="229">
        <v>9.4209943532346838E-2</v>
      </c>
      <c r="K145" s="229">
        <v>0.1011290722511714</v>
      </c>
      <c r="L145" s="229">
        <v>6.7884951920804321E-2</v>
      </c>
      <c r="M145" s="229">
        <v>6.7285149078424838E-2</v>
      </c>
      <c r="N145" s="229">
        <v>6.7686440997046571E-2</v>
      </c>
      <c r="O145" s="229">
        <v>8.2436549958152597E-2</v>
      </c>
      <c r="P145" s="229">
        <v>3.2921618188458211E-3</v>
      </c>
      <c r="Q145" s="229">
        <v>0</v>
      </c>
      <c r="R145" s="229">
        <v>0</v>
      </c>
      <c r="S145" s="229">
        <v>6.0251641264989397E-6</v>
      </c>
      <c r="T145" s="229">
        <v>8.1884647605438016E-6</v>
      </c>
      <c r="U145" s="229">
        <v>5.4336363106099321E-6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3.835518800070483E-3</v>
      </c>
      <c r="C147" s="229">
        <v>3.4968075752489221E-3</v>
      </c>
      <c r="D147" s="229">
        <v>3.5160569917005451E-3</v>
      </c>
      <c r="E147" s="229">
        <v>2.8346361446457062E-3</v>
      </c>
      <c r="F147" s="229">
        <v>5.5236632773748668E-3</v>
      </c>
      <c r="G147" s="229">
        <v>2.625904669405447E-3</v>
      </c>
      <c r="H147" s="229">
        <v>6.5990230893048212E-3</v>
      </c>
      <c r="I147" s="229">
        <v>1.057067899386239E-2</v>
      </c>
      <c r="J147" s="229">
        <v>2.6949231293826321E-2</v>
      </c>
      <c r="K147" s="229">
        <v>0</v>
      </c>
      <c r="L147" s="229">
        <v>3.8863713224613671E-3</v>
      </c>
      <c r="M147" s="229">
        <v>4.1910812597836432E-2</v>
      </c>
      <c r="N147" s="229">
        <v>1.507458130542663E-2</v>
      </c>
      <c r="O147" s="229">
        <v>9.0511419253578307E-3</v>
      </c>
      <c r="P147" s="229">
        <v>7.150401196909008E-3</v>
      </c>
      <c r="Q147" s="229">
        <v>7.4155967386223803E-3</v>
      </c>
      <c r="R147" s="229">
        <v>7.3229337968953026E-3</v>
      </c>
      <c r="S147" s="229">
        <v>8.1615229121103951E-3</v>
      </c>
      <c r="T147" s="229">
        <v>8.0825151110970536E-3</v>
      </c>
      <c r="U147" s="229">
        <v>6.9002233269941987E-3</v>
      </c>
      <c r="V147" s="229">
        <v>1.001793061360976E-2</v>
      </c>
      <c r="W147" s="229">
        <v>1.176764878584494E-2</v>
      </c>
      <c r="X147" s="229">
        <v>1.145312791957556E-2</v>
      </c>
      <c r="Y147" s="229">
        <v>1.6505550568290239E-2</v>
      </c>
      <c r="DA147" s="73" t="s">
        <v>1392</v>
      </c>
    </row>
    <row r="148" spans="1:105" ht="12" customHeight="1" x14ac:dyDescent="0.25">
      <c r="A148" s="64" t="s">
        <v>159</v>
      </c>
      <c r="B148" s="229">
        <v>3.5803668492137203E-2</v>
      </c>
      <c r="C148" s="229">
        <v>3.4615267657170497E-2</v>
      </c>
      <c r="D148" s="229">
        <v>9.2056587870700299E-2</v>
      </c>
      <c r="E148" s="229">
        <v>7.464227310400047E-2</v>
      </c>
      <c r="F148" s="229">
        <v>7.31020254719707E-2</v>
      </c>
      <c r="G148" s="229">
        <v>6.2801186598093348E-2</v>
      </c>
      <c r="H148" s="229">
        <v>6.8338093866504076E-3</v>
      </c>
      <c r="I148" s="229">
        <v>5.5080256781485839E-3</v>
      </c>
      <c r="J148" s="229">
        <v>4.7240628944398644E-3</v>
      </c>
      <c r="K148" s="229">
        <v>1.1318216495927701E-2</v>
      </c>
      <c r="L148" s="229">
        <v>8.1029959115323097E-3</v>
      </c>
      <c r="M148" s="229">
        <v>7.9553287300137138E-3</v>
      </c>
      <c r="N148" s="229">
        <v>7.9279669406532704E-3</v>
      </c>
      <c r="O148" s="229">
        <v>9.5310213271131428E-3</v>
      </c>
      <c r="P148" s="229">
        <v>1.145291960496523E-2</v>
      </c>
      <c r="Q148" s="229">
        <v>7.9232476378452866E-3</v>
      </c>
      <c r="R148" s="229">
        <v>7.8504565246774304E-3</v>
      </c>
      <c r="S148" s="229">
        <v>6.2385984703375004E-3</v>
      </c>
      <c r="T148" s="229">
        <v>4.9819077853417498E-3</v>
      </c>
      <c r="U148" s="229">
        <v>5.805756824720564E-3</v>
      </c>
      <c r="V148" s="229">
        <v>9.0400468973817847E-3</v>
      </c>
      <c r="W148" s="229">
        <v>8.1639202693810399E-3</v>
      </c>
      <c r="X148" s="229">
        <v>1.033985282037771E-2</v>
      </c>
      <c r="Y148" s="229">
        <v>7.2314815995335622E-3</v>
      </c>
      <c r="DA148" s="73" t="s">
        <v>1393</v>
      </c>
    </row>
    <row r="149" spans="1:105" ht="12" customHeight="1" x14ac:dyDescent="0.25">
      <c r="A149" s="64" t="s">
        <v>32</v>
      </c>
      <c r="B149" s="229">
        <v>0.24512205332024231</v>
      </c>
      <c r="C149" s="229">
        <v>0.76567786328143106</v>
      </c>
      <c r="D149" s="229">
        <v>0.52308531101151368</v>
      </c>
      <c r="E149" s="229">
        <v>0.36528385734056829</v>
      </c>
      <c r="F149" s="229">
        <v>0.31081582562740079</v>
      </c>
      <c r="G149" s="229">
        <v>3.2834236809506742E-2</v>
      </c>
      <c r="H149" s="229">
        <v>2.0628970851834121E-2</v>
      </c>
      <c r="I149" s="229">
        <v>0.26778200351111597</v>
      </c>
      <c r="J149" s="229">
        <v>0.17246838832875941</v>
      </c>
      <c r="K149" s="229">
        <v>0.24475774127609851</v>
      </c>
      <c r="L149" s="229">
        <v>0.2072625574971895</v>
      </c>
      <c r="M149" s="229">
        <v>0.10159822957576591</v>
      </c>
      <c r="N149" s="229">
        <v>3.6177827346410993E-2</v>
      </c>
      <c r="O149" s="229">
        <v>3.8616251762874469E-2</v>
      </c>
      <c r="P149" s="229">
        <v>1.9066900544263202E-2</v>
      </c>
      <c r="Q149" s="229">
        <v>1.5818961376224579E-2</v>
      </c>
      <c r="R149" s="229">
        <v>4.2958906294326853E-2</v>
      </c>
      <c r="S149" s="229">
        <v>1.206222208348136E-2</v>
      </c>
      <c r="T149" s="229">
        <v>3.613218564623958E-2</v>
      </c>
      <c r="U149" s="229">
        <v>7.2083889497247368E-3</v>
      </c>
      <c r="V149" s="229">
        <v>6.8418687246469632E-3</v>
      </c>
      <c r="W149" s="229">
        <v>4.839338790839233E-3</v>
      </c>
      <c r="X149" s="229">
        <v>6.39224518923314E-3</v>
      </c>
      <c r="Y149" s="229">
        <v>2.4234658551451922E-3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6.1188468737146297E-6</v>
      </c>
      <c r="T150" s="229">
        <v>1.21768132238785E-5</v>
      </c>
      <c r="U150" s="229">
        <v>6.2461254517024092E-6</v>
      </c>
      <c r="V150" s="229">
        <v>9.4512811463375236E-6</v>
      </c>
      <c r="W150" s="229">
        <v>9.8790860378615393E-6</v>
      </c>
      <c r="X150" s="229">
        <v>1.0322791002204729E-5</v>
      </c>
      <c r="Y150" s="229">
        <v>1.0415275414410869E-5</v>
      </c>
      <c r="DA150" s="73" t="s">
        <v>1395</v>
      </c>
    </row>
    <row r="151" spans="1:105" ht="12" customHeight="1" x14ac:dyDescent="0.25">
      <c r="A151" s="64" t="s">
        <v>35</v>
      </c>
      <c r="B151" s="229">
        <v>0.1308948659477823</v>
      </c>
      <c r="C151" s="229">
        <v>0.13676463624450449</v>
      </c>
      <c r="D151" s="229">
        <v>0.15278432937426689</v>
      </c>
      <c r="E151" s="229">
        <v>0.1357487943511714</v>
      </c>
      <c r="F151" s="229">
        <v>0.1184291062582256</v>
      </c>
      <c r="G151" s="229">
        <v>0.12402539019175041</v>
      </c>
      <c r="H151" s="229">
        <v>9.5426767960349906E-2</v>
      </c>
      <c r="I151" s="229">
        <v>0.1366698232454561</v>
      </c>
      <c r="J151" s="229">
        <v>0.24673330755239339</v>
      </c>
      <c r="K151" s="229">
        <v>0.49154795402558821</v>
      </c>
      <c r="L151" s="229">
        <v>0.41406048984351962</v>
      </c>
      <c r="M151" s="229">
        <v>0.48531236506579112</v>
      </c>
      <c r="N151" s="229">
        <v>0.46978448359846431</v>
      </c>
      <c r="O151" s="229">
        <v>0.54061283258582626</v>
      </c>
      <c r="P151" s="229">
        <v>0.38869611451783032</v>
      </c>
      <c r="Q151" s="229">
        <v>0.43331521813967627</v>
      </c>
      <c r="R151" s="229">
        <v>0.41664883634516481</v>
      </c>
      <c r="S151" s="229">
        <v>0.4769303035272251</v>
      </c>
      <c r="T151" s="229">
        <v>0.45721105512131999</v>
      </c>
      <c r="U151" s="229">
        <v>0.44275170485002568</v>
      </c>
      <c r="V151" s="229">
        <v>0.41233423915455492</v>
      </c>
      <c r="W151" s="229">
        <v>0.59234236456446676</v>
      </c>
      <c r="X151" s="229">
        <v>0.52314984207249882</v>
      </c>
      <c r="Y151" s="229">
        <v>0.59296214203813824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1.2096909180349411E-3</v>
      </c>
      <c r="H153" s="229">
        <v>0</v>
      </c>
      <c r="I153" s="229">
        <v>2.8386294497585518E-4</v>
      </c>
      <c r="J153" s="229">
        <v>5.4043587867997646E-4</v>
      </c>
      <c r="K153" s="229">
        <v>6.1118450459378816E-4</v>
      </c>
      <c r="L153" s="229">
        <v>7.7593359424990979E-3</v>
      </c>
      <c r="M153" s="229">
        <v>1.117022819225587E-2</v>
      </c>
      <c r="N153" s="229">
        <v>1.8753100762291509E-2</v>
      </c>
      <c r="O153" s="229">
        <v>3.1383123273504468E-2</v>
      </c>
      <c r="P153" s="229">
        <v>1.0542117878003861E-2</v>
      </c>
      <c r="Q153" s="229">
        <v>9.5523613568944191E-3</v>
      </c>
      <c r="R153" s="229">
        <v>1.137668603105404E-3</v>
      </c>
      <c r="S153" s="229">
        <v>1.126703244515142E-3</v>
      </c>
      <c r="T153" s="229">
        <v>1.6821516649984821E-3</v>
      </c>
      <c r="U153" s="229">
        <v>1.1822319923686989E-2</v>
      </c>
      <c r="V153" s="229">
        <v>5.9462448332221916E-3</v>
      </c>
      <c r="W153" s="229">
        <v>1.538458114844672E-2</v>
      </c>
      <c r="X153" s="229">
        <v>8.344028738570472E-3</v>
      </c>
      <c r="Y153" s="229">
        <v>3.005352588082958E-3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1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1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1</v>
      </c>
      <c r="N160" s="232">
        <f t="shared" si="7"/>
        <v>0.99999999999999989</v>
      </c>
      <c r="O160" s="232">
        <f t="shared" si="7"/>
        <v>1</v>
      </c>
      <c r="P160" s="232">
        <f t="shared" si="7"/>
        <v>1</v>
      </c>
      <c r="Q160" s="232">
        <f t="shared" si="7"/>
        <v>1</v>
      </c>
      <c r="R160" s="232">
        <f t="shared" si="7"/>
        <v>1</v>
      </c>
      <c r="S160" s="232">
        <f t="shared" si="7"/>
        <v>1</v>
      </c>
      <c r="T160" s="232">
        <f t="shared" si="7"/>
        <v>0.99999999999999989</v>
      </c>
      <c r="U160" s="232">
        <f t="shared" si="7"/>
        <v>1</v>
      </c>
      <c r="V160" s="232">
        <f t="shared" si="7"/>
        <v>1</v>
      </c>
      <c r="W160" s="232">
        <f t="shared" si="7"/>
        <v>1</v>
      </c>
      <c r="X160" s="232">
        <f t="shared" si="7"/>
        <v>0.99999999999999989</v>
      </c>
      <c r="Y160" s="232">
        <f t="shared" si="7"/>
        <v>1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1.6009287427357153E-3</v>
      </c>
      <c r="C165" s="268">
        <f t="shared" si="12"/>
        <v>4.7658772320274233E-3</v>
      </c>
      <c r="D165" s="268">
        <f t="shared" si="12"/>
        <v>5.6198279918077531E-3</v>
      </c>
      <c r="E165" s="268">
        <f t="shared" si="12"/>
        <v>5.0113746482502728E-3</v>
      </c>
      <c r="F165" s="268">
        <f t="shared" si="12"/>
        <v>4.0283360240326426E-3</v>
      </c>
      <c r="G165" s="268">
        <f t="shared" si="12"/>
        <v>2.6343909378525013E-3</v>
      </c>
      <c r="H165" s="268">
        <f t="shared" si="12"/>
        <v>2.035885636961123E-3</v>
      </c>
      <c r="I165" s="268">
        <f t="shared" si="12"/>
        <v>2.9847145074014939E-3</v>
      </c>
      <c r="J165" s="268">
        <f t="shared" si="12"/>
        <v>3.143237363008743E-3</v>
      </c>
      <c r="K165" s="268">
        <f t="shared" si="12"/>
        <v>1.1926283665084839E-2</v>
      </c>
      <c r="L165" s="268">
        <f t="shared" si="12"/>
        <v>1.1031330682424919E-2</v>
      </c>
      <c r="M165" s="268">
        <f t="shared" si="12"/>
        <v>1.3045940765874633E-2</v>
      </c>
      <c r="N165" s="268">
        <f t="shared" si="12"/>
        <v>1.3486330084005172E-2</v>
      </c>
      <c r="O165" s="268">
        <f t="shared" si="12"/>
        <v>1.126095426504777E-2</v>
      </c>
      <c r="P165" s="268">
        <f t="shared" si="12"/>
        <v>6.9111686717399862E-3</v>
      </c>
      <c r="Q165" s="268">
        <f t="shared" si="12"/>
        <v>7.3355170266819186E-3</v>
      </c>
      <c r="R165" s="268">
        <f t="shared" si="12"/>
        <v>6.1284086087200918E-3</v>
      </c>
      <c r="S165" s="268">
        <f t="shared" si="12"/>
        <v>6.6864810417232631E-3</v>
      </c>
      <c r="T165" s="268">
        <f t="shared" si="12"/>
        <v>1.2247542025921898E-2</v>
      </c>
      <c r="U165" s="268">
        <f t="shared" si="12"/>
        <v>8.5214325323775108E-3</v>
      </c>
      <c r="V165" s="268">
        <f t="shared" si="12"/>
        <v>4.4937034810654166E-3</v>
      </c>
      <c r="W165" s="268">
        <f t="shared" si="12"/>
        <v>7.1137518788136822E-3</v>
      </c>
      <c r="X165" s="268">
        <f t="shared" si="12"/>
        <v>6.6322809306087714E-3</v>
      </c>
      <c r="Y165" s="268">
        <f t="shared" si="12"/>
        <v>9.1631657193523026E-3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6.8242204577124363E-2</v>
      </c>
      <c r="C167" s="269">
        <f t="shared" si="14"/>
        <v>0.19034895800325022</v>
      </c>
      <c r="D167" s="269">
        <f t="shared" si="14"/>
        <v>0.15595284660504274</v>
      </c>
      <c r="E167" s="269">
        <f t="shared" si="14"/>
        <v>0.12518665215617217</v>
      </c>
      <c r="F167" s="269">
        <f t="shared" si="14"/>
        <v>0.106046523948544</v>
      </c>
      <c r="G167" s="269">
        <f t="shared" si="14"/>
        <v>4.9446022939444348E-2</v>
      </c>
      <c r="H167" s="269">
        <f t="shared" si="14"/>
        <v>4.7773524934726468E-2</v>
      </c>
      <c r="I167" s="269">
        <f t="shared" si="14"/>
        <v>8.7559854844583201E-2</v>
      </c>
      <c r="J167" s="269">
        <f t="shared" si="14"/>
        <v>6.6625262763097409E-2</v>
      </c>
      <c r="K167" s="269">
        <f t="shared" si="14"/>
        <v>0.1570213338366323</v>
      </c>
      <c r="L167" s="269">
        <f t="shared" si="14"/>
        <v>0.16861201767958611</v>
      </c>
      <c r="M167" s="269">
        <f t="shared" si="14"/>
        <v>0.18379143711620813</v>
      </c>
      <c r="N167" s="269">
        <f t="shared" si="14"/>
        <v>0.21256463063549563</v>
      </c>
      <c r="O167" s="269">
        <f t="shared" si="14"/>
        <v>0.17948852530588805</v>
      </c>
      <c r="P167" s="269">
        <f t="shared" si="14"/>
        <v>0.16799055647313238</v>
      </c>
      <c r="Q167" s="269">
        <f t="shared" si="14"/>
        <v>0.17994301185494424</v>
      </c>
      <c r="R167" s="269">
        <f t="shared" si="14"/>
        <v>0.18584191408625286</v>
      </c>
      <c r="S167" s="269">
        <f t="shared" si="14"/>
        <v>0.19349014793567176</v>
      </c>
      <c r="T167" s="269">
        <f t="shared" si="14"/>
        <v>0.24765240498898697</v>
      </c>
      <c r="U167" s="269">
        <f t="shared" si="14"/>
        <v>0.1705513084827292</v>
      </c>
      <c r="V167" s="269">
        <f t="shared" si="14"/>
        <v>0.11735077795315113</v>
      </c>
      <c r="W167" s="269">
        <f t="shared" si="14"/>
        <v>0.15924933578283099</v>
      </c>
      <c r="X167" s="269">
        <f t="shared" si="14"/>
        <v>0.16399563589554189</v>
      </c>
      <c r="Y167" s="269">
        <f t="shared" si="14"/>
        <v>0.31743315798260097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6.7200632387324516E-2</v>
      </c>
      <c r="C168" s="269">
        <f t="shared" si="15"/>
        <v>0.15025690741885003</v>
      </c>
      <c r="D168" s="269">
        <f t="shared" si="15"/>
        <v>0.14067534237575699</v>
      </c>
      <c r="E168" s="269">
        <f t="shared" si="15"/>
        <v>0.1267346769550636</v>
      </c>
      <c r="F168" s="269">
        <f t="shared" si="15"/>
        <v>0.11265558459151098</v>
      </c>
      <c r="G168" s="269">
        <f t="shared" si="15"/>
        <v>7.2905609962582468E-2</v>
      </c>
      <c r="H168" s="269">
        <f t="shared" si="15"/>
        <v>8.2447987714414889E-2</v>
      </c>
      <c r="I168" s="269">
        <f t="shared" si="15"/>
        <v>0.10820392917144285</v>
      </c>
      <c r="J168" s="269">
        <f t="shared" si="15"/>
        <v>0.10052943975728133</v>
      </c>
      <c r="K168" s="269">
        <f t="shared" si="15"/>
        <v>0.21088312826684041</v>
      </c>
      <c r="L168" s="269">
        <f t="shared" si="15"/>
        <v>0.19760609096386672</v>
      </c>
      <c r="M168" s="269">
        <f t="shared" si="15"/>
        <v>0.19898259273663205</v>
      </c>
      <c r="N168" s="269">
        <f t="shared" si="15"/>
        <v>0.20527181949282658</v>
      </c>
      <c r="O168" s="269">
        <f t="shared" si="15"/>
        <v>0.17725763127946689</v>
      </c>
      <c r="P168" s="269">
        <f t="shared" si="15"/>
        <v>0.11442709541714892</v>
      </c>
      <c r="Q168" s="269">
        <f t="shared" si="15"/>
        <v>0.11708356961696585</v>
      </c>
      <c r="R168" s="269">
        <f t="shared" si="15"/>
        <v>0.11207925944753448</v>
      </c>
      <c r="S168" s="269">
        <f t="shared" si="15"/>
        <v>0.11305381745491724</v>
      </c>
      <c r="T168" s="269">
        <f t="shared" si="15"/>
        <v>0.18462649287028482</v>
      </c>
      <c r="U168" s="269">
        <f t="shared" si="15"/>
        <v>0.13363895493630945</v>
      </c>
      <c r="V168" s="269">
        <f t="shared" si="15"/>
        <v>9.6946567499951522E-2</v>
      </c>
      <c r="W168" s="269">
        <f t="shared" si="15"/>
        <v>0.12717764389024011</v>
      </c>
      <c r="X168" s="269">
        <f t="shared" si="15"/>
        <v>0.13467245451311882</v>
      </c>
      <c r="Y168" s="269">
        <f t="shared" si="15"/>
        <v>0.19841826479286132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6.7200632387324516E-2</v>
      </c>
      <c r="C169" s="318">
        <f t="shared" si="16"/>
        <v>0.15025690741885003</v>
      </c>
      <c r="D169" s="318">
        <f t="shared" si="16"/>
        <v>0.14067534237575699</v>
      </c>
      <c r="E169" s="318">
        <f t="shared" si="16"/>
        <v>0.1267346769550636</v>
      </c>
      <c r="F169" s="318">
        <f t="shared" si="16"/>
        <v>0.11265558459151098</v>
      </c>
      <c r="G169" s="318">
        <f t="shared" si="16"/>
        <v>7.2905609962582468E-2</v>
      </c>
      <c r="H169" s="318">
        <f t="shared" si="16"/>
        <v>8.2447987714414889E-2</v>
      </c>
      <c r="I169" s="318">
        <f t="shared" si="16"/>
        <v>0.10820392917144285</v>
      </c>
      <c r="J169" s="318">
        <f t="shared" si="16"/>
        <v>0.10052943975728133</v>
      </c>
      <c r="K169" s="318">
        <f t="shared" si="16"/>
        <v>0.21088312826684041</v>
      </c>
      <c r="L169" s="318">
        <f t="shared" si="16"/>
        <v>0.19760609096386672</v>
      </c>
      <c r="M169" s="318">
        <f t="shared" si="16"/>
        <v>0.19898259273663205</v>
      </c>
      <c r="N169" s="318">
        <f t="shared" si="16"/>
        <v>0.20527181949282658</v>
      </c>
      <c r="O169" s="318">
        <f t="shared" si="16"/>
        <v>0.17725763127946689</v>
      </c>
      <c r="P169" s="318">
        <f t="shared" si="16"/>
        <v>0.11442709541714892</v>
      </c>
      <c r="Q169" s="318">
        <f t="shared" si="16"/>
        <v>0.11708356961696585</v>
      </c>
      <c r="R169" s="318">
        <f t="shared" si="16"/>
        <v>0.11207925944753448</v>
      </c>
      <c r="S169" s="318">
        <f t="shared" si="16"/>
        <v>0.11305381745491724</v>
      </c>
      <c r="T169" s="318">
        <f t="shared" si="16"/>
        <v>0.18462649287028482</v>
      </c>
      <c r="U169" s="318">
        <f t="shared" si="16"/>
        <v>0.13363895493630945</v>
      </c>
      <c r="V169" s="318">
        <f t="shared" si="16"/>
        <v>9.6946567499951522E-2</v>
      </c>
      <c r="W169" s="318">
        <f t="shared" si="16"/>
        <v>0.12717764389024011</v>
      </c>
      <c r="X169" s="318">
        <f t="shared" si="16"/>
        <v>0.13467245451311882</v>
      </c>
      <c r="Y169" s="318">
        <f t="shared" si="16"/>
        <v>0.19841826479286132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2.9509471829771141E-3</v>
      </c>
      <c r="C171" s="269">
        <f t="shared" si="18"/>
        <v>8.5914335415384572E-3</v>
      </c>
      <c r="D171" s="269">
        <f t="shared" si="18"/>
        <v>7.6741359484184596E-3</v>
      </c>
      <c r="E171" s="269">
        <f t="shared" si="18"/>
        <v>6.5684387757848992E-3</v>
      </c>
      <c r="F171" s="269">
        <f t="shared" si="18"/>
        <v>5.2871070919787684E-3</v>
      </c>
      <c r="G171" s="269">
        <f t="shared" si="18"/>
        <v>3.0383972717318262E-3</v>
      </c>
      <c r="H171" s="269">
        <f t="shared" si="18"/>
        <v>3.0313331066151731E-3</v>
      </c>
      <c r="I171" s="269">
        <f t="shared" si="18"/>
        <v>4.9573680198024966E-3</v>
      </c>
      <c r="J171" s="269">
        <f t="shared" si="18"/>
        <v>4.6316201615773976E-3</v>
      </c>
      <c r="K171" s="269">
        <f t="shared" si="18"/>
        <v>1.5188979390477125E-2</v>
      </c>
      <c r="L171" s="269">
        <f t="shared" si="18"/>
        <v>1.465391239278984E-2</v>
      </c>
      <c r="M171" s="269">
        <f t="shared" si="18"/>
        <v>1.6975016626033328E-2</v>
      </c>
      <c r="N171" s="269">
        <f t="shared" si="18"/>
        <v>1.8104779296342258E-2</v>
      </c>
      <c r="O171" s="269">
        <f t="shared" si="18"/>
        <v>1.515943403186178E-2</v>
      </c>
      <c r="P171" s="269">
        <f t="shared" si="18"/>
        <v>1.0690850667174132E-2</v>
      </c>
      <c r="Q171" s="269">
        <f t="shared" si="18"/>
        <v>1.144179554288095E-2</v>
      </c>
      <c r="R171" s="269">
        <f t="shared" si="18"/>
        <v>1.0439238635148786E-2</v>
      </c>
      <c r="S171" s="269">
        <f t="shared" si="18"/>
        <v>1.1186971612216655E-2</v>
      </c>
      <c r="T171" s="269">
        <f t="shared" si="18"/>
        <v>1.7848840186272839E-2</v>
      </c>
      <c r="U171" s="269">
        <f t="shared" si="18"/>
        <v>1.2360799067668992E-2</v>
      </c>
      <c r="V171" s="269">
        <f t="shared" si="18"/>
        <v>7.1683639876564276E-3</v>
      </c>
      <c r="W171" s="269">
        <f t="shared" si="18"/>
        <v>1.0733057514105795E-2</v>
      </c>
      <c r="X171" s="269">
        <f t="shared" si="18"/>
        <v>1.0362652373478205E-2</v>
      </c>
      <c r="Y171" s="269">
        <f t="shared" si="18"/>
        <v>1.6632807789571866E-2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1.2465521961048445E-3</v>
      </c>
      <c r="C172" s="318">
        <f t="shared" si="19"/>
        <v>3.8373402090107322E-3</v>
      </c>
      <c r="D172" s="318">
        <f t="shared" si="19"/>
        <v>3.7791086469236273E-3</v>
      </c>
      <c r="E172" s="318">
        <f t="shared" si="19"/>
        <v>3.441817886549649E-3</v>
      </c>
      <c r="F172" s="318">
        <f t="shared" si="19"/>
        <v>2.6385237861909533E-3</v>
      </c>
      <c r="G172" s="318">
        <f t="shared" si="19"/>
        <v>1.8034495712436979E-3</v>
      </c>
      <c r="H172" s="318">
        <f t="shared" si="19"/>
        <v>1.8381571693996308E-3</v>
      </c>
      <c r="I172" s="318">
        <f t="shared" si="19"/>
        <v>2.7705017165647315E-3</v>
      </c>
      <c r="J172" s="318">
        <f t="shared" si="19"/>
        <v>2.9676093847254407E-3</v>
      </c>
      <c r="K172" s="318">
        <f t="shared" si="19"/>
        <v>1.1267265901272749E-2</v>
      </c>
      <c r="L172" s="318">
        <f t="shared" si="19"/>
        <v>1.0442713773983219E-2</v>
      </c>
      <c r="M172" s="318">
        <f t="shared" si="19"/>
        <v>1.2384701790924357E-2</v>
      </c>
      <c r="N172" s="318">
        <f t="shared" si="19"/>
        <v>1.2795834588495878E-2</v>
      </c>
      <c r="O172" s="318">
        <f t="shared" si="19"/>
        <v>1.0676587315110191E-2</v>
      </c>
      <c r="P172" s="318">
        <f t="shared" si="19"/>
        <v>6.4951734602471381E-3</v>
      </c>
      <c r="Q172" s="318">
        <f t="shared" si="19"/>
        <v>6.9475977186935394E-3</v>
      </c>
      <c r="R172" s="318">
        <f t="shared" si="19"/>
        <v>5.7977117577252763E-3</v>
      </c>
      <c r="S172" s="318">
        <f t="shared" si="19"/>
        <v>6.3544249470803369E-3</v>
      </c>
      <c r="T172" s="318">
        <f t="shared" si="19"/>
        <v>1.1663554699590555E-2</v>
      </c>
      <c r="U172" s="318">
        <f t="shared" si="19"/>
        <v>8.1011653558953952E-3</v>
      </c>
      <c r="V172" s="318">
        <f t="shared" si="19"/>
        <v>4.2374493302486833E-3</v>
      </c>
      <c r="W172" s="318">
        <f t="shared" si="19"/>
        <v>6.7556981768316813E-3</v>
      </c>
      <c r="X172" s="318">
        <f t="shared" si="19"/>
        <v>6.2667509965905694E-3</v>
      </c>
      <c r="Y172" s="318">
        <f t="shared" si="19"/>
        <v>8.7047010338598893E-3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1.7043949868722698E-3</v>
      </c>
      <c r="C173" s="318">
        <f t="shared" si="20"/>
        <v>4.7540933325277241E-3</v>
      </c>
      <c r="D173" s="318">
        <f t="shared" si="20"/>
        <v>3.8950273014948323E-3</v>
      </c>
      <c r="E173" s="318">
        <f t="shared" si="20"/>
        <v>3.1266208892352502E-3</v>
      </c>
      <c r="F173" s="318">
        <f t="shared" si="20"/>
        <v>2.6485833057878151E-3</v>
      </c>
      <c r="G173" s="318">
        <f t="shared" si="20"/>
        <v>1.2349477004881286E-3</v>
      </c>
      <c r="H173" s="318">
        <f t="shared" si="20"/>
        <v>1.1931759372155422E-3</v>
      </c>
      <c r="I173" s="318">
        <f t="shared" si="20"/>
        <v>2.1868663032377652E-3</v>
      </c>
      <c r="J173" s="318">
        <f t="shared" si="20"/>
        <v>1.6640107768519572E-3</v>
      </c>
      <c r="K173" s="318">
        <f t="shared" si="20"/>
        <v>3.9217134892043752E-3</v>
      </c>
      <c r="L173" s="318">
        <f t="shared" si="20"/>
        <v>4.2111986188066207E-3</v>
      </c>
      <c r="M173" s="318">
        <f t="shared" si="20"/>
        <v>4.5903148351089697E-3</v>
      </c>
      <c r="N173" s="318">
        <f t="shared" si="20"/>
        <v>5.3089447078463791E-3</v>
      </c>
      <c r="O173" s="318">
        <f t="shared" si="20"/>
        <v>4.482846716751589E-3</v>
      </c>
      <c r="P173" s="318">
        <f t="shared" si="20"/>
        <v>4.1956772069269939E-3</v>
      </c>
      <c r="Q173" s="318">
        <f t="shared" si="20"/>
        <v>4.4941978241874094E-3</v>
      </c>
      <c r="R173" s="318">
        <f t="shared" si="20"/>
        <v>4.6415268774235097E-3</v>
      </c>
      <c r="S173" s="318">
        <f t="shared" si="20"/>
        <v>4.8325466651363185E-3</v>
      </c>
      <c r="T173" s="318">
        <f t="shared" si="20"/>
        <v>6.1852854866822843E-3</v>
      </c>
      <c r="U173" s="318">
        <f t="shared" si="20"/>
        <v>4.2596337117735998E-3</v>
      </c>
      <c r="V173" s="318">
        <f t="shared" si="20"/>
        <v>2.930914657407743E-3</v>
      </c>
      <c r="W173" s="318">
        <f t="shared" si="20"/>
        <v>3.9773593372741138E-3</v>
      </c>
      <c r="X173" s="318">
        <f t="shared" si="20"/>
        <v>4.0959013768876373E-3</v>
      </c>
      <c r="Y173" s="318">
        <f t="shared" si="20"/>
        <v>7.9281067557119764E-3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0.86000528710983826</v>
      </c>
      <c r="C176" s="310">
        <f t="shared" si="23"/>
        <v>0.64603682380433392</v>
      </c>
      <c r="D176" s="310">
        <f t="shared" si="23"/>
        <v>0.69007784707897402</v>
      </c>
      <c r="E176" s="310">
        <f t="shared" si="23"/>
        <v>0.7364988574647291</v>
      </c>
      <c r="F176" s="310">
        <f t="shared" si="23"/>
        <v>0.77198244834393359</v>
      </c>
      <c r="G176" s="310">
        <f t="shared" si="23"/>
        <v>0.87197557888838884</v>
      </c>
      <c r="H176" s="310">
        <f t="shared" si="23"/>
        <v>0.86471126860728242</v>
      </c>
      <c r="I176" s="310">
        <f t="shared" si="23"/>
        <v>0.79629413345676991</v>
      </c>
      <c r="J176" s="310">
        <f t="shared" si="23"/>
        <v>0.82507043995503515</v>
      </c>
      <c r="K176" s="310">
        <f t="shared" si="23"/>
        <v>0.60498027484096539</v>
      </c>
      <c r="L176" s="310">
        <f t="shared" si="23"/>
        <v>0.60809664828133236</v>
      </c>
      <c r="M176" s="310">
        <f t="shared" si="23"/>
        <v>0.58720501275525194</v>
      </c>
      <c r="N176" s="310">
        <f t="shared" si="23"/>
        <v>0.55057244049133025</v>
      </c>
      <c r="O176" s="310">
        <f t="shared" si="23"/>
        <v>0.61683345511773557</v>
      </c>
      <c r="P176" s="310">
        <f t="shared" si="23"/>
        <v>0.69998032877080452</v>
      </c>
      <c r="Q176" s="310">
        <f t="shared" si="23"/>
        <v>0.68419610595852698</v>
      </c>
      <c r="R176" s="310">
        <f t="shared" si="23"/>
        <v>0.68551117922234384</v>
      </c>
      <c r="S176" s="310">
        <f t="shared" si="23"/>
        <v>0.67558258195547105</v>
      </c>
      <c r="T176" s="310">
        <f t="shared" si="23"/>
        <v>0.53762471992853333</v>
      </c>
      <c r="U176" s="310">
        <f t="shared" si="23"/>
        <v>0.67492750498091492</v>
      </c>
      <c r="V176" s="310">
        <f t="shared" si="23"/>
        <v>0.77404058707817558</v>
      </c>
      <c r="W176" s="310">
        <f t="shared" si="23"/>
        <v>0.69572621093400944</v>
      </c>
      <c r="X176" s="310">
        <f t="shared" si="23"/>
        <v>0.68433697628725221</v>
      </c>
      <c r="Y176" s="310">
        <f t="shared" si="23"/>
        <v>0.45835260371561359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0.99999999999999989</v>
      </c>
      <c r="C178" s="232">
        <f t="shared" si="24"/>
        <v>0.99999999999999989</v>
      </c>
      <c r="D178" s="232">
        <f t="shared" si="24"/>
        <v>1.0000000000000002</v>
      </c>
      <c r="E178" s="232">
        <f t="shared" si="24"/>
        <v>1</v>
      </c>
      <c r="F178" s="232">
        <f t="shared" si="24"/>
        <v>1</v>
      </c>
      <c r="G178" s="232">
        <f t="shared" si="24"/>
        <v>1.0000000000000002</v>
      </c>
      <c r="H178" s="232">
        <f t="shared" si="24"/>
        <v>1</v>
      </c>
      <c r="I178" s="232">
        <f t="shared" si="24"/>
        <v>0.99999999999999978</v>
      </c>
      <c r="J178" s="232">
        <f t="shared" si="24"/>
        <v>1</v>
      </c>
      <c r="K178" s="232">
        <f t="shared" si="24"/>
        <v>1</v>
      </c>
      <c r="L178" s="232">
        <f t="shared" si="24"/>
        <v>0.99999999999999989</v>
      </c>
      <c r="M178" s="232">
        <f t="shared" si="24"/>
        <v>1</v>
      </c>
      <c r="N178" s="232">
        <f t="shared" si="24"/>
        <v>1</v>
      </c>
      <c r="O178" s="232">
        <f t="shared" si="24"/>
        <v>1.0000000000000002</v>
      </c>
      <c r="P178" s="232">
        <f t="shared" si="24"/>
        <v>1</v>
      </c>
      <c r="Q178" s="232">
        <f t="shared" si="24"/>
        <v>1</v>
      </c>
      <c r="R178" s="232">
        <f t="shared" si="24"/>
        <v>0.99999999999999989</v>
      </c>
      <c r="S178" s="232">
        <f t="shared" si="24"/>
        <v>1</v>
      </c>
      <c r="T178" s="232">
        <f t="shared" si="24"/>
        <v>1</v>
      </c>
      <c r="U178" s="232">
        <f t="shared" si="24"/>
        <v>1</v>
      </c>
      <c r="V178" s="232">
        <f t="shared" si="24"/>
        <v>1</v>
      </c>
      <c r="W178" s="232">
        <f t="shared" si="24"/>
        <v>1.0000000000000002</v>
      </c>
      <c r="X178" s="232">
        <f t="shared" si="24"/>
        <v>1</v>
      </c>
      <c r="Y178" s="232">
        <f t="shared" si="24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1.3133628331416538E-2</v>
      </c>
      <c r="C183" s="268">
        <f t="shared" si="29"/>
        <v>1.5377087551104056E-2</v>
      </c>
      <c r="D183" s="268">
        <f t="shared" si="29"/>
        <v>2.0745450409852446E-2</v>
      </c>
      <c r="E183" s="268">
        <f t="shared" si="29"/>
        <v>2.1803789126487508E-2</v>
      </c>
      <c r="F183" s="268">
        <f t="shared" si="29"/>
        <v>2.0288139146428515E-2</v>
      </c>
      <c r="G183" s="268">
        <f t="shared" si="29"/>
        <v>2.3767154045765775E-2</v>
      </c>
      <c r="H183" s="268">
        <f t="shared" si="29"/>
        <v>1.7456258540948316E-2</v>
      </c>
      <c r="I183" s="268">
        <f t="shared" si="29"/>
        <v>1.6878830174653456E-2</v>
      </c>
      <c r="J183" s="268">
        <f t="shared" si="29"/>
        <v>2.0754950374281617E-2</v>
      </c>
      <c r="K183" s="268">
        <f t="shared" si="29"/>
        <v>3.4602008420677566E-2</v>
      </c>
      <c r="L183" s="268">
        <f t="shared" si="29"/>
        <v>3.2197509382017174E-2</v>
      </c>
      <c r="M183" s="268">
        <f t="shared" si="29"/>
        <v>3.6036721855128698E-2</v>
      </c>
      <c r="N183" s="268">
        <f t="shared" si="29"/>
        <v>3.4159294979378925E-2</v>
      </c>
      <c r="O183" s="268">
        <f t="shared" si="29"/>
        <v>3.347958663367042E-2</v>
      </c>
      <c r="P183" s="268">
        <f t="shared" si="29"/>
        <v>2.6112797610855974E-2</v>
      </c>
      <c r="Q183" s="268">
        <f t="shared" si="29"/>
        <v>2.6303541123874945E-2</v>
      </c>
      <c r="R183" s="268">
        <f t="shared" si="29"/>
        <v>2.2067245849832429E-2</v>
      </c>
      <c r="S183" s="268">
        <f t="shared" si="29"/>
        <v>2.3314460118425147E-2</v>
      </c>
      <c r="T183" s="268">
        <f t="shared" si="29"/>
        <v>3.0036421195882786E-2</v>
      </c>
      <c r="U183" s="268">
        <f t="shared" si="29"/>
        <v>2.9759143454600036E-2</v>
      </c>
      <c r="V183" s="268">
        <f t="shared" si="29"/>
        <v>2.2661866706746425E-2</v>
      </c>
      <c r="W183" s="268">
        <f t="shared" si="29"/>
        <v>2.6582997661732843E-2</v>
      </c>
      <c r="X183" s="268">
        <f t="shared" si="29"/>
        <v>2.3927620718980702E-2</v>
      </c>
      <c r="Y183" s="268">
        <f t="shared" si="29"/>
        <v>1.9190298365695215E-2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0.50804953876412096</v>
      </c>
      <c r="C184" s="269">
        <f t="shared" si="30"/>
        <v>0.55734233530420163</v>
      </c>
      <c r="D184" s="269">
        <f t="shared" si="30"/>
        <v>0.5224364196518817</v>
      </c>
      <c r="E184" s="269">
        <f t="shared" si="30"/>
        <v>0.49428043453579062</v>
      </c>
      <c r="F184" s="269">
        <f t="shared" si="30"/>
        <v>0.48467794208286197</v>
      </c>
      <c r="G184" s="269">
        <f t="shared" si="30"/>
        <v>0.40482620406436881</v>
      </c>
      <c r="H184" s="269">
        <f t="shared" si="30"/>
        <v>0.37172807834591087</v>
      </c>
      <c r="I184" s="269">
        <f t="shared" si="30"/>
        <v>0.44935013134238233</v>
      </c>
      <c r="J184" s="269">
        <f t="shared" si="30"/>
        <v>0.39923053333077418</v>
      </c>
      <c r="K184" s="269">
        <f t="shared" si="30"/>
        <v>0.41342347005228774</v>
      </c>
      <c r="L184" s="269">
        <f t="shared" si="30"/>
        <v>0.44660460134767843</v>
      </c>
      <c r="M184" s="269">
        <f t="shared" si="30"/>
        <v>0.46071827773345031</v>
      </c>
      <c r="N184" s="269">
        <f t="shared" si="30"/>
        <v>0.48859206442014347</v>
      </c>
      <c r="O184" s="269">
        <f t="shared" si="30"/>
        <v>0.48426365426377926</v>
      </c>
      <c r="P184" s="269">
        <f t="shared" si="30"/>
        <v>0.57600608588635527</v>
      </c>
      <c r="Q184" s="269">
        <f t="shared" si="30"/>
        <v>0.58554296607679968</v>
      </c>
      <c r="R184" s="269">
        <f t="shared" si="30"/>
        <v>0.60727357327119347</v>
      </c>
      <c r="S184" s="269">
        <f t="shared" si="30"/>
        <v>0.61224732346071764</v>
      </c>
      <c r="T184" s="269">
        <f t="shared" si="30"/>
        <v>0.55116558241627622</v>
      </c>
      <c r="U184" s="269">
        <f t="shared" si="30"/>
        <v>0.54050929367134082</v>
      </c>
      <c r="V184" s="269">
        <f t="shared" si="30"/>
        <v>0.53705347970427497</v>
      </c>
      <c r="W184" s="269">
        <f t="shared" si="30"/>
        <v>0.54003656019521484</v>
      </c>
      <c r="X184" s="269">
        <f t="shared" si="30"/>
        <v>0.5369195114042481</v>
      </c>
      <c r="Y184" s="269">
        <f t="shared" si="30"/>
        <v>0.60329367027047009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0.50804953876412096</v>
      </c>
      <c r="C185" s="318">
        <f t="shared" si="31"/>
        <v>0.55734233530420163</v>
      </c>
      <c r="D185" s="318">
        <f t="shared" si="31"/>
        <v>0.5224364196518817</v>
      </c>
      <c r="E185" s="318">
        <f t="shared" si="31"/>
        <v>0.49428043453579062</v>
      </c>
      <c r="F185" s="318">
        <f t="shared" si="31"/>
        <v>0.48467794208286197</v>
      </c>
      <c r="G185" s="318">
        <f t="shared" si="31"/>
        <v>0.40482620406436881</v>
      </c>
      <c r="H185" s="318">
        <f t="shared" si="31"/>
        <v>0.37172807834591087</v>
      </c>
      <c r="I185" s="318">
        <f t="shared" si="31"/>
        <v>0.44935013134238233</v>
      </c>
      <c r="J185" s="318">
        <f t="shared" si="31"/>
        <v>0.39923053333077418</v>
      </c>
      <c r="K185" s="318">
        <f t="shared" si="31"/>
        <v>0.41342347005228774</v>
      </c>
      <c r="L185" s="318">
        <f t="shared" si="31"/>
        <v>0.44660460134767843</v>
      </c>
      <c r="M185" s="318">
        <f t="shared" si="31"/>
        <v>0.46071827773345031</v>
      </c>
      <c r="N185" s="318">
        <f t="shared" si="31"/>
        <v>0.48859206442014347</v>
      </c>
      <c r="O185" s="318">
        <f t="shared" si="31"/>
        <v>0.48426365426377926</v>
      </c>
      <c r="P185" s="318">
        <f t="shared" si="31"/>
        <v>0.57600608588635527</v>
      </c>
      <c r="Q185" s="318">
        <f t="shared" si="31"/>
        <v>0.58554296607679968</v>
      </c>
      <c r="R185" s="318">
        <f t="shared" si="31"/>
        <v>0.60727357327119347</v>
      </c>
      <c r="S185" s="318">
        <f t="shared" si="31"/>
        <v>0.61224732346071764</v>
      </c>
      <c r="T185" s="318">
        <f t="shared" si="31"/>
        <v>0.55116558241627622</v>
      </c>
      <c r="U185" s="318">
        <f t="shared" si="31"/>
        <v>0.54050929367134082</v>
      </c>
      <c r="V185" s="318">
        <f t="shared" si="31"/>
        <v>0.53705347970427497</v>
      </c>
      <c r="W185" s="318">
        <f t="shared" si="31"/>
        <v>0.54003656019521484</v>
      </c>
      <c r="X185" s="318">
        <f t="shared" si="31"/>
        <v>0.5369195114042481</v>
      </c>
      <c r="Y185" s="318">
        <f t="shared" si="31"/>
        <v>0.60329367027047009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0.45623279566098918</v>
      </c>
      <c r="C187" s="269">
        <f t="shared" si="33"/>
        <v>0.40120478392220482</v>
      </c>
      <c r="D187" s="269">
        <f t="shared" si="33"/>
        <v>0.42975233658392509</v>
      </c>
      <c r="E187" s="269">
        <f t="shared" si="33"/>
        <v>0.45632155555526444</v>
      </c>
      <c r="F187" s="269">
        <f t="shared" si="33"/>
        <v>0.46953683794260603</v>
      </c>
      <c r="G187" s="269">
        <f t="shared" si="33"/>
        <v>0.54432505578523238</v>
      </c>
      <c r="H187" s="269">
        <f t="shared" si="33"/>
        <v>0.58503017659518286</v>
      </c>
      <c r="I187" s="269">
        <f t="shared" si="33"/>
        <v>0.5063875261390276</v>
      </c>
      <c r="J187" s="269">
        <f t="shared" si="33"/>
        <v>0.54933618107487725</v>
      </c>
      <c r="K187" s="269">
        <f t="shared" si="33"/>
        <v>0.5063355596400817</v>
      </c>
      <c r="L187" s="269">
        <f t="shared" si="33"/>
        <v>0.47730405350774691</v>
      </c>
      <c r="M187" s="269">
        <f t="shared" si="33"/>
        <v>0.4548679960390673</v>
      </c>
      <c r="N187" s="269">
        <f t="shared" si="33"/>
        <v>0.43027376434744491</v>
      </c>
      <c r="O187" s="269">
        <f t="shared" si="33"/>
        <v>0.43612426913929375</v>
      </c>
      <c r="P187" s="269">
        <f t="shared" si="33"/>
        <v>0.35779247725905489</v>
      </c>
      <c r="Q187" s="269">
        <f t="shared" si="33"/>
        <v>0.34744003913425731</v>
      </c>
      <c r="R187" s="269">
        <f t="shared" si="33"/>
        <v>0.3339843315296126</v>
      </c>
      <c r="S187" s="269">
        <f t="shared" si="33"/>
        <v>0.32622211408513285</v>
      </c>
      <c r="T187" s="269">
        <f t="shared" si="33"/>
        <v>0.37470862350518414</v>
      </c>
      <c r="U187" s="269">
        <f t="shared" si="33"/>
        <v>0.38622582407391565</v>
      </c>
      <c r="V187" s="269">
        <f t="shared" si="33"/>
        <v>0.40459836785909281</v>
      </c>
      <c r="W187" s="269">
        <f t="shared" si="33"/>
        <v>0.39329319797006063</v>
      </c>
      <c r="X187" s="269">
        <f t="shared" si="33"/>
        <v>0.40208308035745671</v>
      </c>
      <c r="Y187" s="269">
        <f t="shared" si="33"/>
        <v>0.34388897608079028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0.45623279566098918</v>
      </c>
      <c r="C188" s="318">
        <f t="shared" si="34"/>
        <v>0.40120478392220482</v>
      </c>
      <c r="D188" s="318">
        <f t="shared" si="34"/>
        <v>0.42975233658392509</v>
      </c>
      <c r="E188" s="318">
        <f t="shared" si="34"/>
        <v>0.45632155555526444</v>
      </c>
      <c r="F188" s="318">
        <f t="shared" si="34"/>
        <v>0.46953683794260603</v>
      </c>
      <c r="G188" s="318">
        <f t="shared" si="34"/>
        <v>0.54432505578523238</v>
      </c>
      <c r="H188" s="318">
        <f t="shared" si="34"/>
        <v>0.58503017659518286</v>
      </c>
      <c r="I188" s="318">
        <f t="shared" si="34"/>
        <v>0.5063875261390276</v>
      </c>
      <c r="J188" s="318">
        <f t="shared" si="34"/>
        <v>0.54933618107487725</v>
      </c>
      <c r="K188" s="318">
        <f t="shared" si="34"/>
        <v>0.5063355596400817</v>
      </c>
      <c r="L188" s="318">
        <f t="shared" si="34"/>
        <v>0.47730405350774691</v>
      </c>
      <c r="M188" s="318">
        <f t="shared" si="34"/>
        <v>0.4548679960390673</v>
      </c>
      <c r="N188" s="318">
        <f t="shared" si="34"/>
        <v>0.43027376434744491</v>
      </c>
      <c r="O188" s="318">
        <f t="shared" si="34"/>
        <v>0.43612426913929375</v>
      </c>
      <c r="P188" s="318">
        <f t="shared" si="34"/>
        <v>0.35779247725905489</v>
      </c>
      <c r="Q188" s="318">
        <f t="shared" si="34"/>
        <v>0.34744003913425731</v>
      </c>
      <c r="R188" s="318">
        <f t="shared" si="34"/>
        <v>0.3339843315296126</v>
      </c>
      <c r="S188" s="318">
        <f t="shared" si="34"/>
        <v>0.32622211408513285</v>
      </c>
      <c r="T188" s="318">
        <f t="shared" si="34"/>
        <v>0.37470862350518414</v>
      </c>
      <c r="U188" s="318">
        <f t="shared" si="34"/>
        <v>0.38622582407391565</v>
      </c>
      <c r="V188" s="318">
        <f t="shared" si="34"/>
        <v>0.40459836785909281</v>
      </c>
      <c r="W188" s="318">
        <f t="shared" si="34"/>
        <v>0.39329319797006063</v>
      </c>
      <c r="X188" s="318">
        <f t="shared" si="34"/>
        <v>0.40208308035745671</v>
      </c>
      <c r="Y188" s="318">
        <f t="shared" si="34"/>
        <v>0.34388897608079028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2.2584037243473319E-2</v>
      </c>
      <c r="C190" s="269">
        <f t="shared" si="36"/>
        <v>2.6075793222489447E-2</v>
      </c>
      <c r="D190" s="269">
        <f t="shared" si="36"/>
        <v>2.7065793354340912E-2</v>
      </c>
      <c r="E190" s="269">
        <f t="shared" si="36"/>
        <v>2.7594220782457515E-2</v>
      </c>
      <c r="F190" s="269">
        <f t="shared" si="36"/>
        <v>2.5497080828103501E-2</v>
      </c>
      <c r="G190" s="269">
        <f t="shared" si="36"/>
        <v>2.7081586104633053E-2</v>
      </c>
      <c r="H190" s="269">
        <f t="shared" si="36"/>
        <v>2.5785486517957968E-2</v>
      </c>
      <c r="I190" s="269">
        <f t="shared" si="36"/>
        <v>2.738351234393642E-2</v>
      </c>
      <c r="J190" s="269">
        <f t="shared" si="36"/>
        <v>3.0678335220067011E-2</v>
      </c>
      <c r="K190" s="269">
        <f t="shared" si="36"/>
        <v>4.5638961886953072E-2</v>
      </c>
      <c r="L190" s="269">
        <f t="shared" si="36"/>
        <v>4.3893835762557488E-2</v>
      </c>
      <c r="M190" s="269">
        <f t="shared" si="36"/>
        <v>4.8377004372353739E-2</v>
      </c>
      <c r="N190" s="269">
        <f t="shared" si="36"/>
        <v>4.6974876253032719E-2</v>
      </c>
      <c r="O190" s="269">
        <f t="shared" si="36"/>
        <v>4.6132489963256605E-2</v>
      </c>
      <c r="P190" s="269">
        <f t="shared" si="36"/>
        <v>4.0088639243733938E-2</v>
      </c>
      <c r="Q190" s="269">
        <f t="shared" si="36"/>
        <v>4.0713453665068178E-2</v>
      </c>
      <c r="R190" s="269">
        <f t="shared" si="36"/>
        <v>3.6674849349361459E-2</v>
      </c>
      <c r="S190" s="269">
        <f t="shared" si="36"/>
        <v>3.8216102335724332E-2</v>
      </c>
      <c r="T190" s="269">
        <f t="shared" si="36"/>
        <v>4.4089372882656901E-2</v>
      </c>
      <c r="U190" s="269">
        <f t="shared" si="36"/>
        <v>4.3505738800143468E-2</v>
      </c>
      <c r="V190" s="269">
        <f t="shared" si="36"/>
        <v>3.5686285729885817E-2</v>
      </c>
      <c r="W190" s="269">
        <f t="shared" si="36"/>
        <v>4.0087244172991775E-2</v>
      </c>
      <c r="X190" s="269">
        <f t="shared" si="36"/>
        <v>3.7069787519314452E-2</v>
      </c>
      <c r="Y190" s="269">
        <f t="shared" si="36"/>
        <v>3.3627055283044369E-2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1.1440489226317154E-2</v>
      </c>
      <c r="C191" s="318">
        <f t="shared" si="37"/>
        <v>1.3851058031183859E-2</v>
      </c>
      <c r="D191" s="318">
        <f t="shared" si="37"/>
        <v>1.5606683791001948E-2</v>
      </c>
      <c r="E191" s="318">
        <f t="shared" si="37"/>
        <v>1.6752684011084339E-2</v>
      </c>
      <c r="F191" s="318">
        <f t="shared" si="37"/>
        <v>1.4866164926486247E-2</v>
      </c>
      <c r="G191" s="318">
        <f t="shared" si="37"/>
        <v>1.8202136564006998E-2</v>
      </c>
      <c r="H191" s="318">
        <f t="shared" si="37"/>
        <v>1.7632010578486484E-2</v>
      </c>
      <c r="I191" s="318">
        <f t="shared" si="37"/>
        <v>1.7527475908375164E-2</v>
      </c>
      <c r="J191" s="318">
        <f t="shared" si="37"/>
        <v>2.192162100493637E-2</v>
      </c>
      <c r="K191" s="318">
        <f t="shared" si="37"/>
        <v>3.6570940092948548E-2</v>
      </c>
      <c r="L191" s="318">
        <f t="shared" si="37"/>
        <v>3.4098019724800255E-2</v>
      </c>
      <c r="M191" s="318">
        <f t="shared" si="37"/>
        <v>3.8271619250278388E-2</v>
      </c>
      <c r="N191" s="318">
        <f t="shared" si="37"/>
        <v>3.6258108073472996E-2</v>
      </c>
      <c r="O191" s="318">
        <f t="shared" si="37"/>
        <v>3.5510661042047004E-2</v>
      </c>
      <c r="P191" s="318">
        <f t="shared" si="37"/>
        <v>2.7454533735316387E-2</v>
      </c>
      <c r="Q191" s="318">
        <f t="shared" si="37"/>
        <v>2.7870166424895478E-2</v>
      </c>
      <c r="R191" s="318">
        <f t="shared" si="37"/>
        <v>2.3354923422926478E-2</v>
      </c>
      <c r="S191" s="318">
        <f t="shared" si="37"/>
        <v>2.4787082276073267E-2</v>
      </c>
      <c r="T191" s="318">
        <f t="shared" si="37"/>
        <v>3.2000118460734833E-2</v>
      </c>
      <c r="U191" s="318">
        <f t="shared" si="37"/>
        <v>3.1650219193929997E-2</v>
      </c>
      <c r="V191" s="318">
        <f t="shared" si="37"/>
        <v>2.390656587535411E-2</v>
      </c>
      <c r="W191" s="318">
        <f t="shared" si="37"/>
        <v>2.8242093493012037E-2</v>
      </c>
      <c r="X191" s="318">
        <f t="shared" si="37"/>
        <v>2.5293006122689348E-2</v>
      </c>
      <c r="Y191" s="318">
        <f t="shared" si="37"/>
        <v>2.039442446625573E-2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1.1143548017156167E-2</v>
      </c>
      <c r="C192" s="318">
        <f t="shared" si="38"/>
        <v>1.2224735191305586E-2</v>
      </c>
      <c r="D192" s="318">
        <f t="shared" si="38"/>
        <v>1.1459109563338968E-2</v>
      </c>
      <c r="E192" s="318">
        <f t="shared" si="38"/>
        <v>1.0841536771373176E-2</v>
      </c>
      <c r="F192" s="318">
        <f t="shared" si="38"/>
        <v>1.0630915901617256E-2</v>
      </c>
      <c r="G192" s="318">
        <f t="shared" si="38"/>
        <v>8.8794495406260571E-3</v>
      </c>
      <c r="H192" s="318">
        <f t="shared" si="38"/>
        <v>8.1534759394714836E-3</v>
      </c>
      <c r="I192" s="318">
        <f t="shared" si="38"/>
        <v>9.8560364355612592E-3</v>
      </c>
      <c r="J192" s="318">
        <f t="shared" si="38"/>
        <v>8.7567142151306447E-3</v>
      </c>
      <c r="K192" s="318">
        <f t="shared" si="38"/>
        <v>9.0680217940045209E-3</v>
      </c>
      <c r="L192" s="318">
        <f t="shared" si="38"/>
        <v>9.7958160377572354E-3</v>
      </c>
      <c r="M192" s="318">
        <f t="shared" si="38"/>
        <v>1.0105385122075353E-2</v>
      </c>
      <c r="N192" s="318">
        <f t="shared" si="38"/>
        <v>1.0716768179559725E-2</v>
      </c>
      <c r="O192" s="318">
        <f t="shared" si="38"/>
        <v>1.0621828921209596E-2</v>
      </c>
      <c r="P192" s="318">
        <f t="shared" si="38"/>
        <v>1.2634105508417551E-2</v>
      </c>
      <c r="Q192" s="318">
        <f t="shared" si="38"/>
        <v>1.2843287240172698E-2</v>
      </c>
      <c r="R192" s="318">
        <f t="shared" si="38"/>
        <v>1.3319925926434977E-2</v>
      </c>
      <c r="S192" s="318">
        <f t="shared" si="38"/>
        <v>1.3429020059651067E-2</v>
      </c>
      <c r="T192" s="318">
        <f t="shared" si="38"/>
        <v>1.2089254421922071E-2</v>
      </c>
      <c r="U192" s="318">
        <f t="shared" si="38"/>
        <v>1.1855519606213468E-2</v>
      </c>
      <c r="V192" s="318">
        <f t="shared" si="38"/>
        <v>1.1779719854531703E-2</v>
      </c>
      <c r="W192" s="318">
        <f t="shared" si="38"/>
        <v>1.1845150679979741E-2</v>
      </c>
      <c r="X192" s="318">
        <f t="shared" si="38"/>
        <v>1.1776781396625104E-2</v>
      </c>
      <c r="Y192" s="318">
        <f t="shared" si="38"/>
        <v>1.3232630816788637E-2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0.99999999999999989</v>
      </c>
      <c r="C197" s="232">
        <f t="shared" si="42"/>
        <v>0.99999999999999967</v>
      </c>
      <c r="D197" s="232">
        <f t="shared" si="42"/>
        <v>1.0000000000000002</v>
      </c>
      <c r="E197" s="232">
        <f t="shared" si="42"/>
        <v>1.0000000000000004</v>
      </c>
      <c r="F197" s="232">
        <f t="shared" si="42"/>
        <v>0.99999999999999978</v>
      </c>
      <c r="G197" s="232">
        <f t="shared" si="42"/>
        <v>1</v>
      </c>
      <c r="H197" s="232">
        <f t="shared" si="42"/>
        <v>0.99999999999999989</v>
      </c>
      <c r="I197" s="232">
        <f t="shared" si="42"/>
        <v>1</v>
      </c>
      <c r="J197" s="232">
        <f t="shared" si="42"/>
        <v>1.0000000000000002</v>
      </c>
      <c r="K197" s="232">
        <f t="shared" si="42"/>
        <v>1</v>
      </c>
      <c r="L197" s="232">
        <f t="shared" si="42"/>
        <v>0.99999999999999989</v>
      </c>
      <c r="M197" s="232">
        <f t="shared" si="42"/>
        <v>1.0000000000000002</v>
      </c>
      <c r="N197" s="232">
        <f t="shared" si="42"/>
        <v>1.0000000000000002</v>
      </c>
      <c r="O197" s="232">
        <f t="shared" si="42"/>
        <v>0.99999999999999978</v>
      </c>
      <c r="P197" s="232">
        <f t="shared" si="42"/>
        <v>1.0000000000000004</v>
      </c>
      <c r="Q197" s="232">
        <f t="shared" si="42"/>
        <v>1</v>
      </c>
      <c r="R197" s="232">
        <f t="shared" si="42"/>
        <v>1</v>
      </c>
      <c r="S197" s="232">
        <f t="shared" si="42"/>
        <v>0.99999999999999989</v>
      </c>
      <c r="T197" s="232">
        <f t="shared" si="42"/>
        <v>1.0000000000000002</v>
      </c>
      <c r="U197" s="232">
        <f t="shared" si="42"/>
        <v>1.0000000000000004</v>
      </c>
      <c r="V197" s="232">
        <f t="shared" si="42"/>
        <v>0.99999999999999967</v>
      </c>
      <c r="W197" s="232">
        <f t="shared" si="42"/>
        <v>1</v>
      </c>
      <c r="X197" s="232">
        <f t="shared" si="42"/>
        <v>0.99999999999999978</v>
      </c>
      <c r="Y197" s="232">
        <f t="shared" si="42"/>
        <v>1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2.3795768251770811E-2</v>
      </c>
      <c r="C202" s="268">
        <f t="shared" si="47"/>
        <v>2.7680759450547064E-2</v>
      </c>
      <c r="D202" s="268">
        <f t="shared" si="47"/>
        <v>3.6977049810048332E-2</v>
      </c>
      <c r="E202" s="268">
        <f t="shared" si="47"/>
        <v>3.8686621415700097E-2</v>
      </c>
      <c r="F202" s="268">
        <f t="shared" si="47"/>
        <v>3.6201621263411123E-2</v>
      </c>
      <c r="G202" s="268">
        <f t="shared" si="47"/>
        <v>4.1841068958841023E-2</v>
      </c>
      <c r="H202" s="268">
        <f t="shared" si="47"/>
        <v>3.0902748759814018E-2</v>
      </c>
      <c r="I202" s="268">
        <f t="shared" si="47"/>
        <v>2.9971432467867622E-2</v>
      </c>
      <c r="J202" s="268">
        <f t="shared" si="47"/>
        <v>3.6288447442746598E-2</v>
      </c>
      <c r="K202" s="268">
        <f t="shared" si="47"/>
        <v>5.7804508841598143E-2</v>
      </c>
      <c r="L202" s="268">
        <f t="shared" si="47"/>
        <v>5.4252368294402741E-2</v>
      </c>
      <c r="M202" s="268">
        <f t="shared" si="47"/>
        <v>5.9975784523916602E-2</v>
      </c>
      <c r="N202" s="268">
        <f t="shared" si="47"/>
        <v>5.7246784155530188E-2</v>
      </c>
      <c r="O202" s="268">
        <f t="shared" si="47"/>
        <v>5.6229003201207897E-2</v>
      </c>
      <c r="P202" s="268">
        <f t="shared" si="47"/>
        <v>4.5084214266084353E-2</v>
      </c>
      <c r="Q202" s="268">
        <f t="shared" si="47"/>
        <v>4.5373577840873085E-2</v>
      </c>
      <c r="R202" s="268">
        <f t="shared" si="47"/>
        <v>3.8641890505003891E-2</v>
      </c>
      <c r="S202" s="268">
        <f t="shared" si="47"/>
        <v>4.0648140960596692E-2</v>
      </c>
      <c r="T202" s="268">
        <f t="shared" si="47"/>
        <v>5.1100540851445497E-2</v>
      </c>
      <c r="U202" s="268">
        <f t="shared" si="47"/>
        <v>5.0666675577063135E-2</v>
      </c>
      <c r="V202" s="268">
        <f t="shared" si="47"/>
        <v>3.9529250944025575E-2</v>
      </c>
      <c r="W202" s="268">
        <f t="shared" si="47"/>
        <v>4.5744222828373302E-2</v>
      </c>
      <c r="X202" s="268">
        <f t="shared" si="47"/>
        <v>4.1553931417491516E-2</v>
      </c>
      <c r="Y202" s="268">
        <f t="shared" si="47"/>
        <v>3.3925193907091096E-2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0.44137223713236962</v>
      </c>
      <c r="C203" s="269">
        <f t="shared" si="48"/>
        <v>0.48107178831996472</v>
      </c>
      <c r="D203" s="269">
        <f t="shared" si="48"/>
        <v>0.44650546254418289</v>
      </c>
      <c r="E203" s="269">
        <f t="shared" si="48"/>
        <v>0.42051955111793582</v>
      </c>
      <c r="F203" s="269">
        <f t="shared" si="48"/>
        <v>0.41468946543055657</v>
      </c>
      <c r="G203" s="269">
        <f t="shared" si="48"/>
        <v>0.34172609874972665</v>
      </c>
      <c r="H203" s="269">
        <f t="shared" si="48"/>
        <v>0.31554060516441063</v>
      </c>
      <c r="I203" s="269">
        <f t="shared" si="48"/>
        <v>0.38259031471943417</v>
      </c>
      <c r="J203" s="269">
        <f t="shared" si="48"/>
        <v>0.33469897273510896</v>
      </c>
      <c r="K203" s="269">
        <f t="shared" si="48"/>
        <v>0.33116122296454292</v>
      </c>
      <c r="L203" s="269">
        <f t="shared" si="48"/>
        <v>0.36083076421346316</v>
      </c>
      <c r="M203" s="269">
        <f t="shared" si="48"/>
        <v>0.36766309925675783</v>
      </c>
      <c r="N203" s="269">
        <f t="shared" si="48"/>
        <v>0.39262011642458472</v>
      </c>
      <c r="O203" s="269">
        <f t="shared" si="48"/>
        <v>0.38998339372519708</v>
      </c>
      <c r="P203" s="269">
        <f t="shared" si="48"/>
        <v>0.47685036173704787</v>
      </c>
      <c r="Q203" s="269">
        <f t="shared" si="48"/>
        <v>0.48431901105919972</v>
      </c>
      <c r="R203" s="269">
        <f t="shared" si="48"/>
        <v>0.5098924206251001</v>
      </c>
      <c r="S203" s="269">
        <f t="shared" si="48"/>
        <v>0.51183050002931396</v>
      </c>
      <c r="T203" s="269">
        <f t="shared" si="48"/>
        <v>0.44961764150466421</v>
      </c>
      <c r="U203" s="269">
        <f t="shared" si="48"/>
        <v>0.44125444201498426</v>
      </c>
      <c r="V203" s="269">
        <f t="shared" si="48"/>
        <v>0.44918410610281007</v>
      </c>
      <c r="W203" s="269">
        <f t="shared" si="48"/>
        <v>0.44559407223783443</v>
      </c>
      <c r="X203" s="269">
        <f t="shared" si="48"/>
        <v>0.44710109235688961</v>
      </c>
      <c r="Y203" s="269">
        <f t="shared" si="48"/>
        <v>0.51139128458672345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0.44137223713236962</v>
      </c>
      <c r="C204" s="318">
        <f t="shared" si="49"/>
        <v>0.48107178831996472</v>
      </c>
      <c r="D204" s="318">
        <f t="shared" si="49"/>
        <v>0.44650546254418289</v>
      </c>
      <c r="E204" s="318">
        <f t="shared" si="49"/>
        <v>0.42051955111793582</v>
      </c>
      <c r="F204" s="318">
        <f t="shared" si="49"/>
        <v>0.41468946543055657</v>
      </c>
      <c r="G204" s="318">
        <f t="shared" si="49"/>
        <v>0.34172609874972665</v>
      </c>
      <c r="H204" s="318">
        <f t="shared" si="49"/>
        <v>0.31554060516441063</v>
      </c>
      <c r="I204" s="318">
        <f t="shared" si="49"/>
        <v>0.38259031471943417</v>
      </c>
      <c r="J204" s="318">
        <f t="shared" si="49"/>
        <v>0.33469897273510896</v>
      </c>
      <c r="K204" s="318">
        <f t="shared" si="49"/>
        <v>0.33116122296454292</v>
      </c>
      <c r="L204" s="318">
        <f t="shared" si="49"/>
        <v>0.36083076421346316</v>
      </c>
      <c r="M204" s="318">
        <f t="shared" si="49"/>
        <v>0.36766309925675783</v>
      </c>
      <c r="N204" s="318">
        <f t="shared" si="49"/>
        <v>0.39262011642458472</v>
      </c>
      <c r="O204" s="318">
        <f t="shared" si="49"/>
        <v>0.38998339372519708</v>
      </c>
      <c r="P204" s="318">
        <f t="shared" si="49"/>
        <v>0.47685036173704787</v>
      </c>
      <c r="Q204" s="318">
        <f t="shared" si="49"/>
        <v>0.48431901105919972</v>
      </c>
      <c r="R204" s="318">
        <f t="shared" si="49"/>
        <v>0.5098924206251001</v>
      </c>
      <c r="S204" s="318">
        <f t="shared" si="49"/>
        <v>0.51183050002931396</v>
      </c>
      <c r="T204" s="318">
        <f t="shared" si="49"/>
        <v>0.44961764150466421</v>
      </c>
      <c r="U204" s="318">
        <f t="shared" si="49"/>
        <v>0.44125444201498426</v>
      </c>
      <c r="V204" s="318">
        <f t="shared" si="49"/>
        <v>0.44918410610281007</v>
      </c>
      <c r="W204" s="318">
        <f t="shared" si="49"/>
        <v>0.44559407223783443</v>
      </c>
      <c r="X204" s="318">
        <f t="shared" si="49"/>
        <v>0.44710109235688961</v>
      </c>
      <c r="Y204" s="318">
        <f t="shared" si="49"/>
        <v>0.51139128458672345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0.44501913450963559</v>
      </c>
      <c r="C206" s="269">
        <f t="shared" si="51"/>
        <v>0.38881874349540507</v>
      </c>
      <c r="D206" s="269">
        <f t="shared" si="51"/>
        <v>0.41238685357082383</v>
      </c>
      <c r="E206" s="269">
        <f t="shared" si="51"/>
        <v>0.43589008468287499</v>
      </c>
      <c r="F206" s="269">
        <f t="shared" si="51"/>
        <v>0.45105827224298817</v>
      </c>
      <c r="G206" s="269">
        <f t="shared" si="51"/>
        <v>0.51589473005497855</v>
      </c>
      <c r="H206" s="269">
        <f t="shared" si="51"/>
        <v>0.55757255555074992</v>
      </c>
      <c r="I206" s="269">
        <f t="shared" si="51"/>
        <v>0.48408913047429836</v>
      </c>
      <c r="J206" s="269">
        <f t="shared" si="51"/>
        <v>0.51708515282207279</v>
      </c>
      <c r="K206" s="269">
        <f t="shared" si="51"/>
        <v>0.4553821592366602</v>
      </c>
      <c r="L206" s="269">
        <f t="shared" si="51"/>
        <v>0.43298088216514652</v>
      </c>
      <c r="M206" s="269">
        <f t="shared" si="51"/>
        <v>0.40756156075306155</v>
      </c>
      <c r="N206" s="269">
        <f t="shared" si="51"/>
        <v>0.38820778292648395</v>
      </c>
      <c r="O206" s="269">
        <f t="shared" si="51"/>
        <v>0.39433718103035453</v>
      </c>
      <c r="P206" s="269">
        <f t="shared" si="51"/>
        <v>0.33256725279768434</v>
      </c>
      <c r="Q206" s="269">
        <f t="shared" si="51"/>
        <v>0.32266053325904931</v>
      </c>
      <c r="R206" s="269">
        <f t="shared" si="51"/>
        <v>0.31485710676495837</v>
      </c>
      <c r="S206" s="269">
        <f t="shared" si="51"/>
        <v>0.30620050178158104</v>
      </c>
      <c r="T206" s="269">
        <f t="shared" si="51"/>
        <v>0.34320070748784975</v>
      </c>
      <c r="U206" s="269">
        <f t="shared" si="51"/>
        <v>0.35401402396050002</v>
      </c>
      <c r="V206" s="269">
        <f t="shared" si="51"/>
        <v>0.37994803776127628</v>
      </c>
      <c r="W206" s="269">
        <f t="shared" si="51"/>
        <v>0.36435598790464796</v>
      </c>
      <c r="X206" s="269">
        <f t="shared" si="51"/>
        <v>0.37592878101949428</v>
      </c>
      <c r="Y206" s="269">
        <f t="shared" si="51"/>
        <v>0.32729249062888449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0.44501913450963559</v>
      </c>
      <c r="C207" s="318">
        <f t="shared" si="52"/>
        <v>0.38881874349540507</v>
      </c>
      <c r="D207" s="318">
        <f t="shared" si="52"/>
        <v>0.41238685357082383</v>
      </c>
      <c r="E207" s="318">
        <f t="shared" si="52"/>
        <v>0.43589008468287499</v>
      </c>
      <c r="F207" s="318">
        <f t="shared" si="52"/>
        <v>0.45105827224298817</v>
      </c>
      <c r="G207" s="318">
        <f t="shared" si="52"/>
        <v>0.51589473005497855</v>
      </c>
      <c r="H207" s="318">
        <f t="shared" si="52"/>
        <v>0.55757255555074992</v>
      </c>
      <c r="I207" s="318">
        <f t="shared" si="52"/>
        <v>0.48408913047429836</v>
      </c>
      <c r="J207" s="318">
        <f t="shared" si="52"/>
        <v>0.51708515282207279</v>
      </c>
      <c r="K207" s="318">
        <f t="shared" si="52"/>
        <v>0.4553821592366602</v>
      </c>
      <c r="L207" s="318">
        <f t="shared" si="52"/>
        <v>0.43298088216514652</v>
      </c>
      <c r="M207" s="318">
        <f t="shared" si="52"/>
        <v>0.40756156075306155</v>
      </c>
      <c r="N207" s="318">
        <f t="shared" si="52"/>
        <v>0.38820778292648395</v>
      </c>
      <c r="O207" s="318">
        <f t="shared" si="52"/>
        <v>0.39433718103035453</v>
      </c>
      <c r="P207" s="318">
        <f t="shared" si="52"/>
        <v>0.33256725279768434</v>
      </c>
      <c r="Q207" s="318">
        <f t="shared" si="52"/>
        <v>0.32266053325904931</v>
      </c>
      <c r="R207" s="318">
        <f t="shared" si="52"/>
        <v>0.31485710676495837</v>
      </c>
      <c r="S207" s="318">
        <f t="shared" si="52"/>
        <v>0.30620050178158104</v>
      </c>
      <c r="T207" s="318">
        <f t="shared" si="52"/>
        <v>0.34320070748784975</v>
      </c>
      <c r="U207" s="318">
        <f t="shared" si="52"/>
        <v>0.35401402396050002</v>
      </c>
      <c r="V207" s="318">
        <f t="shared" si="52"/>
        <v>0.37994803776127628</v>
      </c>
      <c r="W207" s="318">
        <f t="shared" si="52"/>
        <v>0.36435598790464796</v>
      </c>
      <c r="X207" s="318">
        <f t="shared" si="52"/>
        <v>0.37592878101949428</v>
      </c>
      <c r="Y207" s="318">
        <f t="shared" si="52"/>
        <v>0.32729249062888449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8.9812860106223996E-2</v>
      </c>
      <c r="C209" s="269">
        <f t="shared" si="54"/>
        <v>0.10242870873408286</v>
      </c>
      <c r="D209" s="269">
        <f t="shared" si="54"/>
        <v>0.10413063407494526</v>
      </c>
      <c r="E209" s="269">
        <f t="shared" si="54"/>
        <v>0.10490374278348945</v>
      </c>
      <c r="F209" s="269">
        <f t="shared" si="54"/>
        <v>9.8050641063043939E-2</v>
      </c>
      <c r="G209" s="269">
        <f t="shared" si="54"/>
        <v>0.10053810223645376</v>
      </c>
      <c r="H209" s="269">
        <f t="shared" si="54"/>
        <v>9.5984090525025323E-2</v>
      </c>
      <c r="I209" s="269">
        <f t="shared" si="54"/>
        <v>0.10334912233839981</v>
      </c>
      <c r="J209" s="269">
        <f t="shared" si="54"/>
        <v>0.1119274270000717</v>
      </c>
      <c r="K209" s="269">
        <f t="shared" si="54"/>
        <v>0.15565210895719872</v>
      </c>
      <c r="L209" s="269">
        <f t="shared" si="54"/>
        <v>0.15193598532698754</v>
      </c>
      <c r="M209" s="269">
        <f t="shared" si="54"/>
        <v>0.16479955546626421</v>
      </c>
      <c r="N209" s="269">
        <f t="shared" si="54"/>
        <v>0.16192531649340128</v>
      </c>
      <c r="O209" s="269">
        <f t="shared" si="54"/>
        <v>0.15945042204324025</v>
      </c>
      <c r="P209" s="269">
        <f t="shared" si="54"/>
        <v>0.14549817119918382</v>
      </c>
      <c r="Q209" s="269">
        <f t="shared" si="54"/>
        <v>0.14764687784087802</v>
      </c>
      <c r="R209" s="269">
        <f t="shared" si="54"/>
        <v>0.1366085821049377</v>
      </c>
      <c r="S209" s="269">
        <f t="shared" si="54"/>
        <v>0.14132085722850815</v>
      </c>
      <c r="T209" s="269">
        <f t="shared" si="54"/>
        <v>0.15608111015604065</v>
      </c>
      <c r="U209" s="269">
        <f t="shared" si="54"/>
        <v>0.15406485844745291</v>
      </c>
      <c r="V209" s="269">
        <f t="shared" si="54"/>
        <v>0.13133860519188786</v>
      </c>
      <c r="W209" s="269">
        <f t="shared" si="54"/>
        <v>0.14430571702914438</v>
      </c>
      <c r="X209" s="269">
        <f t="shared" si="54"/>
        <v>0.13541619520612441</v>
      </c>
      <c r="Y209" s="269">
        <f t="shared" si="54"/>
        <v>0.12739103087730105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4.0173932890585053E-2</v>
      </c>
      <c r="C210" s="318">
        <f t="shared" si="55"/>
        <v>4.8324971623064025E-2</v>
      </c>
      <c r="D210" s="318">
        <f t="shared" si="55"/>
        <v>5.3914398680038021E-2</v>
      </c>
      <c r="E210" s="318">
        <f t="shared" si="55"/>
        <v>5.7610012832740129E-2</v>
      </c>
      <c r="F210" s="318">
        <f t="shared" si="55"/>
        <v>5.1412591680191258E-2</v>
      </c>
      <c r="G210" s="318">
        <f t="shared" si="55"/>
        <v>6.2105877650396088E-2</v>
      </c>
      <c r="H210" s="318">
        <f t="shared" si="55"/>
        <v>6.0496817389997085E-2</v>
      </c>
      <c r="I210" s="318">
        <f t="shared" si="55"/>
        <v>6.0321103836024487E-2</v>
      </c>
      <c r="J210" s="318">
        <f t="shared" si="55"/>
        <v>7.428550811842588E-2</v>
      </c>
      <c r="K210" s="318">
        <f t="shared" si="55"/>
        <v>0.11840806309201002</v>
      </c>
      <c r="L210" s="318">
        <f t="shared" si="55"/>
        <v>0.11135515460159734</v>
      </c>
      <c r="M210" s="318">
        <f t="shared" si="55"/>
        <v>0.12345032620241937</v>
      </c>
      <c r="N210" s="318">
        <f t="shared" si="55"/>
        <v>0.11776929637483015</v>
      </c>
      <c r="O210" s="318">
        <f t="shared" si="55"/>
        <v>0.11559094093449244</v>
      </c>
      <c r="P210" s="318">
        <f t="shared" si="55"/>
        <v>9.1869196815102722E-2</v>
      </c>
      <c r="Q210" s="318">
        <f t="shared" si="55"/>
        <v>9.3177941835037179E-2</v>
      </c>
      <c r="R210" s="318">
        <f t="shared" si="55"/>
        <v>7.9263532675323142E-2</v>
      </c>
      <c r="S210" s="318">
        <f t="shared" si="55"/>
        <v>8.3757841704992994E-2</v>
      </c>
      <c r="T210" s="318">
        <f t="shared" si="55"/>
        <v>0.10551486356445033</v>
      </c>
      <c r="U210" s="318">
        <f t="shared" si="55"/>
        <v>0.10443917905930816</v>
      </c>
      <c r="V210" s="318">
        <f t="shared" si="55"/>
        <v>8.0821116157859044E-2</v>
      </c>
      <c r="W210" s="318">
        <f t="shared" si="55"/>
        <v>9.4191981142080647E-2</v>
      </c>
      <c r="X210" s="318">
        <f t="shared" si="55"/>
        <v>8.5132972306265528E-2</v>
      </c>
      <c r="Y210" s="318">
        <f t="shared" si="55"/>
        <v>6.9877411717110371E-2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4.9638927215638944E-2</v>
      </c>
      <c r="C211" s="318">
        <f t="shared" si="56"/>
        <v>5.4103737111018832E-2</v>
      </c>
      <c r="D211" s="318">
        <f t="shared" si="56"/>
        <v>5.0216235394907237E-2</v>
      </c>
      <c r="E211" s="318">
        <f t="shared" si="56"/>
        <v>4.7293729950749333E-2</v>
      </c>
      <c r="F211" s="318">
        <f t="shared" si="56"/>
        <v>4.6638049382852681E-2</v>
      </c>
      <c r="G211" s="318">
        <f t="shared" si="56"/>
        <v>3.8432224586057682E-2</v>
      </c>
      <c r="H211" s="318">
        <f t="shared" si="56"/>
        <v>3.5487273135028231E-2</v>
      </c>
      <c r="I211" s="318">
        <f t="shared" si="56"/>
        <v>4.3028018502375323E-2</v>
      </c>
      <c r="J211" s="318">
        <f t="shared" si="56"/>
        <v>3.7641918881645822E-2</v>
      </c>
      <c r="K211" s="318">
        <f t="shared" si="56"/>
        <v>3.7244045865188702E-2</v>
      </c>
      <c r="L211" s="318">
        <f t="shared" si="56"/>
        <v>4.0580830725390205E-2</v>
      </c>
      <c r="M211" s="318">
        <f t="shared" si="56"/>
        <v>4.1349229263844843E-2</v>
      </c>
      <c r="N211" s="318">
        <f t="shared" si="56"/>
        <v>4.4156020118571122E-2</v>
      </c>
      <c r="O211" s="318">
        <f t="shared" si="56"/>
        <v>4.3859481108747808E-2</v>
      </c>
      <c r="P211" s="318">
        <f t="shared" si="56"/>
        <v>5.3628974384081089E-2</v>
      </c>
      <c r="Q211" s="318">
        <f t="shared" si="56"/>
        <v>5.4468936005840816E-2</v>
      </c>
      <c r="R211" s="318">
        <f t="shared" si="56"/>
        <v>5.7345049429614582E-2</v>
      </c>
      <c r="S211" s="318">
        <f t="shared" si="56"/>
        <v>5.7563015523515157E-2</v>
      </c>
      <c r="T211" s="318">
        <f t="shared" si="56"/>
        <v>5.0566246591590321E-2</v>
      </c>
      <c r="U211" s="318">
        <f t="shared" si="56"/>
        <v>4.9625679388144772E-2</v>
      </c>
      <c r="V211" s="318">
        <f t="shared" si="56"/>
        <v>5.0517489034028799E-2</v>
      </c>
      <c r="W211" s="318">
        <f t="shared" si="56"/>
        <v>5.0113735887063721E-2</v>
      </c>
      <c r="X211" s="318">
        <f t="shared" si="56"/>
        <v>5.0283222899858884E-2</v>
      </c>
      <c r="Y211" s="318">
        <f t="shared" si="56"/>
        <v>5.7513619160190675E-2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0.98545080891119397</v>
      </c>
      <c r="C217" s="320">
        <f>IF(C$5=0,0,(C$5-C$16-C$59)/(CHI_fec!C$5-CHI_fec!C$16))</f>
        <v>1.6132104283274131</v>
      </c>
      <c r="D217" s="320">
        <f>IF(D$5=0,0,(D$5-D$16-D$59)/(CHI_fec!D$5-CHI_fec!D$16))</f>
        <v>1.3897645678480379</v>
      </c>
      <c r="E217" s="320">
        <f>IF(E$5=0,0,(E$5-E$16-E$59)/(CHI_fec!E$5-CHI_fec!E$16))</f>
        <v>1.2360736815702038</v>
      </c>
      <c r="F217" s="320">
        <f>IF(F$5=0,0,(F$5-F$16-F$59)/(CHI_fec!F$5-CHI_fec!F$16))</f>
        <v>1.1513834457576131</v>
      </c>
      <c r="G217" s="320">
        <f>IF(G$5=0,0,(G$5-G$16-G$59)/(CHI_fec!G$5-CHI_fec!G$16))</f>
        <v>0.71097051995848226</v>
      </c>
      <c r="H217" s="320">
        <f>IF(H$5=0,0,(H$5-H$16-H$59)/(CHI_fec!H$5-CHI_fec!H$16))</f>
        <v>0.57939940310898819</v>
      </c>
      <c r="I217" s="320">
        <f>IF(I$5=0,0,(I$5-I$16-I$59)/(CHI_fec!I$5-CHI_fec!I$16))</f>
        <v>0.97238387316040842</v>
      </c>
      <c r="J217" s="320">
        <f>IF(J$5=0,0,(J$5-J$16-J$59)/(CHI_fec!J$5-CHI_fec!J$16))</f>
        <v>0.76741596628261166</v>
      </c>
      <c r="K217" s="320">
        <f>IF(K$5=0,0,(K$5-K$16-K$59)/(CHI_fec!K$5-CHI_fec!K$16))</f>
        <v>0.95359936271733725</v>
      </c>
      <c r="L217" s="320">
        <f>IF(L$5=0,0,(L$5-L$16-L$59)/(CHI_fec!L$5-CHI_fec!L$16))</f>
        <v>1.0004200826043446</v>
      </c>
      <c r="M217" s="320">
        <f>IF(M$5=0,0,(M$5-M$16-M$59)/(CHI_fec!M$5-CHI_fec!M$16))</f>
        <v>1.0384465171751687</v>
      </c>
      <c r="N217" s="320">
        <f>IF(N$5=0,0,(N$5-N$16-N$59)/(CHI_fec!N$5-CHI_fec!N$16))</f>
        <v>1.0188214759241221</v>
      </c>
      <c r="O217" s="320">
        <f>IF(O$5=0,0,(O$5-O$16-O$59)/(CHI_fec!O$5-CHI_fec!O$16))</f>
        <v>0.98557223074146294</v>
      </c>
      <c r="P217" s="320">
        <f>IF(P$5=0,0,(P$5-P$16-P$59)/(CHI_fec!P$5-CHI_fec!P$16))</f>
        <v>1.0335838734007716</v>
      </c>
      <c r="Q217" s="320">
        <f>IF(Q$5=0,0,(Q$5-Q$16-Q$59)/(CHI_fec!Q$5-CHI_fec!Q$16))</f>
        <v>1.0803983316200538</v>
      </c>
      <c r="R217" s="320">
        <f>IF(R$5=0,0,(R$5-R$16-R$59)/(CHI_fec!R$5-CHI_fec!R$16))</f>
        <v>1.0704367402924633</v>
      </c>
      <c r="S217" s="320">
        <f>IF(S$5=0,0,(S$5-S$16-S$59)/(CHI_fec!S$5-CHI_fec!S$16))</f>
        <v>1.0865705483572319</v>
      </c>
      <c r="T217" s="320">
        <f>IF(T$5=0,0,(T$5-T$16-T$59)/(CHI_fec!T$5-CHI_fec!T$16))</f>
        <v>1.0551060573655424</v>
      </c>
      <c r="U217" s="320">
        <f>IF(U$5=0,0,(U$5-U$16-U$59)/(CHI_fec!U$5-CHI_fec!U$16))</f>
        <v>0.96442493335771617</v>
      </c>
      <c r="V217" s="320">
        <f>IF(V$5=0,0,(V$5-V$16-V$59)/(CHI_fec!V$5-CHI_fec!V$16))</f>
        <v>0.73729375876120296</v>
      </c>
      <c r="W217" s="320">
        <f>IF(W$5=0,0,(W$5-W$16-W$59)/(CHI_fec!W$5-CHI_fec!W$16))</f>
        <v>0.86873792196759025</v>
      </c>
      <c r="X217" s="320">
        <f>IF(X$5=0,0,(X$5-X$16-X$59)/(CHI_fec!X$5-CHI_fec!X$16))</f>
        <v>0.78720018535364567</v>
      </c>
      <c r="Y217" s="320">
        <f>IF(Y$5=0,0,(Y$5-Y$16-Y$59)/(CHI_fec!Y$5-CHI_fec!Y$16))</f>
        <v>0.85401279292308352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0.42697809252276286</v>
      </c>
      <c r="C222" s="275">
        <f>IF(C$10=0,0,C$10/CHI_fec!C$10)</f>
        <v>0.92916216975983279</v>
      </c>
      <c r="D222" s="275">
        <f>IF(D$10=0,0,D$10/CHI_fec!D$10)</f>
        <v>1.0527872655449517</v>
      </c>
      <c r="E222" s="275">
        <f>IF(E$10=0,0,E$10/CHI_fec!E$10)</f>
        <v>0.97259093711842293</v>
      </c>
      <c r="F222" s="275">
        <f>IF(F$10=0,0,F$10/CHI_fec!F$10)</f>
        <v>0.83044206701471779</v>
      </c>
      <c r="G222" s="275">
        <f>IF(G$10=0,0,G$10/CHI_fec!G$10)</f>
        <v>0.58299802010217971</v>
      </c>
      <c r="H222" s="275">
        <f>IF(H$10=0,0,H$10/CHI_fec!H$10)</f>
        <v>0.33950249395386722</v>
      </c>
      <c r="I222" s="275">
        <f>IF(I$10=0,0,I$10/CHI_fec!I$10)</f>
        <v>0.58714420154709557</v>
      </c>
      <c r="J222" s="275">
        <f>IF(J$10=0,0,J$10/CHI_fec!J$10)</f>
        <v>0.57439977946843102</v>
      </c>
      <c r="K222" s="275">
        <f>IF(K$10=0,0,K$10/CHI_fec!K$10)</f>
        <v>1.2846792132635476</v>
      </c>
      <c r="L222" s="275">
        <f>IF(L$10=0,0,L$10/CHI_fec!L$10)</f>
        <v>1.2059842034226187</v>
      </c>
      <c r="M222" s="275">
        <f>IF(M$10=0,0,M$10/CHI_fec!M$10)</f>
        <v>1.3779264658658734</v>
      </c>
      <c r="N222" s="275">
        <f>IF(N$10=0,0,N$10/CHI_fec!N$10)</f>
        <v>1.2726729084720629</v>
      </c>
      <c r="O222" s="275">
        <f>IF(O$10=0,0,O$10/CHI_fec!O$10)</f>
        <v>1.2011719733629407</v>
      </c>
      <c r="P222" s="275">
        <f>IF(P$10=0,0,P$10/CHI_fec!P$10)</f>
        <v>0.92173745941714758</v>
      </c>
      <c r="Q222" s="275">
        <f>IF(Q$10=0,0,Q$10/CHI_fec!Q$10)</f>
        <v>0.95488861997195928</v>
      </c>
      <c r="R222" s="275">
        <f>IF(R$10=0,0,R$10/CHI_fec!R$10)</f>
        <v>0.7627484173559792</v>
      </c>
      <c r="S222" s="275">
        <f>IF(S$10=0,0,S$10/CHI_fec!S$10)</f>
        <v>0.82230520931774287</v>
      </c>
      <c r="T222" s="275">
        <f>IF(T$10=0,0,T$10/CHI_fec!T$10)</f>
        <v>1.1071077859957119</v>
      </c>
      <c r="U222" s="275">
        <f>IF(U$10=0,0,U$10/CHI_fec!U$10)</f>
        <v>0.99701391954253982</v>
      </c>
      <c r="V222" s="275">
        <f>IF(V$10=0,0,V$10/CHI_fec!V$10)</f>
        <v>0.56599934946850161</v>
      </c>
      <c r="W222" s="275">
        <f>IF(W$10=0,0,W$10/CHI_fec!W$10)</f>
        <v>0.78454857699151737</v>
      </c>
      <c r="X222" s="275">
        <f>IF(X$10=0,0,X$10/CHI_fec!X$10)</f>
        <v>0.61800851158900993</v>
      </c>
      <c r="Y222" s="275">
        <f>IF(Y$10=0,0,Y$10/CHI_fec!Y$10)</f>
        <v>0.50960376457464562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1.3113574418801182</v>
      </c>
      <c r="C224" s="276">
        <f>IF(C$25=0,0,C$25/CHI_fec!C$25)</f>
        <v>2.0445301000175249</v>
      </c>
      <c r="D224" s="276">
        <f>IF(D$25=0,0,D$25/CHI_fec!D$25)</f>
        <v>1.6637635291314481</v>
      </c>
      <c r="E224" s="276">
        <f>IF(E$25=0,0,E$25/CHI_fec!E$25)</f>
        <v>1.3901260369657198</v>
      </c>
      <c r="F224" s="276">
        <f>IF(F$25=0,0,F$25/CHI_fec!F$25)</f>
        <v>1.2877707428926612</v>
      </c>
      <c r="G224" s="276">
        <f>IF(G$25=0,0,G$25/CHI_fec!G$25)</f>
        <v>0.68786413585543948</v>
      </c>
      <c r="H224" s="276">
        <f>IF(H$25=0,0,H$25/CHI_fec!H$25)</f>
        <v>0.51375424722160712</v>
      </c>
      <c r="I224" s="276">
        <f>IF(I$25=0,0,I$25/CHI_fec!I$25)</f>
        <v>1.0026917349479203</v>
      </c>
      <c r="J224" s="276">
        <f>IF(J$25=0,0,J$25/CHI_fec!J$25)</f>
        <v>0.69428383273756233</v>
      </c>
      <c r="K224" s="276">
        <f>IF(K$25=0,0,K$25/CHI_fec!K$25)</f>
        <v>0.8468898503258383</v>
      </c>
      <c r="L224" s="276">
        <f>IF(L$25=0,0,L$25/CHI_fec!L$25)</f>
        <v>1.0001721650231381</v>
      </c>
      <c r="M224" s="276">
        <f>IF(M$25=0,0,M$25/CHI_fec!M$25)</f>
        <v>1.0760742718162637</v>
      </c>
      <c r="N224" s="276">
        <f>IF(N$25=0,0,N$25/CHI_fec!N$25)</f>
        <v>1.2025540646279722</v>
      </c>
      <c r="O224" s="276">
        <f>IF(O$25=0,0,O$25/CHI_fec!O$25)</f>
        <v>1.1536780324409521</v>
      </c>
      <c r="P224" s="276">
        <f>IF(P$25=0,0,P$25/CHI_fec!P$25)</f>
        <v>1.7087892823896369</v>
      </c>
      <c r="Q224" s="276">
        <f>IF(Q$25=0,0,Q$25/CHI_fec!Q$25)</f>
        <v>1.8076393890256419</v>
      </c>
      <c r="R224" s="276">
        <f>IF(R$25=0,0,R$25/CHI_fec!R$25)</f>
        <v>1.9659653934455876</v>
      </c>
      <c r="S224" s="276">
        <f>IF(S$25=0,0,S$25/CHI_fec!S$25)</f>
        <v>2.0221061419437456</v>
      </c>
      <c r="T224" s="276">
        <f>IF(T$25=0,0,T$25/CHI_fec!T$25)</f>
        <v>1.5789582149776891</v>
      </c>
      <c r="U224" s="276">
        <f>IF(U$25=0,0,U$25/CHI_fec!U$25)</f>
        <v>1.4188019937953269</v>
      </c>
      <c r="V224" s="276">
        <f>IF(V$25=0,0,V$25/CHI_fec!V$25)</f>
        <v>1.1881506127483232</v>
      </c>
      <c r="W224" s="276">
        <f>IF(W$25=0,0,W$25/CHI_fec!W$25)</f>
        <v>1.3232591718300226</v>
      </c>
      <c r="X224" s="276">
        <f>IF(X$25=0,0,X$25/CHI_fec!X$25)</f>
        <v>1.2229168995323527</v>
      </c>
      <c r="Y224" s="276">
        <f>IF(Y$25=0,0,Y$25/CHI_fec!Y$25)</f>
        <v>1.6643238604007269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2.5415034402862045</v>
      </c>
      <c r="C225" s="276">
        <f>IF(C$36=0,0,C$36/CHI_fec!C$36)</f>
        <v>3.0350236908514447</v>
      </c>
      <c r="D225" s="276">
        <f>IF(D$36=0,0,D$36/CHI_fec!D$36)</f>
        <v>2.9381751947558805</v>
      </c>
      <c r="E225" s="276">
        <f>IF(E$36=0,0,E$36/CHI_fec!E$36)</f>
        <v>2.8530371763512843</v>
      </c>
      <c r="F225" s="276">
        <f>IF(F$36=0,0,F$36/CHI_fec!F$36)</f>
        <v>2.8091622385381454</v>
      </c>
      <c r="G225" s="276">
        <f>IF(G$36=0,0,G$36/CHI_fec!G$36)</f>
        <v>2.2809241425992361</v>
      </c>
      <c r="H225" s="276">
        <f>IF(H$36=0,0,H$36/CHI_fec!H$36)</f>
        <v>2.0591902615201749</v>
      </c>
      <c r="I225" s="276">
        <f>IF(I$36=0,0,I$36/CHI_fec!I$36)</f>
        <v>2.6681113462375308</v>
      </c>
      <c r="J225" s="276">
        <f>IF(J$36=0,0,J$36/CHI_fec!J$36)</f>
        <v>2.4159949231706275</v>
      </c>
      <c r="K225" s="276">
        <f>IF(K$36=0,0,K$36/CHI_fec!K$36)</f>
        <v>2.5678725100727027</v>
      </c>
      <c r="L225" s="276">
        <f>IF(L$36=0,0,L$36/CHI_fec!L$36)</f>
        <v>2.5251228867863356</v>
      </c>
      <c r="M225" s="276">
        <f>IF(M$36=0,0,M$36/CHI_fec!M$36)</f>
        <v>2.4499003970177826</v>
      </c>
      <c r="N225" s="276">
        <f>IF(N$36=0,0,N$36/CHI_fec!N$36)</f>
        <v>2.3575518374028217</v>
      </c>
      <c r="O225" s="276">
        <f>IF(O$36=0,0,O$36/CHI_fec!O$36)</f>
        <v>2.3377005317627364</v>
      </c>
      <c r="P225" s="276">
        <f>IF(P$36=0,0,P$36/CHI_fec!P$36)</f>
        <v>2.0952418052840103</v>
      </c>
      <c r="Q225" s="276">
        <f>IF(Q$36=0,0,Q$36/CHI_fec!Q$36)</f>
        <v>2.0900460441694229</v>
      </c>
      <c r="R225" s="276">
        <f>IF(R$36=0,0,R$36/CHI_fec!R$36)</f>
        <v>2.0323732614959815</v>
      </c>
      <c r="S225" s="276">
        <f>IF(S$36=0,0,S$36/CHI_fec!S$36)</f>
        <v>2.0117857814494902</v>
      </c>
      <c r="T225" s="276">
        <f>IF(T$36=0,0,T$36/CHI_fec!T$36)</f>
        <v>2.1764300828630829</v>
      </c>
      <c r="U225" s="276">
        <f>IF(U$36=0,0,U$36/CHI_fec!U$36)</f>
        <v>2.091024624541288</v>
      </c>
      <c r="V225" s="276">
        <f>IF(V$36=0,0,V$36/CHI_fec!V$36)</f>
        <v>1.8173734194886819</v>
      </c>
      <c r="W225" s="276">
        <f>IF(W$36=0,0,W$36/CHI_fec!W$36)</f>
        <v>1.9777623913142981</v>
      </c>
      <c r="X225" s="276">
        <f>IF(X$36=0,0,X$36/CHI_fec!X$36)</f>
        <v>1.8607355541624235</v>
      </c>
      <c r="Y225" s="276">
        <f>IF(Y$36=0,0,Y$36/CHI_fec!Y$36)</f>
        <v>1.747827351283356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0.60127041696014916</v>
      </c>
      <c r="C226" s="276">
        <f>IF(C$44=0,0,C$44/CHI_fec!C$44)</f>
        <v>1.1953481803971908</v>
      </c>
      <c r="D226" s="276">
        <f>IF(D$44=0,0,D$44/CHI_fec!D$44)</f>
        <v>1.0427366032151304</v>
      </c>
      <c r="E226" s="276">
        <f>IF(E$44=0,0,E$44/CHI_fec!E$44)</f>
        <v>0.92204074828029781</v>
      </c>
      <c r="F226" s="276">
        <f>IF(F$44=0,0,F$44/CHI_fec!F$44)</f>
        <v>0.79264494087693738</v>
      </c>
      <c r="G226" s="276">
        <f>IF(G$44=0,0,G$44/CHI_fec!G$44)</f>
        <v>0.49318512949711901</v>
      </c>
      <c r="H226" s="276">
        <f>IF(H$44=0,0,H$44/CHI_fec!H$44)</f>
        <v>0.37507057752366907</v>
      </c>
      <c r="I226" s="276">
        <f>IF(I$44=0,0,I$44/CHI_fec!I$44)</f>
        <v>0.70279607632347763</v>
      </c>
      <c r="J226" s="276">
        <f>IF(J$44=0,0,J$44/CHI_fec!J$44)</f>
        <v>0.60593262609053633</v>
      </c>
      <c r="K226" s="276">
        <f>IF(K$44=0,0,K$44/CHI_fec!K$44)</f>
        <v>1.1234837264565649</v>
      </c>
      <c r="L226" s="276">
        <f>IF(L$44=0,0,L$44/CHI_fec!L$44)</f>
        <v>1.1295580974624939</v>
      </c>
      <c r="M226" s="276">
        <f>IF(M$44=0,0,M$44/CHI_fec!M$44)</f>
        <v>1.2729080529534422</v>
      </c>
      <c r="N226" s="276">
        <f>IF(N$44=0,0,N$44/CHI_fec!N$44)</f>
        <v>1.2426839358419064</v>
      </c>
      <c r="O226" s="276">
        <f>IF(O$44=0,0,O$44/CHI_fec!O$44)</f>
        <v>1.1778701889370642</v>
      </c>
      <c r="P226" s="276">
        <f>IF(P$44=0,0,P$44/CHI_fec!P$44)</f>
        <v>1.108094834669676</v>
      </c>
      <c r="Q226" s="276">
        <f>IF(Q$44=0,0,Q$44/CHI_fec!Q$44)</f>
        <v>1.1611160122847382</v>
      </c>
      <c r="R226" s="276">
        <f>IF(R$44=0,0,R$44/CHI_fec!R$44)</f>
        <v>1.0366643215902773</v>
      </c>
      <c r="S226" s="276">
        <f>IF(S$44=0,0,S$44/CHI_fec!S$44)</f>
        <v>1.0978060466696755</v>
      </c>
      <c r="T226" s="276">
        <f>IF(T$44=0,0,T$44/CHI_fec!T$44)</f>
        <v>1.2289303682156865</v>
      </c>
      <c r="U226" s="276">
        <f>IF(U$44=0,0,U$44/CHI_fec!U$44)</f>
        <v>1.1038461041181822</v>
      </c>
      <c r="V226" s="276">
        <f>IF(V$44=0,0,V$44/CHI_fec!V$44)</f>
        <v>0.71074163448922334</v>
      </c>
      <c r="W226" s="276">
        <f>IF(W$44=0,0,W$44/CHI_fec!W$44)</f>
        <v>0.91713338057184479</v>
      </c>
      <c r="X226" s="276">
        <f>IF(X$44=0,0,X$44/CHI_fec!X$44)</f>
        <v>0.75932331563086952</v>
      </c>
      <c r="Y226" s="276">
        <f>IF(Y$44=0,0,Y$44/CHI_fec!Y$44)</f>
        <v>0.75546699632536585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0.96711716521126789</v>
      </c>
      <c r="C229" s="320">
        <f>IF(C$61=0,0,(C$61-C$108)/CHI_fec!C$61)</f>
        <v>1.5774266974907849</v>
      </c>
      <c r="D229" s="320">
        <f>IF(D$61=0,0,(D$61-D$108)/CHI_fec!D$61)</f>
        <v>1.3602369496056022</v>
      </c>
      <c r="E229" s="320">
        <f>IF(E$61=0,0,(E$61-E$108)/CHI_fec!E$61)</f>
        <v>1.1983136395361627</v>
      </c>
      <c r="F229" s="320">
        <f>IF(F$61=0,0,(F$61-F$108)/CHI_fec!F$61)</f>
        <v>1.1123702100746902</v>
      </c>
      <c r="G229" s="320">
        <f>IF(G$61=0,0,(G$61-G$108)/CHI_fec!G$61)</f>
        <v>0.68826340102571448</v>
      </c>
      <c r="H229" s="320">
        <f>IF(H$61=0,0,(H$61-H$108)/CHI_fec!H$61)</f>
        <v>0.55580675860649265</v>
      </c>
      <c r="I229" s="320">
        <f>IF(I$61=0,0,(I$61-I$108)/CHI_fec!I$61)</f>
        <v>0.94009793973131039</v>
      </c>
      <c r="J229" s="320">
        <f>IF(J$61=0,0,(J$61-J$108)/CHI_fec!J$61)</f>
        <v>0.743822756123524</v>
      </c>
      <c r="K229" s="320">
        <f>IF(K$61=0,0,(K$61-K$108)/CHI_fec!K$61)</f>
        <v>0.95639756016110555</v>
      </c>
      <c r="L229" s="320">
        <f>IF(L$61=0,0,(L$61-L$108)/CHI_fec!L$61)</f>
        <v>0.99695241652562538</v>
      </c>
      <c r="M229" s="320">
        <f>IF(M$61=0,0,(M$61-M$108)/CHI_fec!M$61)</f>
        <v>1.0381351512633865</v>
      </c>
      <c r="N229" s="320">
        <f>IF(N$61=0,0,(N$61-N$108)/CHI_fec!N$61)</f>
        <v>1.0386104215170771</v>
      </c>
      <c r="O229" s="320">
        <f>IF(O$61=0,0,(O$61-O$108)/CHI_fec!O$61)</f>
        <v>0.99805186350463448</v>
      </c>
      <c r="P229" s="320">
        <f>IF(P$61=0,0,(P$61-P$108)/CHI_fec!P$61)</f>
        <v>1.0597767572881569</v>
      </c>
      <c r="Q229" s="320">
        <f>IF(Q$61=0,0,(Q$61-Q$108)/CHI_fec!Q$61)</f>
        <v>1.0937984811960897</v>
      </c>
      <c r="R229" s="320">
        <f>IF(R$61=0,0,(R$61-R$108)/CHI_fec!R$61)</f>
        <v>1.0724209283188799</v>
      </c>
      <c r="S229" s="320">
        <f>IF(S$61=0,0,(S$61-S$108)/CHI_fec!S$61)</f>
        <v>1.091601277283615</v>
      </c>
      <c r="T229" s="320">
        <f>IF(T$61=0,0,(T$61-T$108)/CHI_fec!T$61)</f>
        <v>1.082895254705956</v>
      </c>
      <c r="U229" s="320">
        <f>IF(U$61=0,0,(U$61-U$108)/CHI_fec!U$61)</f>
        <v>0.98349516569078343</v>
      </c>
      <c r="V229" s="320">
        <f>IF(V$61=0,0,(V$61-V$108)/CHI_fec!V$61)</f>
        <v>0.76645743961928714</v>
      </c>
      <c r="W229" s="320">
        <f>IF(W$61=0,0,(W$61-W$108)/CHI_fec!W$61)</f>
        <v>0.88190261175657048</v>
      </c>
      <c r="X229" s="320">
        <f>IF(X$61=0,0,(X$61-X$108)/CHI_fec!X$61)</f>
        <v>0.78924230852289723</v>
      </c>
      <c r="Y229" s="320">
        <f>IF(Y$61=0,0,(Y$61-Y$108)/CHI_fec!Y$61)</f>
        <v>0.85583631804364579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0.4269780925227627</v>
      </c>
      <c r="C234" s="275">
        <f>IF(C$66=0,0,C$66/CHI_fec!C$66)</f>
        <v>0.92916216975983279</v>
      </c>
      <c r="D234" s="275">
        <f>IF(D$66=0,0,D$66/CHI_fec!D$66)</f>
        <v>1.0527872655449519</v>
      </c>
      <c r="E234" s="275">
        <f>IF(E$66=0,0,E$66/CHI_fec!E$66)</f>
        <v>0.97259093711842337</v>
      </c>
      <c r="F234" s="275">
        <f>IF(F$66=0,0,F$66/CHI_fec!F$66)</f>
        <v>0.83044206701471768</v>
      </c>
      <c r="G234" s="275">
        <f>IF(G$66=0,0,G$66/CHI_fec!G$66)</f>
        <v>0.58299802010217971</v>
      </c>
      <c r="H234" s="275">
        <f>IF(H$66=0,0,H$66/CHI_fec!H$66)</f>
        <v>0.33950249395386728</v>
      </c>
      <c r="I234" s="275">
        <f>IF(I$66=0,0,I$66/CHI_fec!I$66)</f>
        <v>0.58714420154709568</v>
      </c>
      <c r="J234" s="275">
        <f>IF(J$66=0,0,J$66/CHI_fec!J$66)</f>
        <v>0.5743997794684309</v>
      </c>
      <c r="K234" s="275">
        <f>IF(K$66=0,0,K$66/CHI_fec!K$66)</f>
        <v>1.2846792132635474</v>
      </c>
      <c r="L234" s="275">
        <f>IF(L$66=0,0,L$66/CHI_fec!L$66)</f>
        <v>1.2059842034226189</v>
      </c>
      <c r="M234" s="275">
        <f>IF(M$66=0,0,M$66/CHI_fec!M$66)</f>
        <v>1.3779264658658734</v>
      </c>
      <c r="N234" s="275">
        <f>IF(N$66=0,0,N$66/CHI_fec!N$66)</f>
        <v>1.2726729084720627</v>
      </c>
      <c r="O234" s="275">
        <f>IF(O$66=0,0,O$66/CHI_fec!O$66)</f>
        <v>1.2011719733629409</v>
      </c>
      <c r="P234" s="275">
        <f>IF(P$66=0,0,P$66/CHI_fec!P$66)</f>
        <v>0.92173745941714735</v>
      </c>
      <c r="Q234" s="275">
        <f>IF(Q$66=0,0,Q$66/CHI_fec!Q$66)</f>
        <v>0.95488861997195984</v>
      </c>
      <c r="R234" s="275">
        <f>IF(R$66=0,0,R$66/CHI_fec!R$66)</f>
        <v>0.76274841735597898</v>
      </c>
      <c r="S234" s="275">
        <f>IF(S$66=0,0,S$66/CHI_fec!S$66)</f>
        <v>0.82230520931774309</v>
      </c>
      <c r="T234" s="275">
        <f>IF(T$66=0,0,T$66/CHI_fec!T$66)</f>
        <v>1.1071077859957117</v>
      </c>
      <c r="U234" s="275">
        <f>IF(U$66=0,0,U$66/CHI_fec!U$66)</f>
        <v>0.99701391954253982</v>
      </c>
      <c r="V234" s="275">
        <f>IF(V$66=0,0,V$66/CHI_fec!V$66)</f>
        <v>0.56599934946850172</v>
      </c>
      <c r="W234" s="275">
        <f>IF(W$66=0,0,W$66/CHI_fec!W$66)</f>
        <v>0.78454857699151714</v>
      </c>
      <c r="X234" s="275">
        <f>IF(X$66=0,0,X$66/CHI_fec!X$66)</f>
        <v>0.61800851158901005</v>
      </c>
      <c r="Y234" s="275">
        <f>IF(Y$66=0,0,Y$66/CHI_fec!Y$66)</f>
        <v>0.5096037645746454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1.3097351868318967</v>
      </c>
      <c r="C235" s="276">
        <f>IF(C$72=0,0,C$72/CHI_fec!C$72)</f>
        <v>2.0428074927627016</v>
      </c>
      <c r="D235" s="276">
        <f>IF(D$72=0,0,D$72/CHI_fec!D$72)</f>
        <v>1.662298821389294</v>
      </c>
      <c r="E235" s="276">
        <f>IF(E$72=0,0,E$72/CHI_fec!E$72)</f>
        <v>1.3888672939065523</v>
      </c>
      <c r="F235" s="276">
        <f>IF(F$72=0,0,F$72/CHI_fec!F$72)</f>
        <v>1.2865373160377174</v>
      </c>
      <c r="G235" s="276">
        <f>IF(G$72=0,0,G$72/CHI_fec!G$72)</f>
        <v>0.6871146210955752</v>
      </c>
      <c r="H235" s="276">
        <f>IF(H$72=0,0,H$72/CHI_fec!H$72)</f>
        <v>0.51317737540303465</v>
      </c>
      <c r="I235" s="276">
        <f>IF(I$72=0,0,I$72/CHI_fec!I$72)</f>
        <v>1.0017232298881167</v>
      </c>
      <c r="J235" s="276">
        <f>IF(J$72=0,0,J$72/CHI_fec!J$72)</f>
        <v>0.69361728935431066</v>
      </c>
      <c r="K235" s="276">
        <f>IF(K$72=0,0,K$72/CHI_fec!K$72)</f>
        <v>0.8462707243026284</v>
      </c>
      <c r="L235" s="276">
        <f>IF(L$72=0,0,L$72/CHI_fec!L$72)</f>
        <v>0.99934932612758898</v>
      </c>
      <c r="M235" s="276">
        <f>IF(M$72=0,0,M$72/CHI_fec!M$72)</f>
        <v>1.0752014230852347</v>
      </c>
      <c r="N235" s="276">
        <f>IF(N$72=0,0,N$72/CHI_fec!N$72)</f>
        <v>1.2014413716389793</v>
      </c>
      <c r="O235" s="276">
        <f>IF(O$72=0,0,O$72/CHI_fec!O$72)</f>
        <v>1.1525808025282409</v>
      </c>
      <c r="P235" s="276">
        <f>IF(P$72=0,0,P$72/CHI_fec!P$72)</f>
        <v>1.7065142502061392</v>
      </c>
      <c r="Q235" s="276">
        <f>IF(Q$72=0,0,Q$72/CHI_fec!Q$72)</f>
        <v>1.8052010669368965</v>
      </c>
      <c r="R235" s="276">
        <f>IF(R$72=0,0,R$72/CHI_fec!R$72)</f>
        <v>1.9629330495237494</v>
      </c>
      <c r="S235" s="276">
        <f>IF(S$72=0,0,S$72/CHI_fec!S$72)</f>
        <v>2.0189789506195202</v>
      </c>
      <c r="T235" s="276">
        <f>IF(T$72=0,0,T$72/CHI_fec!T$72)</f>
        <v>1.5770997886009461</v>
      </c>
      <c r="U235" s="276">
        <f>IF(U$72=0,0,U$72/CHI_fec!U$72)</f>
        <v>1.4170794403815097</v>
      </c>
      <c r="V235" s="276">
        <f>IF(V$72=0,0,V$72/CHI_fec!V$72)</f>
        <v>1.1864365020457246</v>
      </c>
      <c r="W235" s="276">
        <f>IF(W$72=0,0,W$72/CHI_fec!W$72)</f>
        <v>1.3214964473860109</v>
      </c>
      <c r="X235" s="276">
        <f>IF(X$72=0,0,X$72/CHI_fec!X$72)</f>
        <v>1.221151752526398</v>
      </c>
      <c r="Y235" s="276">
        <f>IF(Y$72=0,0,Y$72/CHI_fec!Y$72)</f>
        <v>1.6614084721880513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2.5415034402862045</v>
      </c>
      <c r="C236" s="276">
        <f>IF(C$85=0,0,C$85/CHI_fec!C$85)</f>
        <v>3.0350236908514439</v>
      </c>
      <c r="D236" s="276">
        <f>IF(D$85=0,0,D$85/CHI_fec!D$85)</f>
        <v>2.9381751947558814</v>
      </c>
      <c r="E236" s="276">
        <f>IF(E$85=0,0,E$85/CHI_fec!E$85)</f>
        <v>2.8530371763512847</v>
      </c>
      <c r="F236" s="276">
        <f>IF(F$85=0,0,F$85/CHI_fec!F$85)</f>
        <v>2.8091622385381467</v>
      </c>
      <c r="G236" s="276">
        <f>IF(G$85=0,0,G$85/CHI_fec!G$85)</f>
        <v>2.2809241425992361</v>
      </c>
      <c r="H236" s="276">
        <f>IF(H$85=0,0,H$85/CHI_fec!H$85)</f>
        <v>2.0591902615201763</v>
      </c>
      <c r="I236" s="276">
        <f>IF(I$85=0,0,I$85/CHI_fec!I$85)</f>
        <v>2.6681113462375299</v>
      </c>
      <c r="J236" s="276">
        <f>IF(J$85=0,0,J$85/CHI_fec!J$85)</f>
        <v>2.4159949231706275</v>
      </c>
      <c r="K236" s="276">
        <f>IF(K$85=0,0,K$85/CHI_fec!K$85)</f>
        <v>2.5678725100727022</v>
      </c>
      <c r="L236" s="276">
        <f>IF(L$85=0,0,L$85/CHI_fec!L$85)</f>
        <v>2.5251228867863356</v>
      </c>
      <c r="M236" s="276">
        <f>IF(M$85=0,0,M$85/CHI_fec!M$85)</f>
        <v>2.4499003970177822</v>
      </c>
      <c r="N236" s="276">
        <f>IF(N$85=0,0,N$85/CHI_fec!N$85)</f>
        <v>2.3575518374028226</v>
      </c>
      <c r="O236" s="276">
        <f>IF(O$85=0,0,O$85/CHI_fec!O$85)</f>
        <v>2.3377005317627364</v>
      </c>
      <c r="P236" s="276">
        <f>IF(P$85=0,0,P$85/CHI_fec!P$85)</f>
        <v>2.0952418052840098</v>
      </c>
      <c r="Q236" s="276">
        <f>IF(Q$85=0,0,Q$85/CHI_fec!Q$85)</f>
        <v>2.0900460441694233</v>
      </c>
      <c r="R236" s="276">
        <f>IF(R$85=0,0,R$85/CHI_fec!R$85)</f>
        <v>2.032373261495982</v>
      </c>
      <c r="S236" s="276">
        <f>IF(S$85=0,0,S$85/CHI_fec!S$85)</f>
        <v>2.0117857814494893</v>
      </c>
      <c r="T236" s="276">
        <f>IF(T$85=0,0,T$85/CHI_fec!T$85)</f>
        <v>2.1764300828630834</v>
      </c>
      <c r="U236" s="276">
        <f>IF(U$85=0,0,U$85/CHI_fec!U$85)</f>
        <v>2.0910246245412876</v>
      </c>
      <c r="V236" s="276">
        <f>IF(V$85=0,0,V$85/CHI_fec!V$85)</f>
        <v>1.8173734194886813</v>
      </c>
      <c r="W236" s="276">
        <f>IF(W$85=0,0,W$85/CHI_fec!W$85)</f>
        <v>1.9777623913142981</v>
      </c>
      <c r="X236" s="276">
        <f>IF(X$85=0,0,X$85/CHI_fec!X$85)</f>
        <v>1.8607355541624235</v>
      </c>
      <c r="Y236" s="276">
        <f>IF(Y$85=0,0,Y$85/CHI_fec!Y$85)</f>
        <v>1.747827351283356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0.54272731450032097</v>
      </c>
      <c r="C237" s="276">
        <f>IF(C$93=0,0,C$93/CHI_fec!C$93)</f>
        <v>1.1082277824460118</v>
      </c>
      <c r="D237" s="276">
        <f>IF(D$93=0,0,D$93/CHI_fec!D$93)</f>
        <v>0.98019851024540017</v>
      </c>
      <c r="E237" s="276">
        <f>IF(E$93=0,0,E$93/CHI_fec!E$93)</f>
        <v>0.87529116676641905</v>
      </c>
      <c r="F237" s="276">
        <f>IF(F$93=0,0,F$93/CHI_fec!F$93)</f>
        <v>0.74446323865641229</v>
      </c>
      <c r="G237" s="276">
        <f>IF(G$93=0,0,G$93/CHI_fec!G$93)</f>
        <v>0.47537581750936247</v>
      </c>
      <c r="H237" s="276">
        <f>IF(H$93=0,0,H$93/CHI_fec!H$93)</f>
        <v>0.3625760974426479</v>
      </c>
      <c r="I237" s="276">
        <f>IF(I$93=0,0,I$93/CHI_fec!I$93)</f>
        <v>0.67352418770928302</v>
      </c>
      <c r="J237" s="276">
        <f>IF(J$93=0,0,J$93/CHI_fec!J$93)</f>
        <v>0.5971753637799756</v>
      </c>
      <c r="K237" s="276">
        <f>IF(K$93=0,0,K$93/CHI_fec!K$93)</f>
        <v>1.1537090090142033</v>
      </c>
      <c r="L237" s="276">
        <f>IF(L$93=0,0,L$93/CHI_fec!L$93)</f>
        <v>1.1428789267466992</v>
      </c>
      <c r="M237" s="276">
        <f>IF(M$93=0,0,M$93/CHI_fec!M$93)</f>
        <v>1.292851563386836</v>
      </c>
      <c r="N237" s="276">
        <f>IF(N$93=0,0,N$93/CHI_fec!N$93)</f>
        <v>1.2465151865862949</v>
      </c>
      <c r="O237" s="276">
        <f>IF(O$93=0,0,O$93/CHI_fec!O$93)</f>
        <v>1.1801706178616926</v>
      </c>
      <c r="P237" s="276">
        <f>IF(P$93=0,0,P$93/CHI_fec!P$93)</f>
        <v>1.0606549035209738</v>
      </c>
      <c r="Q237" s="276">
        <f>IF(Q$93=0,0,Q$93/CHI_fec!Q$93)</f>
        <v>1.1105308697592802</v>
      </c>
      <c r="R237" s="276">
        <f>IF(R$93=0,0,R$93/CHI_fec!R$93)</f>
        <v>0.96947036222387262</v>
      </c>
      <c r="S237" s="276">
        <f>IF(S$93=0,0,S$93/CHI_fec!S$93)</f>
        <v>1.0309520894430531</v>
      </c>
      <c r="T237" s="276">
        <f>IF(T$93=0,0,T$93/CHI_fec!T$93)</f>
        <v>1.1994944588875001</v>
      </c>
      <c r="U237" s="276">
        <f>IF(U$93=0,0,U$93/CHI_fec!U$93)</f>
        <v>1.0775305075917261</v>
      </c>
      <c r="V237" s="276">
        <f>IF(V$93=0,0,V$93/CHI_fec!V$93)</f>
        <v>0.67461793366046297</v>
      </c>
      <c r="W237" s="276">
        <f>IF(W$93=0,0,W$93/CHI_fec!W$93)</f>
        <v>0.88474064107593509</v>
      </c>
      <c r="X237" s="276">
        <f>IF(X$93=0,0,X$93/CHI_fec!X$93)</f>
        <v>0.72411570063299824</v>
      </c>
      <c r="Y237" s="276">
        <f>IF(Y$93=0,0,Y$93/CHI_fec!Y$93)</f>
        <v>0.69515824410299032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0.41747729247332677</v>
      </c>
      <c r="C240" s="320">
        <f>IF(C$110=0,0,C$110/CHI_fec!C$110)</f>
        <v>0.78276396834395023</v>
      </c>
      <c r="D240" s="320">
        <f>IF(D$110=0,0,D$110/CHI_fec!D$110)</f>
        <v>0.66887371182654143</v>
      </c>
      <c r="E240" s="320">
        <f>IF(E$110=0,0,E$110/CHI_fec!E$110)</f>
        <v>0.58430562450514756</v>
      </c>
      <c r="F240" s="320">
        <f>IF(F$110=0,0,F$110/CHI_fec!F$110)</f>
        <v>0.52858969979804982</v>
      </c>
      <c r="G240" s="320">
        <f>IF(G$110=0,0,G$110/CHI_fec!G$110)</f>
        <v>0.31479239987957952</v>
      </c>
      <c r="H240" s="320">
        <f>IF(H$110=0,0,H$110/CHI_fec!H$110)</f>
        <v>0.2495868135886801</v>
      </c>
      <c r="I240" s="320">
        <f>IF(I$110=0,0,I$110/CHI_fec!I$110)</f>
        <v>0.44558997115324384</v>
      </c>
      <c r="J240" s="320">
        <f>IF(J$110=0,0,J$110/CHI_fec!J$110)</f>
        <v>0.35652864612913188</v>
      </c>
      <c r="K240" s="320">
        <f>IF(K$110=0,0,K$110/CHI_fec!K$110)</f>
        <v>0.50434461795191265</v>
      </c>
      <c r="L240" s="320">
        <f>IF(L$110=0,0,L$110/CHI_fec!L$110)</f>
        <v>0.47113935834892534</v>
      </c>
      <c r="M240" s="320">
        <f>IF(M$110=0,0,M$110/CHI_fec!M$110)</f>
        <v>0.50007283007496806</v>
      </c>
      <c r="N240" s="320">
        <f>IF(N$110=0,0,N$110/CHI_fec!N$110)</f>
        <v>0.49034971730243371</v>
      </c>
      <c r="O240" s="320">
        <f>IF(O$110=0,0,O$110/CHI_fec!O$110)</f>
        <v>0.56478105059035744</v>
      </c>
      <c r="P240" s="320">
        <f>IF(P$110=0,0,P$110/CHI_fec!P$110)</f>
        <v>0.34738043963990656</v>
      </c>
      <c r="Q240" s="320">
        <f>IF(Q$110=0,0,Q$110/CHI_fec!Q$110)</f>
        <v>0.33891130958198856</v>
      </c>
      <c r="R240" s="320">
        <f>IF(R$110=0,0,R$110/CHI_fec!R$110)</f>
        <v>0.3369910443589243</v>
      </c>
      <c r="S240" s="320">
        <f>IF(S$110=0,0,S$110/CHI_fec!S$110)</f>
        <v>0.37606779697087422</v>
      </c>
      <c r="T240" s="320">
        <f>IF(T$110=0,0,T$110/CHI_fec!T$110)</f>
        <v>0.4159646692837739</v>
      </c>
      <c r="U240" s="320">
        <f>IF(U$110=0,0,U$110/CHI_fec!U$110)</f>
        <v>0.35033199873993126</v>
      </c>
      <c r="V240" s="320">
        <f>IF(V$110=0,0,V$110/CHI_fec!V$110)</f>
        <v>0.26853645206872301</v>
      </c>
      <c r="W240" s="320">
        <f>IF(W$110=0,0,W$110/CHI_fec!W$110)</f>
        <v>0.38929912727822064</v>
      </c>
      <c r="X240" s="320">
        <f>IF(X$110=0,0,X$110/CHI_fec!X$110)</f>
        <v>0.34261268312583804</v>
      </c>
      <c r="Y240" s="320">
        <f>IF(Y$110=0,0,Y$110/CHI_fec!Y$110)</f>
        <v>0.34726571576208015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0.42697809252276303</v>
      </c>
      <c r="C245" s="275">
        <f>IF(C$115=0,0,C$115/CHI_fec!C$115)</f>
        <v>0.92916216975983268</v>
      </c>
      <c r="D245" s="275">
        <f>IF(D$115=0,0,D$115/CHI_fec!D$115)</f>
        <v>1.0527872655449517</v>
      </c>
      <c r="E245" s="275">
        <f>IF(E$115=0,0,E$115/CHI_fec!E$115)</f>
        <v>0.97259093711842304</v>
      </c>
      <c r="F245" s="275">
        <f>IF(F$115=0,0,F$115/CHI_fec!F$115)</f>
        <v>0.83044206701471779</v>
      </c>
      <c r="G245" s="275">
        <f>IF(G$115=0,0,G$115/CHI_fec!G$115)</f>
        <v>0.58299802010217983</v>
      </c>
      <c r="H245" s="275">
        <f>IF(H$115=0,0,H$115/CHI_fec!H$115)</f>
        <v>0.33950249395386711</v>
      </c>
      <c r="I245" s="275">
        <f>IF(I$115=0,0,I$115/CHI_fec!I$115)</f>
        <v>0.58714420154709546</v>
      </c>
      <c r="J245" s="275">
        <f>IF(J$115=0,0,J$115/CHI_fec!J$115)</f>
        <v>0.5743997794684309</v>
      </c>
      <c r="K245" s="275">
        <f>IF(K$115=0,0,K$115/CHI_fec!K$115)</f>
        <v>1.2846792132635476</v>
      </c>
      <c r="L245" s="275">
        <f>IF(L$115=0,0,L$115/CHI_fec!L$115)</f>
        <v>1.2059842034226187</v>
      </c>
      <c r="M245" s="275">
        <f>IF(M$115=0,0,M$115/CHI_fec!M$115)</f>
        <v>1.3779264658658732</v>
      </c>
      <c r="N245" s="275">
        <f>IF(N$115=0,0,N$115/CHI_fec!N$115)</f>
        <v>1.2726729084720629</v>
      </c>
      <c r="O245" s="275">
        <f>IF(O$115=0,0,O$115/CHI_fec!O$115)</f>
        <v>1.2011719733629407</v>
      </c>
      <c r="P245" s="275">
        <f>IF(P$115=0,0,P$115/CHI_fec!P$115)</f>
        <v>0.92173745941714769</v>
      </c>
      <c r="Q245" s="275">
        <f>IF(Q$115=0,0,Q$115/CHI_fec!Q$115)</f>
        <v>0.95488861997195995</v>
      </c>
      <c r="R245" s="275">
        <f>IF(R$115=0,0,R$115/CHI_fec!R$115)</f>
        <v>0.76274841735597909</v>
      </c>
      <c r="S245" s="275">
        <f>IF(S$115=0,0,S$115/CHI_fec!S$115)</f>
        <v>0.82230520931774309</v>
      </c>
      <c r="T245" s="275">
        <f>IF(T$115=0,0,T$115/CHI_fec!T$115)</f>
        <v>1.1071077859957119</v>
      </c>
      <c r="U245" s="275">
        <f>IF(U$115=0,0,U$115/CHI_fec!U$115)</f>
        <v>0.99701391954253971</v>
      </c>
      <c r="V245" s="275">
        <f>IF(V$115=0,0,V$115/CHI_fec!V$115)</f>
        <v>0.56599934946850161</v>
      </c>
      <c r="W245" s="275">
        <f>IF(W$115=0,0,W$115/CHI_fec!W$115)</f>
        <v>0.78454857699151759</v>
      </c>
      <c r="X245" s="275">
        <f>IF(X$115=0,0,X$115/CHI_fec!X$115)</f>
        <v>0.61800851158900993</v>
      </c>
      <c r="Y245" s="275">
        <f>IF(Y$115=0,0,Y$115/CHI_fec!Y$115)</f>
        <v>0.50960376457464551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1.3090626198259008</v>
      </c>
      <c r="C246" s="276">
        <f>IF(C$121=0,0,C$121/CHI_fec!C$121)</f>
        <v>2.0420929218222601</v>
      </c>
      <c r="D246" s="276">
        <f>IF(D$121=0,0,D$121/CHI_fec!D$121)</f>
        <v>1.6616912647075643</v>
      </c>
      <c r="E246" s="276">
        <f>IF(E$121=0,0,E$121/CHI_fec!E$121)</f>
        <v>1.3883451893801222</v>
      </c>
      <c r="F246" s="276">
        <f>IF(F$121=0,0,F$121/CHI_fec!F$121)</f>
        <v>1.2860257501254708</v>
      </c>
      <c r="G246" s="276">
        <f>IF(G$121=0,0,G$121/CHI_fec!G$121)</f>
        <v>0.6868038165867969</v>
      </c>
      <c r="H246" s="276">
        <f>IF(H$121=0,0,H$121/CHI_fec!H$121)</f>
        <v>0.51293817274244424</v>
      </c>
      <c r="I246" s="276">
        <f>IF(I$121=0,0,I$121/CHI_fec!I$121)</f>
        <v>1.0013215453570767</v>
      </c>
      <c r="J246" s="276">
        <f>IF(J$121=0,0,J$121/CHI_fec!J$121)</f>
        <v>0.69334084021688902</v>
      </c>
      <c r="K246" s="276">
        <f>IF(K$121=0,0,K$121/CHI_fec!K$121)</f>
        <v>0.84601385825973441</v>
      </c>
      <c r="L246" s="276">
        <f>IF(L$121=0,0,L$121/CHI_fec!L$121)</f>
        <v>0.99900798698238125</v>
      </c>
      <c r="M246" s="276">
        <f>IF(M$121=0,0,M$121/CHI_fec!M$121)</f>
        <v>1.0748393323814394</v>
      </c>
      <c r="N246" s="276">
        <f>IF(N$121=0,0,N$121/CHI_fec!N$121)</f>
        <v>1.2009798590493426</v>
      </c>
      <c r="O246" s="276">
        <f>IF(O$121=0,0,O$121/CHI_fec!O$121)</f>
        <v>1.1521257201959816</v>
      </c>
      <c r="P246" s="276">
        <f>IF(P$121=0,0,P$121/CHI_fec!P$121)</f>
        <v>1.7055711757787233</v>
      </c>
      <c r="Q246" s="276">
        <f>IF(Q$121=0,0,Q$121/CHI_fec!Q$121)</f>
        <v>1.8041903286556242</v>
      </c>
      <c r="R246" s="276">
        <f>IF(R$121=0,0,R$121/CHI_fec!R$121)</f>
        <v>1.9616764206130495</v>
      </c>
      <c r="S246" s="276">
        <f>IF(S$121=0,0,S$121/CHI_fec!S$121)</f>
        <v>2.0176830236391532</v>
      </c>
      <c r="T246" s="276">
        <f>IF(T$121=0,0,T$121/CHI_fec!T$121)</f>
        <v>1.576329242293963</v>
      </c>
      <c r="U246" s="276">
        <f>IF(U$121=0,0,U$121/CHI_fec!U$121)</f>
        <v>1.416365267650977</v>
      </c>
      <c r="V246" s="276">
        <f>IF(V$121=0,0,V$121/CHI_fec!V$121)</f>
        <v>1.1857260597277373</v>
      </c>
      <c r="W246" s="276">
        <f>IF(W$121=0,0,W$121/CHI_fec!W$121)</f>
        <v>1.3207657418507499</v>
      </c>
      <c r="X246" s="276">
        <f>IF(X$121=0,0,X$121/CHI_fec!X$121)</f>
        <v>1.22042015809065</v>
      </c>
      <c r="Y246" s="276">
        <f>IF(Y$121=0,0,Y$121/CHI_fec!Y$121)</f>
        <v>1.6602006688485378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2.5415034402862053</v>
      </c>
      <c r="C247" s="276">
        <f>IF(C$134=0,0,C$134/CHI_fec!C$134)</f>
        <v>3.0350236908514443</v>
      </c>
      <c r="D247" s="276">
        <f>IF(D$134=0,0,D$134/CHI_fec!D$134)</f>
        <v>2.9381751947558814</v>
      </c>
      <c r="E247" s="276">
        <f>IF(E$134=0,0,E$134/CHI_fec!E$134)</f>
        <v>2.8530371763512838</v>
      </c>
      <c r="F247" s="276">
        <f>IF(F$134=0,0,F$134/CHI_fec!F$134)</f>
        <v>2.8091622385381454</v>
      </c>
      <c r="G247" s="276">
        <f>IF(G$134=0,0,G$134/CHI_fec!G$134)</f>
        <v>2.2809241425992353</v>
      </c>
      <c r="H247" s="276">
        <f>IF(H$134=0,0,H$134/CHI_fec!H$134)</f>
        <v>2.0591902615201763</v>
      </c>
      <c r="I247" s="276">
        <f>IF(I$134=0,0,I$134/CHI_fec!I$134)</f>
        <v>2.6681113462375308</v>
      </c>
      <c r="J247" s="276">
        <f>IF(J$134=0,0,J$134/CHI_fec!J$134)</f>
        <v>2.4159949231706266</v>
      </c>
      <c r="K247" s="276">
        <f>IF(K$134=0,0,K$134/CHI_fec!K$134)</f>
        <v>2.5678725100727022</v>
      </c>
      <c r="L247" s="276">
        <f>IF(L$134=0,0,L$134/CHI_fec!L$134)</f>
        <v>2.5251228867863356</v>
      </c>
      <c r="M247" s="276">
        <f>IF(M$134=0,0,M$134/CHI_fec!M$134)</f>
        <v>2.4499003970177813</v>
      </c>
      <c r="N247" s="276">
        <f>IF(N$134=0,0,N$134/CHI_fec!N$134)</f>
        <v>2.3575518374028217</v>
      </c>
      <c r="O247" s="276">
        <f>IF(O$134=0,0,O$134/CHI_fec!O$134)</f>
        <v>2.3377005317627364</v>
      </c>
      <c r="P247" s="276">
        <f>IF(P$134=0,0,P$134/CHI_fec!P$134)</f>
        <v>2.0952418052840098</v>
      </c>
      <c r="Q247" s="276">
        <f>IF(Q$134=0,0,Q$134/CHI_fec!Q$134)</f>
        <v>2.0900460441694237</v>
      </c>
      <c r="R247" s="276">
        <f>IF(R$134=0,0,R$134/CHI_fec!R$134)</f>
        <v>2.0323732614959811</v>
      </c>
      <c r="S247" s="276">
        <f>IF(S$134=0,0,S$134/CHI_fec!S$134)</f>
        <v>2.0117857814494884</v>
      </c>
      <c r="T247" s="276">
        <f>IF(T$134=0,0,T$134/CHI_fec!T$134)</f>
        <v>2.1764300828630834</v>
      </c>
      <c r="U247" s="276">
        <f>IF(U$134=0,0,U$134/CHI_fec!U$134)</f>
        <v>2.0910246245412876</v>
      </c>
      <c r="V247" s="276">
        <f>IF(V$134=0,0,V$134/CHI_fec!V$134)</f>
        <v>1.8173734194886819</v>
      </c>
      <c r="W247" s="276">
        <f>IF(W$134=0,0,W$134/CHI_fec!W$134)</f>
        <v>1.9777623913142983</v>
      </c>
      <c r="X247" s="276">
        <f>IF(X$134=0,0,X$134/CHI_fec!X$134)</f>
        <v>1.8607355541624235</v>
      </c>
      <c r="Y247" s="276">
        <f>IF(Y$134=0,0,Y$134/CHI_fec!Y$134)</f>
        <v>1.747827351283356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0.58268498147327163</v>
      </c>
      <c r="C248" s="276">
        <f>IF(C$142=0,0,C$142/CHI_fec!C$142)</f>
        <v>1.1680373999749682</v>
      </c>
      <c r="D248" s="276">
        <f>IF(D$142=0,0,D$142/CHI_fec!D$142)</f>
        <v>1.0231088372921535</v>
      </c>
      <c r="E248" s="276">
        <f>IF(E$142=0,0,E$142/CHI_fec!E$142)</f>
        <v>0.90736068521591795</v>
      </c>
      <c r="F248" s="276">
        <f>IF(F$142=0,0,F$142/CHI_fec!F$142)</f>
        <v>0.77749095576362037</v>
      </c>
      <c r="G248" s="276">
        <f>IF(G$142=0,0,G$142/CHI_fec!G$142)</f>
        <v>0.48756331026455763</v>
      </c>
      <c r="H248" s="276">
        <f>IF(H$142=0,0,H$142/CHI_fec!H$142)</f>
        <v>0.37112304458704948</v>
      </c>
      <c r="I248" s="276">
        <f>IF(I$142=0,0,I$142/CHI_fec!I$142)</f>
        <v>0.69359125272436506</v>
      </c>
      <c r="J248" s="276">
        <f>IF(J$142=0,0,J$142/CHI_fec!J$142)</f>
        <v>0.60318141960002303</v>
      </c>
      <c r="K248" s="276">
        <f>IF(K$142=0,0,K$142/CHI_fec!K$142)</f>
        <v>1.132919578516143</v>
      </c>
      <c r="L248" s="276">
        <f>IF(L$142=0,0,L$142/CHI_fec!L$142)</f>
        <v>1.1337330153839065</v>
      </c>
      <c r="M248" s="276">
        <f>IF(M$142=0,0,M$142/CHI_fec!M$142)</f>
        <v>1.2791649627049639</v>
      </c>
      <c r="N248" s="276">
        <f>IF(N$142=0,0,N$142/CHI_fec!N$142)</f>
        <v>1.2438903181959866</v>
      </c>
      <c r="O248" s="276">
        <f>IF(O$142=0,0,O$142/CHI_fec!O$142)</f>
        <v>1.1785947197043318</v>
      </c>
      <c r="P248" s="276">
        <f>IF(P$142=0,0,P$142/CHI_fec!P$142)</f>
        <v>1.0930012537141709</v>
      </c>
      <c r="Q248" s="276">
        <f>IF(Q$142=0,0,Q$142/CHI_fec!Q$142)</f>
        <v>1.1450142826649348</v>
      </c>
      <c r="R248" s="276">
        <f>IF(R$142=0,0,R$142/CHI_fec!R$142)</f>
        <v>1.0151952792828833</v>
      </c>
      <c r="S248" s="276">
        <f>IF(S$142=0,0,S$142/CHI_fec!S$142)</f>
        <v>1.0764459546855021</v>
      </c>
      <c r="T248" s="276">
        <f>IF(T$142=0,0,T$142/CHI_fec!T$142)</f>
        <v>1.2195951902823503</v>
      </c>
      <c r="U248" s="276">
        <f>IF(U$142=0,0,U$142/CHI_fec!U$142)</f>
        <v>1.0954976352927475</v>
      </c>
      <c r="V248" s="276">
        <f>IF(V$142=0,0,V$142/CHI_fec!V$142)</f>
        <v>0.69922436417921274</v>
      </c>
      <c r="W248" s="276">
        <f>IF(W$142=0,0,W$142/CHI_fec!W$142)</f>
        <v>0.90683235483033198</v>
      </c>
      <c r="X248" s="276">
        <f>IF(X$142=0,0,X$142/CHI_fec!X$142)</f>
        <v>0.74810010153195727</v>
      </c>
      <c r="Y248" s="276">
        <f>IF(Y$142=0,0,Y$142/CHI_fec!Y$142)</f>
        <v>0.73612481194289203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PT: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2635.0707108653673</v>
      </c>
      <c r="C3" s="203">
        <f t="shared" si="0"/>
        <v>2603.9418949304982</v>
      </c>
      <c r="D3" s="203">
        <f t="shared" si="0"/>
        <v>2540.3526657741854</v>
      </c>
      <c r="E3" s="203">
        <f t="shared" si="0"/>
        <v>2335.8107656811212</v>
      </c>
      <c r="F3" s="203">
        <f t="shared" si="0"/>
        <v>2308.5111456544946</v>
      </c>
      <c r="G3" s="203">
        <f t="shared" si="0"/>
        <v>2219.5947164017339</v>
      </c>
      <c r="H3" s="203">
        <f t="shared" si="0"/>
        <v>2181.6055335186629</v>
      </c>
      <c r="I3" s="203">
        <f t="shared" si="0"/>
        <v>2239.2048568321857</v>
      </c>
      <c r="J3" s="203">
        <f t="shared" si="0"/>
        <v>2152.9353422136719</v>
      </c>
      <c r="K3" s="203">
        <f t="shared" si="0"/>
        <v>2018.0092466873875</v>
      </c>
      <c r="L3" s="203">
        <f t="shared" si="0"/>
        <v>2053.8649091818711</v>
      </c>
      <c r="M3" s="203">
        <f t="shared" si="0"/>
        <v>1873.6495126019076</v>
      </c>
      <c r="N3" s="203">
        <f t="shared" si="0"/>
        <v>1704.4984618612943</v>
      </c>
      <c r="O3" s="203">
        <f t="shared" si="0"/>
        <v>1603.0151197466721</v>
      </c>
      <c r="P3" s="203">
        <f t="shared" si="0"/>
        <v>1578.6326510234646</v>
      </c>
      <c r="Q3" s="203">
        <f t="shared" si="0"/>
        <v>1603.2234999999998</v>
      </c>
      <c r="R3" s="203">
        <f t="shared" si="0"/>
        <v>1659.6821753214881</v>
      </c>
      <c r="S3" s="203">
        <f t="shared" si="0"/>
        <v>1792.3911024133154</v>
      </c>
      <c r="T3" s="203">
        <f t="shared" si="0"/>
        <v>1880.9860428835066</v>
      </c>
      <c r="U3" s="203">
        <f t="shared" si="0"/>
        <v>1995.4427535487969</v>
      </c>
      <c r="V3" s="203">
        <f t="shared" si="0"/>
        <v>2001.9622903982549</v>
      </c>
      <c r="W3" s="203">
        <f t="shared" si="0"/>
        <v>2116.485681685459</v>
      </c>
      <c r="X3" s="203">
        <f t="shared" si="0"/>
        <v>2168.2515738932429</v>
      </c>
      <c r="Y3" s="203">
        <f t="shared" si="0"/>
        <v>2101.7823529001071</v>
      </c>
      <c r="DA3" s="112"/>
    </row>
    <row r="4" spans="1:105" ht="12" customHeight="1" x14ac:dyDescent="0.25">
      <c r="A4" s="50" t="s">
        <v>51</v>
      </c>
      <c r="B4" s="241">
        <v>716.61271217886451</v>
      </c>
      <c r="C4" s="241">
        <v>683.34151451668504</v>
      </c>
      <c r="D4" s="241">
        <v>601.16732546284402</v>
      </c>
      <c r="E4" s="241">
        <v>560.77349393388101</v>
      </c>
      <c r="F4" s="241">
        <v>606.06095033920633</v>
      </c>
      <c r="G4" s="241">
        <v>532.23324990833567</v>
      </c>
      <c r="H4" s="241">
        <v>520.07220245001508</v>
      </c>
      <c r="I4" s="241">
        <v>645.21477533439543</v>
      </c>
      <c r="J4" s="241">
        <v>617.1644714671811</v>
      </c>
      <c r="K4" s="241">
        <v>680.0461707487525</v>
      </c>
      <c r="L4" s="241">
        <v>669.27575140790714</v>
      </c>
      <c r="M4" s="241">
        <v>574.51565019909526</v>
      </c>
      <c r="N4" s="241">
        <v>572.65800631304978</v>
      </c>
      <c r="O4" s="241">
        <v>470.17015774472623</v>
      </c>
      <c r="P4" s="241">
        <v>449.22693755810519</v>
      </c>
      <c r="Q4" s="241">
        <v>432.66807308381851</v>
      </c>
      <c r="R4" s="241">
        <v>344.35362642763619</v>
      </c>
      <c r="S4" s="241">
        <v>370.51757031802993</v>
      </c>
      <c r="T4" s="241">
        <v>404.45173569891398</v>
      </c>
      <c r="U4" s="241">
        <v>479.34152526061581</v>
      </c>
      <c r="V4" s="241">
        <v>576.33222766446784</v>
      </c>
      <c r="W4" s="241">
        <v>430.94749649517598</v>
      </c>
      <c r="X4" s="241">
        <v>762.98534458100244</v>
      </c>
      <c r="Y4" s="241">
        <v>666.27096278050681</v>
      </c>
      <c r="DA4" s="83" t="s">
        <v>1404</v>
      </c>
    </row>
    <row r="5" spans="1:105" ht="12" customHeight="1" x14ac:dyDescent="0.25">
      <c r="A5" s="144" t="s">
        <v>52</v>
      </c>
      <c r="B5" s="282">
        <v>1587.4876562899799</v>
      </c>
      <c r="C5" s="282">
        <v>1582.69297201481</v>
      </c>
      <c r="D5" s="282">
        <v>1627.2433100807159</v>
      </c>
      <c r="E5" s="282">
        <v>1428.874174849889</v>
      </c>
      <c r="F5" s="282">
        <v>1333.4550779041931</v>
      </c>
      <c r="G5" s="282">
        <v>1348.9949525257109</v>
      </c>
      <c r="H5" s="282">
        <v>1300.3445313461</v>
      </c>
      <c r="I5" s="282">
        <v>1153.745379560519</v>
      </c>
      <c r="J5" s="282">
        <v>1067.9681614490789</v>
      </c>
      <c r="K5" s="282">
        <v>881.7106584539315</v>
      </c>
      <c r="L5" s="282">
        <v>900.51807801969301</v>
      </c>
      <c r="M5" s="282">
        <v>843.79034657110901</v>
      </c>
      <c r="N5" s="282">
        <v>598.0605740454431</v>
      </c>
      <c r="O5" s="282">
        <v>625.30007080426935</v>
      </c>
      <c r="P5" s="282">
        <v>688.79006779984604</v>
      </c>
      <c r="Q5" s="282">
        <v>733.07307984742079</v>
      </c>
      <c r="R5" s="282">
        <v>875.35122591840752</v>
      </c>
      <c r="S5" s="282">
        <v>943.92387769413483</v>
      </c>
      <c r="T5" s="282">
        <v>979.42852379825649</v>
      </c>
      <c r="U5" s="282">
        <v>1004.456546436874</v>
      </c>
      <c r="V5" s="282">
        <v>957.78840353869418</v>
      </c>
      <c r="W5" s="282">
        <v>1181.4139023772341</v>
      </c>
      <c r="X5" s="282">
        <v>982.08231783206452</v>
      </c>
      <c r="Y5" s="282">
        <v>933.97594025366175</v>
      </c>
      <c r="DA5" s="94" t="s">
        <v>1405</v>
      </c>
    </row>
    <row r="6" spans="1:105" ht="12" customHeight="1" x14ac:dyDescent="0.25">
      <c r="A6" s="49" t="s">
        <v>60</v>
      </c>
      <c r="B6" s="242">
        <v>330.97034239652311</v>
      </c>
      <c r="C6" s="242">
        <v>337.90740839900297</v>
      </c>
      <c r="D6" s="242">
        <v>311.94203023062568</v>
      </c>
      <c r="E6" s="242">
        <v>346.16309689735152</v>
      </c>
      <c r="F6" s="242">
        <v>368.99511741109518</v>
      </c>
      <c r="G6" s="242">
        <v>338.36651396768741</v>
      </c>
      <c r="H6" s="242">
        <v>361.18879972254769</v>
      </c>
      <c r="I6" s="242">
        <v>440.24470193727137</v>
      </c>
      <c r="J6" s="242">
        <v>467.80270929741198</v>
      </c>
      <c r="K6" s="242">
        <v>456.25241748470353</v>
      </c>
      <c r="L6" s="242">
        <v>484.07107975427101</v>
      </c>
      <c r="M6" s="242">
        <v>455.34351583170348</v>
      </c>
      <c r="N6" s="242">
        <v>533.77988150280146</v>
      </c>
      <c r="O6" s="242">
        <v>507.54489119767652</v>
      </c>
      <c r="P6" s="242">
        <v>440.61564566551323</v>
      </c>
      <c r="Q6" s="242">
        <v>437.48234706876042</v>
      </c>
      <c r="R6" s="242">
        <v>439.97732297544428</v>
      </c>
      <c r="S6" s="242">
        <v>477.94965440115072</v>
      </c>
      <c r="T6" s="242">
        <v>497.1057833863361</v>
      </c>
      <c r="U6" s="242">
        <v>511.6446818513071</v>
      </c>
      <c r="V6" s="242">
        <v>467.84165919509297</v>
      </c>
      <c r="W6" s="242">
        <v>504.12428281304909</v>
      </c>
      <c r="X6" s="242">
        <v>423.18391148017611</v>
      </c>
      <c r="Y6" s="242">
        <v>501.53544986593852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10343</v>
      </c>
      <c r="C9" s="241">
        <v>10162</v>
      </c>
      <c r="D9" s="241">
        <v>9759</v>
      </c>
      <c r="E9" s="241">
        <v>8567</v>
      </c>
      <c r="F9" s="241">
        <v>8843</v>
      </c>
      <c r="G9" s="241">
        <v>8438</v>
      </c>
      <c r="H9" s="241">
        <v>8340</v>
      </c>
      <c r="I9" s="241">
        <v>9178.7350000000006</v>
      </c>
      <c r="J9" s="241">
        <v>8405.42</v>
      </c>
      <c r="K9" s="241">
        <v>6862.9690000000001</v>
      </c>
      <c r="L9" s="241">
        <v>6691.3947749999998</v>
      </c>
      <c r="M9" s="241">
        <v>6222.9971407499997</v>
      </c>
      <c r="N9" s="241">
        <v>5787.3873408975014</v>
      </c>
      <c r="O9" s="241">
        <v>5382.2702270346754</v>
      </c>
      <c r="P9" s="241">
        <v>5480.2020000000002</v>
      </c>
      <c r="Q9" s="241">
        <v>5050.8019999999997</v>
      </c>
      <c r="R9" s="241">
        <v>4100.01</v>
      </c>
      <c r="S9" s="241">
        <v>3792.7330000000002</v>
      </c>
      <c r="T9" s="241">
        <v>3963.0880000000002</v>
      </c>
      <c r="U9" s="241">
        <v>4297.5559999999996</v>
      </c>
      <c r="V9" s="241">
        <v>4498.3639999999996</v>
      </c>
      <c r="W9" s="241">
        <v>4500</v>
      </c>
      <c r="X9" s="241">
        <v>4500</v>
      </c>
      <c r="Y9" s="241">
        <v>5000</v>
      </c>
      <c r="DA9" s="83" t="s">
        <v>1408</v>
      </c>
    </row>
    <row r="10" spans="1:105" ht="12" customHeight="1" x14ac:dyDescent="0.25">
      <c r="A10" s="144" t="s">
        <v>1409</v>
      </c>
      <c r="B10" s="282">
        <v>18817.18410968898</v>
      </c>
      <c r="C10" s="282">
        <v>19329.486589983939</v>
      </c>
      <c r="D10" s="282">
        <v>21694.253229535661</v>
      </c>
      <c r="E10" s="282">
        <v>17927.40940654388</v>
      </c>
      <c r="F10" s="282">
        <v>15978.793064620169</v>
      </c>
      <c r="G10" s="282">
        <v>17564.269962268321</v>
      </c>
      <c r="H10" s="282">
        <v>17125.49388058357</v>
      </c>
      <c r="I10" s="282">
        <v>13479.406249495611</v>
      </c>
      <c r="J10" s="282">
        <v>11945.355195409629</v>
      </c>
      <c r="K10" s="282">
        <v>11258.5061299312</v>
      </c>
      <c r="L10" s="282">
        <v>12855.918967615869</v>
      </c>
      <c r="M10" s="282">
        <v>12126.51965214858</v>
      </c>
      <c r="N10" s="282">
        <v>5414.9396711965956</v>
      </c>
      <c r="O10" s="282">
        <v>6200.4005810035997</v>
      </c>
      <c r="P10" s="282">
        <v>7704.8502753909497</v>
      </c>
      <c r="Q10" s="282">
        <v>8003.9924913658406</v>
      </c>
      <c r="R10" s="282">
        <v>8308.3733780145794</v>
      </c>
      <c r="S10" s="282">
        <v>9498.0398692570834</v>
      </c>
      <c r="T10" s="282">
        <v>8739.1594087648009</v>
      </c>
      <c r="U10" s="282">
        <v>8741.5792459535387</v>
      </c>
      <c r="V10" s="282">
        <v>9419.2412503826272</v>
      </c>
      <c r="W10" s="282">
        <v>8382.4440342283251</v>
      </c>
      <c r="X10" s="282">
        <v>9240.0566746241311</v>
      </c>
      <c r="Y10" s="282">
        <v>8005.8826922621993</v>
      </c>
      <c r="DA10" s="94" t="s">
        <v>1410</v>
      </c>
    </row>
    <row r="11" spans="1:105" ht="12" customHeight="1" x14ac:dyDescent="0.25">
      <c r="A11" s="49" t="s">
        <v>1411</v>
      </c>
      <c r="B11" s="242">
        <v>1254.72725951952</v>
      </c>
      <c r="C11" s="242">
        <v>1319.88877546353</v>
      </c>
      <c r="D11" s="242">
        <v>1330.09322669786</v>
      </c>
      <c r="E11" s="242">
        <v>1389.05772535808</v>
      </c>
      <c r="F11" s="242">
        <v>1414.1718219138199</v>
      </c>
      <c r="G11" s="242">
        <v>1409.03938647722</v>
      </c>
      <c r="H11" s="242">
        <v>1521.37025531267</v>
      </c>
      <c r="I11" s="242">
        <v>1645.01894142164</v>
      </c>
      <c r="J11" s="242">
        <v>1673.47593781553</v>
      </c>
      <c r="K11" s="242">
        <v>1557.6606928055401</v>
      </c>
      <c r="L11" s="242">
        <v>1609.9705300000001</v>
      </c>
      <c r="M11" s="242">
        <v>1635.6508699999999</v>
      </c>
      <c r="N11" s="242">
        <v>1700.51803</v>
      </c>
      <c r="O11" s="242">
        <v>1702.4988599999999</v>
      </c>
      <c r="P11" s="242">
        <v>1726.45542</v>
      </c>
      <c r="Q11" s="242">
        <v>1705.3404878460899</v>
      </c>
      <c r="R11" s="242">
        <v>1711.6535200000001</v>
      </c>
      <c r="S11" s="242">
        <v>1737.0569800000001</v>
      </c>
      <c r="T11" s="242">
        <v>1799.26026</v>
      </c>
      <c r="U11" s="242">
        <v>1791.54822406469</v>
      </c>
      <c r="V11" s="242">
        <v>1653.77692</v>
      </c>
      <c r="W11" s="242">
        <v>1796.10845170588</v>
      </c>
      <c r="X11" s="242">
        <v>1838.1985</v>
      </c>
      <c r="Y11" s="242">
        <v>1819.77926766667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11492.222222222221</v>
      </c>
      <c r="C14" s="241">
        <v>11492.222222222221</v>
      </c>
      <c r="D14" s="241">
        <v>10591.83128397128</v>
      </c>
      <c r="E14" s="241">
        <v>10591.83128397128</v>
      </c>
      <c r="F14" s="241">
        <v>10591.83128397128</v>
      </c>
      <c r="G14" s="241">
        <v>9691.4403457203298</v>
      </c>
      <c r="H14" s="241">
        <v>9691.4403457203298</v>
      </c>
      <c r="I14" s="241">
        <v>9691.4403457203298</v>
      </c>
      <c r="J14" s="241">
        <v>9691.4403457203298</v>
      </c>
      <c r="K14" s="241">
        <v>8791.0494074693834</v>
      </c>
      <c r="L14" s="241">
        <v>8791.0494074693834</v>
      </c>
      <c r="M14" s="241">
        <v>8791.0494074693834</v>
      </c>
      <c r="N14" s="241">
        <v>7890.6584692184379</v>
      </c>
      <c r="O14" s="241">
        <v>7890.6584692184379</v>
      </c>
      <c r="P14" s="241">
        <v>7890.6584692184379</v>
      </c>
      <c r="Q14" s="241">
        <v>7890.6584692184379</v>
      </c>
      <c r="R14" s="241">
        <v>7890.6584692184379</v>
      </c>
      <c r="S14" s="241">
        <v>7890.6584692184379</v>
      </c>
      <c r="T14" s="241">
        <v>7890.6584692184379</v>
      </c>
      <c r="U14" s="241">
        <v>7890.6584692184379</v>
      </c>
      <c r="V14" s="241">
        <v>7890.6584692184379</v>
      </c>
      <c r="W14" s="241">
        <v>7890.6584692184379</v>
      </c>
      <c r="X14" s="241">
        <v>7890.6584692184379</v>
      </c>
      <c r="Y14" s="241">
        <v>7890.6584692184379</v>
      </c>
      <c r="DA14" s="83" t="s">
        <v>1413</v>
      </c>
    </row>
    <row r="15" spans="1:105" ht="12" customHeight="1" x14ac:dyDescent="0.25">
      <c r="A15" s="107" t="s">
        <v>1409</v>
      </c>
      <c r="B15" s="282">
        <v>20907.982344098869</v>
      </c>
      <c r="C15" s="282">
        <v>20907.982344098869</v>
      </c>
      <c r="D15" s="282">
        <v>22977.40803564684</v>
      </c>
      <c r="E15" s="282">
        <v>22977.40803564684</v>
      </c>
      <c r="F15" s="282">
        <v>20907.982344098869</v>
      </c>
      <c r="G15" s="282">
        <v>20907.982344098869</v>
      </c>
      <c r="H15" s="282">
        <v>20907.982344098869</v>
      </c>
      <c r="I15" s="282">
        <v>18838.556652550891</v>
      </c>
      <c r="J15" s="282">
        <v>18838.556652550891</v>
      </c>
      <c r="K15" s="282">
        <v>18838.556652550891</v>
      </c>
      <c r="L15" s="282">
        <v>16769.130961002909</v>
      </c>
      <c r="M15" s="282">
        <v>16769.130961002909</v>
      </c>
      <c r="N15" s="282">
        <v>16769.130961002909</v>
      </c>
      <c r="O15" s="282">
        <v>14699.705269454929</v>
      </c>
      <c r="P15" s="282">
        <v>14699.705269454929</v>
      </c>
      <c r="Q15" s="282">
        <v>14699.705269454929</v>
      </c>
      <c r="R15" s="282">
        <v>14699.705269454929</v>
      </c>
      <c r="S15" s="282">
        <v>14699.705269454929</v>
      </c>
      <c r="T15" s="282">
        <v>14699.705269454929</v>
      </c>
      <c r="U15" s="282">
        <v>14699.705269454929</v>
      </c>
      <c r="V15" s="282">
        <v>14699.705269454929</v>
      </c>
      <c r="W15" s="282">
        <v>14699.705269454929</v>
      </c>
      <c r="X15" s="282">
        <v>14699.705269454929</v>
      </c>
      <c r="Y15" s="282">
        <v>14699.705269454929</v>
      </c>
      <c r="DA15" s="94" t="s">
        <v>1414</v>
      </c>
    </row>
    <row r="16" spans="1:105" ht="12" customHeight="1" x14ac:dyDescent="0.25">
      <c r="A16" s="49" t="s">
        <v>1411</v>
      </c>
      <c r="B16" s="242">
        <v>1394.141399466133</v>
      </c>
      <c r="C16" s="242">
        <v>1489.59418063203</v>
      </c>
      <c r="D16" s="242">
        <v>1489.59418063203</v>
      </c>
      <c r="E16" s="242">
        <v>1489.59418063203</v>
      </c>
      <c r="F16" s="242">
        <v>1585.0469617979261</v>
      </c>
      <c r="G16" s="242">
        <v>1585.0469617979261</v>
      </c>
      <c r="H16" s="242">
        <v>1629.3777633108391</v>
      </c>
      <c r="I16" s="242">
        <v>1820.283325642632</v>
      </c>
      <c r="J16" s="242">
        <v>1820.283325642632</v>
      </c>
      <c r="K16" s="242">
        <v>1871.4053052956151</v>
      </c>
      <c r="L16" s="242">
        <v>1871.4053052956151</v>
      </c>
      <c r="M16" s="242">
        <v>1827.074503782701</v>
      </c>
      <c r="N16" s="242">
        <v>1922.527284948598</v>
      </c>
      <c r="O16" s="242">
        <v>1878.1964834356841</v>
      </c>
      <c r="P16" s="242">
        <v>1878.1964834356841</v>
      </c>
      <c r="Q16" s="242">
        <v>1833.865681922771</v>
      </c>
      <c r="R16" s="242">
        <v>1833.865681922771</v>
      </c>
      <c r="S16" s="242">
        <v>1929.3184630886669</v>
      </c>
      <c r="T16" s="242">
        <v>1929.3184630886669</v>
      </c>
      <c r="U16" s="242">
        <v>1929.3184630886669</v>
      </c>
      <c r="V16" s="242">
        <v>1929.3184630886669</v>
      </c>
      <c r="W16" s="242">
        <v>1929.3184630886669</v>
      </c>
      <c r="X16" s="242">
        <v>2024.771244254563</v>
      </c>
      <c r="Y16" s="242">
        <v>2024.771244254563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900.39093825094585</v>
      </c>
      <c r="S18" s="241">
        <v>0</v>
      </c>
      <c r="T18" s="241">
        <v>0</v>
      </c>
      <c r="U18" s="241">
        <v>900.39093825094585</v>
      </c>
      <c r="V18" s="241">
        <v>0</v>
      </c>
      <c r="W18" s="241">
        <v>0</v>
      </c>
      <c r="X18" s="241">
        <v>0</v>
      </c>
      <c r="Y18" s="241">
        <v>900.39093825094585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2069.42569154798</v>
      </c>
      <c r="D19" s="282">
        <v>2069.42569154798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2069.42569154798</v>
      </c>
      <c r="S19" s="282">
        <v>0</v>
      </c>
      <c r="T19" s="282">
        <v>0</v>
      </c>
      <c r="U19" s="282">
        <v>2069.42569154798</v>
      </c>
      <c r="V19" s="282">
        <v>0</v>
      </c>
      <c r="W19" s="282">
        <v>0</v>
      </c>
      <c r="X19" s="282">
        <v>2069.42569154798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139.78358267880981</v>
      </c>
      <c r="D20" s="242">
        <v>95.452781165896297</v>
      </c>
      <c r="E20" s="242">
        <v>44.33080151291351</v>
      </c>
      <c r="F20" s="242">
        <v>190.90556233179259</v>
      </c>
      <c r="G20" s="242">
        <v>44.33080151291351</v>
      </c>
      <c r="H20" s="242">
        <v>139.78358267880981</v>
      </c>
      <c r="I20" s="242">
        <v>235.23636384470609</v>
      </c>
      <c r="J20" s="242">
        <v>95.452781165896297</v>
      </c>
      <c r="K20" s="242">
        <v>95.452781165896297</v>
      </c>
      <c r="L20" s="242">
        <v>95.452781165896297</v>
      </c>
      <c r="M20" s="242">
        <v>0</v>
      </c>
      <c r="N20" s="242">
        <v>190.90556233179259</v>
      </c>
      <c r="O20" s="242">
        <v>0</v>
      </c>
      <c r="P20" s="242">
        <v>95.452781165896297</v>
      </c>
      <c r="Q20" s="242">
        <v>0</v>
      </c>
      <c r="R20" s="242">
        <v>95.452781165896297</v>
      </c>
      <c r="S20" s="242">
        <v>139.78358267880981</v>
      </c>
      <c r="T20" s="242">
        <v>95.452781165896297</v>
      </c>
      <c r="U20" s="242">
        <v>44.33080151291351</v>
      </c>
      <c r="V20" s="242">
        <v>95.452781165896297</v>
      </c>
      <c r="W20" s="242">
        <v>44.33080151291351</v>
      </c>
      <c r="X20" s="242">
        <v>190.90556233179259</v>
      </c>
      <c r="Y20" s="242">
        <v>44.33080151291351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900.39093825094096</v>
      </c>
      <c r="E22" s="241">
        <f t="shared" si="1"/>
        <v>0</v>
      </c>
      <c r="F22" s="241">
        <f t="shared" si="1"/>
        <v>0</v>
      </c>
      <c r="G22" s="241">
        <f t="shared" si="1"/>
        <v>900.39093825095006</v>
      </c>
      <c r="H22" s="241">
        <f t="shared" si="1"/>
        <v>0</v>
      </c>
      <c r="I22" s="241">
        <f t="shared" si="1"/>
        <v>0</v>
      </c>
      <c r="J22" s="241">
        <f t="shared" si="1"/>
        <v>0</v>
      </c>
      <c r="K22" s="241">
        <f t="shared" si="1"/>
        <v>900.39093825094642</v>
      </c>
      <c r="L22" s="241">
        <f t="shared" si="1"/>
        <v>0</v>
      </c>
      <c r="M22" s="241">
        <f t="shared" si="1"/>
        <v>0</v>
      </c>
      <c r="N22" s="241">
        <f t="shared" si="1"/>
        <v>900.39093825094551</v>
      </c>
      <c r="O22" s="241">
        <f t="shared" si="1"/>
        <v>0</v>
      </c>
      <c r="P22" s="241">
        <f t="shared" si="1"/>
        <v>0</v>
      </c>
      <c r="Q22" s="241">
        <f t="shared" si="1"/>
        <v>0</v>
      </c>
      <c r="R22" s="241">
        <f t="shared" si="1"/>
        <v>900.39093825094551</v>
      </c>
      <c r="S22" s="241">
        <f t="shared" si="1"/>
        <v>0</v>
      </c>
      <c r="T22" s="241">
        <f t="shared" si="1"/>
        <v>0</v>
      </c>
      <c r="U22" s="241">
        <f t="shared" si="1"/>
        <v>900.39093825094551</v>
      </c>
      <c r="V22" s="241">
        <f t="shared" si="1"/>
        <v>0</v>
      </c>
      <c r="W22" s="241">
        <f t="shared" si="1"/>
        <v>0</v>
      </c>
      <c r="X22" s="241">
        <f t="shared" si="1"/>
        <v>0</v>
      </c>
      <c r="Y22" s="241">
        <f t="shared" si="1"/>
        <v>900.39093825094551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2069.4256915479782</v>
      </c>
      <c r="D23" s="282">
        <f t="shared" si="2"/>
        <v>0</v>
      </c>
      <c r="E23" s="282">
        <f t="shared" si="2"/>
        <v>0</v>
      </c>
      <c r="F23" s="282">
        <f t="shared" si="2"/>
        <v>2069.4256915479709</v>
      </c>
      <c r="G23" s="282">
        <f t="shared" si="2"/>
        <v>0</v>
      </c>
      <c r="H23" s="282">
        <f t="shared" si="2"/>
        <v>0</v>
      </c>
      <c r="I23" s="282">
        <f t="shared" si="2"/>
        <v>2069.4256915479782</v>
      </c>
      <c r="J23" s="282">
        <f t="shared" si="2"/>
        <v>0</v>
      </c>
      <c r="K23" s="282">
        <f t="shared" si="2"/>
        <v>0</v>
      </c>
      <c r="L23" s="282">
        <f t="shared" si="2"/>
        <v>2069.4256915479818</v>
      </c>
      <c r="M23" s="282">
        <f t="shared" si="2"/>
        <v>0</v>
      </c>
      <c r="N23" s="282">
        <f t="shared" si="2"/>
        <v>0</v>
      </c>
      <c r="O23" s="282">
        <f t="shared" si="2"/>
        <v>2069.42569154798</v>
      </c>
      <c r="P23" s="282">
        <f t="shared" si="2"/>
        <v>0</v>
      </c>
      <c r="Q23" s="282">
        <f t="shared" si="2"/>
        <v>0</v>
      </c>
      <c r="R23" s="282">
        <f t="shared" si="2"/>
        <v>2069.42569154798</v>
      </c>
      <c r="S23" s="282">
        <f t="shared" si="2"/>
        <v>0</v>
      </c>
      <c r="T23" s="282">
        <f t="shared" si="2"/>
        <v>0</v>
      </c>
      <c r="U23" s="282">
        <f t="shared" si="2"/>
        <v>2069.42569154798</v>
      </c>
      <c r="V23" s="282">
        <f t="shared" si="2"/>
        <v>0</v>
      </c>
      <c r="W23" s="282">
        <f t="shared" si="2"/>
        <v>0</v>
      </c>
      <c r="X23" s="282">
        <f t="shared" si="2"/>
        <v>2069.42569154798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44.330801512912785</v>
      </c>
      <c r="D24" s="242">
        <f t="shared" si="3"/>
        <v>95.45278116589634</v>
      </c>
      <c r="E24" s="242">
        <f t="shared" si="3"/>
        <v>44.330801512913467</v>
      </c>
      <c r="F24" s="242">
        <f t="shared" si="3"/>
        <v>95.452781165896567</v>
      </c>
      <c r="G24" s="242">
        <f t="shared" si="3"/>
        <v>44.330801512913467</v>
      </c>
      <c r="H24" s="242">
        <f t="shared" si="3"/>
        <v>95.452781165896795</v>
      </c>
      <c r="I24" s="242">
        <f t="shared" si="3"/>
        <v>44.33080151291324</v>
      </c>
      <c r="J24" s="242">
        <f t="shared" si="3"/>
        <v>95.45278116589634</v>
      </c>
      <c r="K24" s="242">
        <f t="shared" si="3"/>
        <v>44.33080151291324</v>
      </c>
      <c r="L24" s="242">
        <f t="shared" si="3"/>
        <v>95.45278116589634</v>
      </c>
      <c r="M24" s="242">
        <f t="shared" si="3"/>
        <v>44.330801512914149</v>
      </c>
      <c r="N24" s="242">
        <f t="shared" si="3"/>
        <v>95.452781165895658</v>
      </c>
      <c r="O24" s="242">
        <f t="shared" si="3"/>
        <v>44.330801512913922</v>
      </c>
      <c r="P24" s="242">
        <f t="shared" si="3"/>
        <v>95.45278116589634</v>
      </c>
      <c r="Q24" s="242">
        <f t="shared" si="3"/>
        <v>44.330801512913013</v>
      </c>
      <c r="R24" s="242">
        <f t="shared" si="3"/>
        <v>95.45278116589634</v>
      </c>
      <c r="S24" s="242">
        <f t="shared" si="3"/>
        <v>44.330801512913922</v>
      </c>
      <c r="T24" s="242">
        <f t="shared" si="3"/>
        <v>95.45278116589634</v>
      </c>
      <c r="U24" s="242">
        <f t="shared" si="3"/>
        <v>44.330801512913467</v>
      </c>
      <c r="V24" s="242">
        <f t="shared" si="3"/>
        <v>95.45278116589634</v>
      </c>
      <c r="W24" s="242">
        <f t="shared" si="3"/>
        <v>44.330801512913467</v>
      </c>
      <c r="X24" s="242">
        <f t="shared" si="3"/>
        <v>95.45278116589634</v>
      </c>
      <c r="Y24" s="242">
        <f t="shared" si="3"/>
        <v>44.330801512913695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1149.2222222222208</v>
      </c>
      <c r="C26" s="241">
        <f t="shared" si="4"/>
        <v>1330.2222222222208</v>
      </c>
      <c r="D26" s="241">
        <f t="shared" si="4"/>
        <v>832.83128397127984</v>
      </c>
      <c r="E26" s="241">
        <f t="shared" si="4"/>
        <v>2024.8312839712798</v>
      </c>
      <c r="F26" s="241">
        <f t="shared" si="4"/>
        <v>1748.8312839712798</v>
      </c>
      <c r="G26" s="241">
        <f t="shared" si="4"/>
        <v>1253.4403457203298</v>
      </c>
      <c r="H26" s="241">
        <f t="shared" si="4"/>
        <v>1351.4403457203298</v>
      </c>
      <c r="I26" s="241">
        <f t="shared" si="4"/>
        <v>512.70534572032921</v>
      </c>
      <c r="J26" s="241">
        <f t="shared" si="4"/>
        <v>1286.0203457203297</v>
      </c>
      <c r="K26" s="241">
        <f t="shared" si="4"/>
        <v>1928.0804074693833</v>
      </c>
      <c r="L26" s="241">
        <f t="shared" si="4"/>
        <v>2099.6546324693836</v>
      </c>
      <c r="M26" s="241">
        <f t="shared" si="4"/>
        <v>2568.0522667193836</v>
      </c>
      <c r="N26" s="241">
        <f t="shared" si="4"/>
        <v>2103.2711283209364</v>
      </c>
      <c r="O26" s="241">
        <f t="shared" si="4"/>
        <v>2508.3882421837625</v>
      </c>
      <c r="P26" s="241">
        <f t="shared" si="4"/>
        <v>2410.4564692184376</v>
      </c>
      <c r="Q26" s="241">
        <f t="shared" si="4"/>
        <v>2839.8564692184382</v>
      </c>
      <c r="R26" s="241">
        <f t="shared" si="4"/>
        <v>3790.6484692184376</v>
      </c>
      <c r="S26" s="241">
        <f t="shared" si="4"/>
        <v>4097.9254692184377</v>
      </c>
      <c r="T26" s="241">
        <f t="shared" si="4"/>
        <v>3927.5704692184377</v>
      </c>
      <c r="U26" s="241">
        <f t="shared" si="4"/>
        <v>3593.1024692184383</v>
      </c>
      <c r="V26" s="241">
        <f t="shared" si="4"/>
        <v>3392.2944692184383</v>
      </c>
      <c r="W26" s="241">
        <f t="shared" si="4"/>
        <v>3390.6584692184379</v>
      </c>
      <c r="X26" s="241">
        <f t="shared" si="4"/>
        <v>3390.6584692184379</v>
      </c>
      <c r="Y26" s="241">
        <f t="shared" si="4"/>
        <v>2890.6584692184379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2090.7982344098891</v>
      </c>
      <c r="C27" s="282">
        <f t="shared" si="5"/>
        <v>1578.4957541149306</v>
      </c>
      <c r="D27" s="282">
        <f t="shared" si="5"/>
        <v>1283.1548061111789</v>
      </c>
      <c r="E27" s="282">
        <f t="shared" si="5"/>
        <v>5049.99862910296</v>
      </c>
      <c r="F27" s="282">
        <f t="shared" si="5"/>
        <v>4929.1892794787</v>
      </c>
      <c r="G27" s="282">
        <f t="shared" si="5"/>
        <v>3343.7123818305481</v>
      </c>
      <c r="H27" s="282">
        <f t="shared" si="5"/>
        <v>3782.4884635152994</v>
      </c>
      <c r="I27" s="282">
        <f t="shared" si="5"/>
        <v>5359.1504030552805</v>
      </c>
      <c r="J27" s="282">
        <f t="shared" si="5"/>
        <v>6893.2014571412619</v>
      </c>
      <c r="K27" s="282">
        <f t="shared" si="5"/>
        <v>7580.050522619691</v>
      </c>
      <c r="L27" s="282">
        <f t="shared" si="5"/>
        <v>3913.2119933870399</v>
      </c>
      <c r="M27" s="282">
        <f t="shared" si="5"/>
        <v>4642.6113088543298</v>
      </c>
      <c r="N27" s="282">
        <f t="shared" si="5"/>
        <v>11354.191289806313</v>
      </c>
      <c r="O27" s="282">
        <f t="shared" si="5"/>
        <v>8499.3046884513296</v>
      </c>
      <c r="P27" s="282">
        <f t="shared" si="5"/>
        <v>6994.8549940639796</v>
      </c>
      <c r="Q27" s="282">
        <f t="shared" si="5"/>
        <v>6695.7127780890887</v>
      </c>
      <c r="R27" s="282">
        <f t="shared" si="5"/>
        <v>6391.3318914403499</v>
      </c>
      <c r="S27" s="282">
        <f t="shared" si="5"/>
        <v>5201.6654001978459</v>
      </c>
      <c r="T27" s="282">
        <f t="shared" si="5"/>
        <v>5960.5458606901284</v>
      </c>
      <c r="U27" s="282">
        <f t="shared" si="5"/>
        <v>5958.1260235013906</v>
      </c>
      <c r="V27" s="282">
        <f t="shared" si="5"/>
        <v>5280.4640190723021</v>
      </c>
      <c r="W27" s="282">
        <f t="shared" si="5"/>
        <v>6317.2612352266042</v>
      </c>
      <c r="X27" s="282">
        <f t="shared" si="5"/>
        <v>5459.6485948307982</v>
      </c>
      <c r="Y27" s="282">
        <f t="shared" si="5"/>
        <v>6693.82257719273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139.41413994661298</v>
      </c>
      <c r="C28" s="242">
        <f t="shared" si="6"/>
        <v>169.70540516849996</v>
      </c>
      <c r="D28" s="242">
        <f t="shared" si="6"/>
        <v>159.50095393416996</v>
      </c>
      <c r="E28" s="242">
        <f t="shared" si="6"/>
        <v>100.53645527394997</v>
      </c>
      <c r="F28" s="242">
        <f t="shared" si="6"/>
        <v>170.87513988410615</v>
      </c>
      <c r="G28" s="242">
        <f t="shared" si="6"/>
        <v>176.00757532070611</v>
      </c>
      <c r="H28" s="242">
        <f t="shared" si="6"/>
        <v>108.0075079981691</v>
      </c>
      <c r="I28" s="242">
        <f t="shared" si="6"/>
        <v>175.26438422099204</v>
      </c>
      <c r="J28" s="242">
        <f t="shared" si="6"/>
        <v>146.80738782710205</v>
      </c>
      <c r="K28" s="242">
        <f t="shared" si="6"/>
        <v>313.74461249007504</v>
      </c>
      <c r="L28" s="242">
        <f t="shared" si="6"/>
        <v>261.43477529561505</v>
      </c>
      <c r="M28" s="242">
        <f t="shared" si="6"/>
        <v>191.42363378270102</v>
      </c>
      <c r="N28" s="242">
        <f t="shared" si="6"/>
        <v>222.00925494859803</v>
      </c>
      <c r="O28" s="242">
        <f t="shared" si="6"/>
        <v>175.69762343568414</v>
      </c>
      <c r="P28" s="242">
        <f t="shared" si="6"/>
        <v>151.74106343568405</v>
      </c>
      <c r="Q28" s="242">
        <f t="shared" si="6"/>
        <v>128.52519407668115</v>
      </c>
      <c r="R28" s="242">
        <f t="shared" si="6"/>
        <v>122.21216192277097</v>
      </c>
      <c r="S28" s="242">
        <f t="shared" si="6"/>
        <v>192.26148308866686</v>
      </c>
      <c r="T28" s="242">
        <f t="shared" si="6"/>
        <v>130.05820308866691</v>
      </c>
      <c r="U28" s="242">
        <f t="shared" si="6"/>
        <v>137.77023902397696</v>
      </c>
      <c r="V28" s="242">
        <f t="shared" si="6"/>
        <v>275.54154308866691</v>
      </c>
      <c r="W28" s="242">
        <f t="shared" si="6"/>
        <v>133.21001138278689</v>
      </c>
      <c r="X28" s="242">
        <f t="shared" si="6"/>
        <v>186.57274425456308</v>
      </c>
      <c r="Y28" s="242">
        <f t="shared" si="6"/>
        <v>204.99197658789308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2197.9496990541711</v>
      </c>
      <c r="C31" s="210">
        <v>2190.5151332760101</v>
      </c>
      <c r="D31" s="210">
        <v>2356.5715391229578</v>
      </c>
      <c r="E31" s="210">
        <v>1951.673688736028</v>
      </c>
      <c r="F31" s="210">
        <v>1937.53086844368</v>
      </c>
      <c r="G31" s="210">
        <v>2015.014101461737</v>
      </c>
      <c r="H31" s="210">
        <v>1966.098796216681</v>
      </c>
      <c r="I31" s="210">
        <v>1879.806706792777</v>
      </c>
      <c r="J31" s="210">
        <v>1749.311607910576</v>
      </c>
      <c r="K31" s="210">
        <v>1508.126999140155</v>
      </c>
      <c r="L31" s="210">
        <v>1604.517884780739</v>
      </c>
      <c r="M31" s="210">
        <v>1518.5533104041269</v>
      </c>
      <c r="N31" s="210">
        <v>1079.9308684436801</v>
      </c>
      <c r="O31" s="210">
        <v>1085.029062768702</v>
      </c>
      <c r="P31" s="210">
        <v>1175.3773860705071</v>
      </c>
      <c r="Q31" s="210">
        <v>1117.636629406707</v>
      </c>
      <c r="R31" s="210">
        <v>1048.669819432502</v>
      </c>
      <c r="S31" s="210">
        <v>1119.1783319002579</v>
      </c>
      <c r="T31" s="210">
        <v>1073.9132416165089</v>
      </c>
      <c r="U31" s="210">
        <v>1089.7132416165091</v>
      </c>
      <c r="V31" s="210">
        <v>1084.0510748065351</v>
      </c>
      <c r="W31" s="210">
        <v>1058.1715391229579</v>
      </c>
      <c r="X31" s="210">
        <v>1069.8686156491831</v>
      </c>
      <c r="Y31" s="210">
        <v>1047.753310404127</v>
      </c>
      <c r="DA31" s="109" t="s">
        <v>1419</v>
      </c>
    </row>
    <row r="32" spans="1:105" ht="12" customHeight="1" x14ac:dyDescent="0.25">
      <c r="A32" s="24" t="s">
        <v>28</v>
      </c>
      <c r="B32" s="213">
        <v>290.30980223559749</v>
      </c>
      <c r="C32" s="213">
        <v>158.95064488392089</v>
      </c>
      <c r="D32" s="213">
        <v>162.8414445399828</v>
      </c>
      <c r="E32" s="213">
        <v>123.8082545141875</v>
      </c>
      <c r="F32" s="213">
        <v>72.043508168529655</v>
      </c>
      <c r="G32" s="213">
        <v>1.221066208082545</v>
      </c>
      <c r="H32" s="213">
        <v>7.4453998280309541</v>
      </c>
      <c r="I32" s="213">
        <v>145.71392949269131</v>
      </c>
      <c r="J32" s="213">
        <v>49.347463456577813</v>
      </c>
      <c r="K32" s="213">
        <v>6.1684436801375746</v>
      </c>
      <c r="L32" s="213">
        <v>33.721496130696472</v>
      </c>
      <c r="M32" s="213">
        <v>3.6087704213241611</v>
      </c>
      <c r="N32" s="213">
        <v>1.804385210662081</v>
      </c>
      <c r="O32" s="213">
        <v>0</v>
      </c>
      <c r="P32" s="213">
        <v>0</v>
      </c>
      <c r="Q32" s="213">
        <v>1.411092003439381</v>
      </c>
      <c r="R32" s="213">
        <v>2.1802235597592432</v>
      </c>
      <c r="S32" s="213">
        <v>1.162768701633706</v>
      </c>
      <c r="T32" s="213">
        <v>1.5179707652622529</v>
      </c>
      <c r="U32" s="213">
        <v>1.595442820292347</v>
      </c>
      <c r="V32" s="213">
        <v>1.9111779879621671</v>
      </c>
      <c r="W32" s="213">
        <v>1.942820292347377</v>
      </c>
      <c r="X32" s="213">
        <v>3.1121238177128112</v>
      </c>
      <c r="Y32" s="213">
        <v>1.705417024935511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955.61926053310412</v>
      </c>
      <c r="C33" s="204">
        <f t="shared" si="7"/>
        <v>996.81478933791914</v>
      </c>
      <c r="D33" s="204">
        <f t="shared" si="7"/>
        <v>1124.1877042132417</v>
      </c>
      <c r="E33" s="204">
        <f t="shared" si="7"/>
        <v>808.05795356835768</v>
      </c>
      <c r="F33" s="204">
        <f t="shared" si="7"/>
        <v>814.42450558899395</v>
      </c>
      <c r="G33" s="204">
        <f t="shared" si="7"/>
        <v>908.14196044711957</v>
      </c>
      <c r="H33" s="204">
        <f t="shared" si="7"/>
        <v>835.76483233018052</v>
      </c>
      <c r="I33" s="204">
        <f t="shared" si="7"/>
        <v>556.86913155631987</v>
      </c>
      <c r="J33" s="204">
        <f t="shared" si="7"/>
        <v>587.99088564058457</v>
      </c>
      <c r="K33" s="204">
        <f t="shared" si="7"/>
        <v>514.35468615649177</v>
      </c>
      <c r="L33" s="204">
        <f t="shared" si="7"/>
        <v>480.98796216680989</v>
      </c>
      <c r="M33" s="204">
        <f t="shared" si="7"/>
        <v>413.48993981083407</v>
      </c>
      <c r="N33" s="204">
        <f t="shared" si="7"/>
        <v>340.21203783319004</v>
      </c>
      <c r="O33" s="204">
        <f t="shared" si="7"/>
        <v>360.51392949269132</v>
      </c>
      <c r="P33" s="204">
        <f t="shared" si="7"/>
        <v>410.33723129836619</v>
      </c>
      <c r="Q33" s="204">
        <f t="shared" si="7"/>
        <v>380.64866723989672</v>
      </c>
      <c r="R33" s="204">
        <f t="shared" si="7"/>
        <v>281.24101461736888</v>
      </c>
      <c r="S33" s="204">
        <f t="shared" si="7"/>
        <v>319.67437661220981</v>
      </c>
      <c r="T33" s="204">
        <f t="shared" si="7"/>
        <v>284.17257093723117</v>
      </c>
      <c r="U33" s="204">
        <f t="shared" si="7"/>
        <v>283.84746345657783</v>
      </c>
      <c r="V33" s="204">
        <f t="shared" si="7"/>
        <v>298.28306104901111</v>
      </c>
      <c r="W33" s="204">
        <f t="shared" si="7"/>
        <v>259.79071367153904</v>
      </c>
      <c r="X33" s="204">
        <f t="shared" si="7"/>
        <v>284.87317282889069</v>
      </c>
      <c r="Y33" s="204">
        <f t="shared" si="7"/>
        <v>271.48443680137569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222.55898538263111</v>
      </c>
      <c r="C35" s="204">
        <v>222.55898538263111</v>
      </c>
      <c r="D35" s="204">
        <v>203.35339638865</v>
      </c>
      <c r="E35" s="204">
        <v>27.113757523645749</v>
      </c>
      <c r="F35" s="204">
        <v>11.29982803095443</v>
      </c>
      <c r="G35" s="204">
        <v>15.81969045571797</v>
      </c>
      <c r="H35" s="204">
        <v>11.29982803095443</v>
      </c>
      <c r="I35" s="204">
        <v>13.184264832330181</v>
      </c>
      <c r="J35" s="204">
        <v>12.085640584694749</v>
      </c>
      <c r="K35" s="204">
        <v>8.7895098882201186</v>
      </c>
      <c r="L35" s="204">
        <v>6.592175408426483</v>
      </c>
      <c r="M35" s="204">
        <v>7.690799656061909</v>
      </c>
      <c r="N35" s="204">
        <v>5.4934651762682716</v>
      </c>
      <c r="O35" s="204">
        <v>4.3947549441100593</v>
      </c>
      <c r="P35" s="204">
        <v>4.3947549441100593</v>
      </c>
      <c r="Q35" s="204">
        <v>5.4934651762682716</v>
      </c>
      <c r="R35" s="204">
        <v>5.4934651762682716</v>
      </c>
      <c r="S35" s="204">
        <v>4.438693035253654</v>
      </c>
      <c r="T35" s="204">
        <v>4.0475494411006014</v>
      </c>
      <c r="U35" s="204">
        <v>4.0640584694754942</v>
      </c>
      <c r="V35" s="204">
        <v>3.6662940670679278</v>
      </c>
      <c r="W35" s="204">
        <v>4.3804815133275996</v>
      </c>
      <c r="X35" s="204">
        <v>4.8133276010318138</v>
      </c>
      <c r="Y35" s="204">
        <v>4.5782459157351667</v>
      </c>
      <c r="DA35" s="71" t="s">
        <v>1422</v>
      </c>
    </row>
    <row r="36" spans="1:105" ht="12" customHeight="1" x14ac:dyDescent="0.25">
      <c r="A36" s="18" t="s">
        <v>71</v>
      </c>
      <c r="B36" s="204">
        <v>40.361822871883057</v>
      </c>
      <c r="C36" s="204">
        <v>44.501547721410141</v>
      </c>
      <c r="D36" s="204">
        <v>38.292003439380913</v>
      </c>
      <c r="E36" s="204">
        <v>35.187274290627677</v>
      </c>
      <c r="F36" s="204">
        <v>35.187274290627677</v>
      </c>
      <c r="G36" s="204">
        <v>34.152364574376612</v>
      </c>
      <c r="H36" s="204">
        <v>27.73000859845228</v>
      </c>
      <c r="I36" s="204">
        <v>25.67592433361995</v>
      </c>
      <c r="J36" s="204">
        <v>24.648925193465171</v>
      </c>
      <c r="K36" s="204">
        <v>29.784092863284609</v>
      </c>
      <c r="L36" s="204">
        <v>26.703009458297501</v>
      </c>
      <c r="M36" s="204">
        <v>26.703009458297501</v>
      </c>
      <c r="N36" s="204">
        <v>18.486672398968189</v>
      </c>
      <c r="O36" s="204">
        <v>18.486672398968189</v>
      </c>
      <c r="P36" s="204">
        <v>20.540756663800519</v>
      </c>
      <c r="Q36" s="204">
        <v>25.67592433361995</v>
      </c>
      <c r="R36" s="204">
        <v>19.51367153912296</v>
      </c>
      <c r="S36" s="204">
        <v>17.078589853826308</v>
      </c>
      <c r="T36" s="204">
        <v>16.31547721410146</v>
      </c>
      <c r="U36" s="204">
        <v>20.381599312123821</v>
      </c>
      <c r="V36" s="204">
        <v>20.946431642304379</v>
      </c>
      <c r="W36" s="204">
        <v>21.910834049871021</v>
      </c>
      <c r="X36" s="204">
        <v>17.310748065348239</v>
      </c>
      <c r="Y36" s="204">
        <v>14.54591573516767</v>
      </c>
      <c r="DA36" s="71" t="s">
        <v>1423</v>
      </c>
    </row>
    <row r="37" spans="1:105" ht="12" customHeight="1" x14ac:dyDescent="0.25">
      <c r="A37" s="18" t="s">
        <v>32</v>
      </c>
      <c r="B37" s="204">
        <v>299.13061049011179</v>
      </c>
      <c r="C37" s="204">
        <v>225.79535683576961</v>
      </c>
      <c r="D37" s="204">
        <v>256.67334479793641</v>
      </c>
      <c r="E37" s="204">
        <v>165.0042992261393</v>
      </c>
      <c r="F37" s="204">
        <v>81.593379191745484</v>
      </c>
      <c r="G37" s="204">
        <v>66.234565778159933</v>
      </c>
      <c r="H37" s="204">
        <v>32.637317282889079</v>
      </c>
      <c r="I37" s="204">
        <v>25.79535683576956</v>
      </c>
      <c r="J37" s="204">
        <v>16.241530524505588</v>
      </c>
      <c r="K37" s="204">
        <v>13.375408426483229</v>
      </c>
      <c r="L37" s="204">
        <v>6.6877042132416156</v>
      </c>
      <c r="M37" s="204">
        <v>3.8214961306964752</v>
      </c>
      <c r="N37" s="204">
        <v>2.8661220980223558</v>
      </c>
      <c r="O37" s="204">
        <v>2.8661220980223558</v>
      </c>
      <c r="P37" s="204">
        <v>0.95537403267411869</v>
      </c>
      <c r="Q37" s="204">
        <v>0.95537403267411869</v>
      </c>
      <c r="R37" s="204">
        <v>0.95537403267411869</v>
      </c>
      <c r="S37" s="204">
        <v>1.013671539122958</v>
      </c>
      <c r="T37" s="204">
        <v>0.87420464316423041</v>
      </c>
      <c r="U37" s="204">
        <v>0.88082545141874458</v>
      </c>
      <c r="V37" s="204">
        <v>0.97738607050730875</v>
      </c>
      <c r="W37" s="204">
        <v>1.2888220120378331</v>
      </c>
      <c r="X37" s="204">
        <v>2.3024935511607909</v>
      </c>
      <c r="Y37" s="204">
        <v>2.6607050730868438</v>
      </c>
      <c r="DA37" s="71" t="s">
        <v>1424</v>
      </c>
    </row>
    <row r="38" spans="1:105" ht="12" customHeight="1" x14ac:dyDescent="0.25">
      <c r="A38" s="18" t="s">
        <v>33</v>
      </c>
      <c r="B38" s="204">
        <v>393.56784178847812</v>
      </c>
      <c r="C38" s="204">
        <v>503.95889939810831</v>
      </c>
      <c r="D38" s="204">
        <v>625.86895958727428</v>
      </c>
      <c r="E38" s="204">
        <v>580.75262252794494</v>
      </c>
      <c r="F38" s="204">
        <v>686.34402407566631</v>
      </c>
      <c r="G38" s="204">
        <v>791.935339638865</v>
      </c>
      <c r="H38" s="204">
        <v>764.09767841788471</v>
      </c>
      <c r="I38" s="204">
        <v>492.21358555460017</v>
      </c>
      <c r="J38" s="204">
        <v>535.01478933791907</v>
      </c>
      <c r="K38" s="204">
        <v>462.40567497850378</v>
      </c>
      <c r="L38" s="204">
        <v>441.00507308684428</v>
      </c>
      <c r="M38" s="204">
        <v>375.27463456577817</v>
      </c>
      <c r="N38" s="204">
        <v>313.36577815993121</v>
      </c>
      <c r="O38" s="204">
        <v>334.76638005159072</v>
      </c>
      <c r="P38" s="204">
        <v>384.44634565778148</v>
      </c>
      <c r="Q38" s="204">
        <v>348.52390369733439</v>
      </c>
      <c r="R38" s="204">
        <v>255.27850386930351</v>
      </c>
      <c r="S38" s="204">
        <v>297.14342218400691</v>
      </c>
      <c r="T38" s="204">
        <v>262.93533963886489</v>
      </c>
      <c r="U38" s="204">
        <v>258.52098022355977</v>
      </c>
      <c r="V38" s="204">
        <v>272.69294926913147</v>
      </c>
      <c r="W38" s="204">
        <v>232.21057609630259</v>
      </c>
      <c r="X38" s="204">
        <v>260.44660361134987</v>
      </c>
      <c r="Y38" s="204">
        <v>249.699570077386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433.01805674978499</v>
      </c>
      <c r="C39" s="204">
        <f t="shared" si="8"/>
        <v>506.29836629406702</v>
      </c>
      <c r="D39" s="204">
        <f t="shared" si="8"/>
        <v>533.19002579535675</v>
      </c>
      <c r="E39" s="204">
        <f t="shared" si="8"/>
        <v>490.64918314703351</v>
      </c>
      <c r="F39" s="204">
        <f t="shared" si="8"/>
        <v>506.5993121238177</v>
      </c>
      <c r="G39" s="204">
        <f t="shared" si="8"/>
        <v>516.59501289767843</v>
      </c>
      <c r="H39" s="204">
        <f t="shared" si="8"/>
        <v>512.83319002579537</v>
      </c>
      <c r="I39" s="204">
        <f t="shared" si="8"/>
        <v>544.23903697334481</v>
      </c>
      <c r="J39" s="204">
        <f t="shared" si="8"/>
        <v>526.67669819432501</v>
      </c>
      <c r="K39" s="204">
        <f t="shared" si="8"/>
        <v>410.96302665520199</v>
      </c>
      <c r="L39" s="204">
        <f t="shared" si="8"/>
        <v>458.36199484092862</v>
      </c>
      <c r="M39" s="204">
        <f t="shared" si="8"/>
        <v>463.47807394668962</v>
      </c>
      <c r="N39" s="204">
        <f t="shared" si="8"/>
        <v>448.32330180567487</v>
      </c>
      <c r="O39" s="204">
        <f t="shared" si="8"/>
        <v>418.65864144454002</v>
      </c>
      <c r="P39" s="204">
        <f t="shared" si="8"/>
        <v>426.33276010318139</v>
      </c>
      <c r="Q39" s="204">
        <f t="shared" si="8"/>
        <v>438.27102321582112</v>
      </c>
      <c r="R39" s="204">
        <f t="shared" si="8"/>
        <v>438.45546001719691</v>
      </c>
      <c r="S39" s="204">
        <f t="shared" si="8"/>
        <v>445.99905417024928</v>
      </c>
      <c r="T39" s="204">
        <f t="shared" si="8"/>
        <v>447.76577815993107</v>
      </c>
      <c r="U39" s="204">
        <f t="shared" si="8"/>
        <v>456.24789337919168</v>
      </c>
      <c r="V39" s="204">
        <f t="shared" si="8"/>
        <v>439.13869303525371</v>
      </c>
      <c r="W39" s="204">
        <f t="shared" si="8"/>
        <v>456.24780739466888</v>
      </c>
      <c r="X39" s="204">
        <f t="shared" si="8"/>
        <v>434.43104041272568</v>
      </c>
      <c r="Y39" s="204">
        <f t="shared" si="8"/>
        <v>431.29896818572649</v>
      </c>
      <c r="DA39" s="71"/>
    </row>
    <row r="40" spans="1:105" ht="12" customHeight="1" x14ac:dyDescent="0.25">
      <c r="A40" s="18" t="s">
        <v>73</v>
      </c>
      <c r="B40" s="204">
        <v>433.01805674978499</v>
      </c>
      <c r="C40" s="204">
        <v>506.29836629406702</v>
      </c>
      <c r="D40" s="204">
        <v>533.19002579535675</v>
      </c>
      <c r="E40" s="204">
        <v>490.64918314703351</v>
      </c>
      <c r="F40" s="204">
        <v>506.5993121238177</v>
      </c>
      <c r="G40" s="204">
        <v>516.59501289767843</v>
      </c>
      <c r="H40" s="204">
        <v>512.83319002579537</v>
      </c>
      <c r="I40" s="204">
        <v>544.23903697334481</v>
      </c>
      <c r="J40" s="204">
        <v>526.67669819432501</v>
      </c>
      <c r="K40" s="204">
        <v>410.96302665520199</v>
      </c>
      <c r="L40" s="204">
        <v>458.36199484092862</v>
      </c>
      <c r="M40" s="204">
        <v>463.47807394668962</v>
      </c>
      <c r="N40" s="204">
        <v>448.32330180567487</v>
      </c>
      <c r="O40" s="204">
        <v>418.65864144454002</v>
      </c>
      <c r="P40" s="204">
        <v>426.33276010318139</v>
      </c>
      <c r="Q40" s="204">
        <v>438.27102321582112</v>
      </c>
      <c r="R40" s="204">
        <v>438.45546001719691</v>
      </c>
      <c r="S40" s="204">
        <v>445.99905417024928</v>
      </c>
      <c r="T40" s="204">
        <v>447.76577815993107</v>
      </c>
      <c r="U40" s="204">
        <v>456.24789337919168</v>
      </c>
      <c r="V40" s="204">
        <v>439.13869303525371</v>
      </c>
      <c r="W40" s="204">
        <v>456.24780739466888</v>
      </c>
      <c r="X40" s="204">
        <v>434.43104041272568</v>
      </c>
      <c r="Y40" s="204">
        <v>431.29896818572649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322.82407566638011</v>
      </c>
      <c r="C42" s="204">
        <f t="shared" si="9"/>
        <v>327.00395528804808</v>
      </c>
      <c r="D42" s="204">
        <f t="shared" si="9"/>
        <v>331.25537403267413</v>
      </c>
      <c r="E42" s="204">
        <f t="shared" si="9"/>
        <v>335.55460017196901</v>
      </c>
      <c r="F42" s="204">
        <f t="shared" si="9"/>
        <v>342.17059329320722</v>
      </c>
      <c r="G42" s="204">
        <f t="shared" si="9"/>
        <v>382.84608770421318</v>
      </c>
      <c r="H42" s="204">
        <f t="shared" si="9"/>
        <v>395.07497850386932</v>
      </c>
      <c r="I42" s="204">
        <f t="shared" si="9"/>
        <v>402.64643164230438</v>
      </c>
      <c r="J42" s="204">
        <f t="shared" si="9"/>
        <v>366.77171109200339</v>
      </c>
      <c r="K42" s="204">
        <f t="shared" si="9"/>
        <v>388.81719690455714</v>
      </c>
      <c r="L42" s="204">
        <f t="shared" si="9"/>
        <v>433.24256233877901</v>
      </c>
      <c r="M42" s="204">
        <f t="shared" si="9"/>
        <v>456.26732588134132</v>
      </c>
      <c r="N42" s="204">
        <f t="shared" si="9"/>
        <v>122.07420464316426</v>
      </c>
      <c r="O42" s="204">
        <f t="shared" si="9"/>
        <v>142.42381771281165</v>
      </c>
      <c r="P42" s="204">
        <f t="shared" si="9"/>
        <v>165.11418744625965</v>
      </c>
      <c r="Q42" s="204">
        <f t="shared" si="9"/>
        <v>120.68882201203783</v>
      </c>
      <c r="R42" s="204">
        <f t="shared" si="9"/>
        <v>162.15245055889935</v>
      </c>
      <c r="S42" s="204">
        <f t="shared" si="9"/>
        <v>178.68151332760098</v>
      </c>
      <c r="T42" s="204">
        <f t="shared" si="9"/>
        <v>165.6500429922614</v>
      </c>
      <c r="U42" s="204">
        <f t="shared" si="9"/>
        <v>176.910834049871</v>
      </c>
      <c r="V42" s="204">
        <f t="shared" si="9"/>
        <v>184.87987962166804</v>
      </c>
      <c r="W42" s="204">
        <f t="shared" si="9"/>
        <v>170.85915735167669</v>
      </c>
      <c r="X42" s="204">
        <f t="shared" si="9"/>
        <v>177.77738607050725</v>
      </c>
      <c r="Y42" s="204">
        <f t="shared" si="9"/>
        <v>175.32923473774716</v>
      </c>
      <c r="DA42" s="71"/>
    </row>
    <row r="43" spans="1:105" ht="12" customHeight="1" x14ac:dyDescent="0.25">
      <c r="A43" s="18" t="s">
        <v>38</v>
      </c>
      <c r="B43" s="204">
        <v>322.82407566638011</v>
      </c>
      <c r="C43" s="204">
        <v>327.00395528804808</v>
      </c>
      <c r="D43" s="204">
        <v>331.25537403267413</v>
      </c>
      <c r="E43" s="204">
        <v>335.55460017196901</v>
      </c>
      <c r="F43" s="204">
        <v>342.17059329320722</v>
      </c>
      <c r="G43" s="204">
        <v>382.84608770421318</v>
      </c>
      <c r="H43" s="204">
        <v>395.07497850386932</v>
      </c>
      <c r="I43" s="204">
        <v>401.76268271711092</v>
      </c>
      <c r="J43" s="204">
        <v>365.88796216680993</v>
      </c>
      <c r="K43" s="204">
        <v>387.93344797936368</v>
      </c>
      <c r="L43" s="204">
        <v>431.47506448839209</v>
      </c>
      <c r="M43" s="204">
        <v>454.4998280309544</v>
      </c>
      <c r="N43" s="204">
        <v>121.19045571797081</v>
      </c>
      <c r="O43" s="204">
        <v>141.5400687876182</v>
      </c>
      <c r="P43" s="204">
        <v>164.23043852106619</v>
      </c>
      <c r="Q43" s="204">
        <v>118.9213241616509</v>
      </c>
      <c r="R43" s="204">
        <v>161.26870163370589</v>
      </c>
      <c r="S43" s="204">
        <v>177.725279449699</v>
      </c>
      <c r="T43" s="204">
        <v>164.70799656061911</v>
      </c>
      <c r="U43" s="204">
        <v>175.70894239036971</v>
      </c>
      <c r="V43" s="204">
        <v>183.57901977644019</v>
      </c>
      <c r="W43" s="204">
        <v>169.0638865004299</v>
      </c>
      <c r="X43" s="204">
        <v>176.6020636285468</v>
      </c>
      <c r="Y43" s="204">
        <v>174.24058469475489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0.88374892519346515</v>
      </c>
      <c r="J45" s="204">
        <v>0.88374892519346515</v>
      </c>
      <c r="K45" s="204">
        <v>0.88374892519346515</v>
      </c>
      <c r="L45" s="204">
        <v>1.7674978503869301</v>
      </c>
      <c r="M45" s="204">
        <v>1.7674978503869301</v>
      </c>
      <c r="N45" s="204">
        <v>0.88374892519346515</v>
      </c>
      <c r="O45" s="204">
        <v>0.88374892519346515</v>
      </c>
      <c r="P45" s="204">
        <v>0.88374892519346515</v>
      </c>
      <c r="Q45" s="204">
        <v>1.7674978503869301</v>
      </c>
      <c r="R45" s="204">
        <v>0.88374892519346515</v>
      </c>
      <c r="S45" s="204">
        <v>0.95623387790197767</v>
      </c>
      <c r="T45" s="204">
        <v>0.94204643164230428</v>
      </c>
      <c r="U45" s="204">
        <v>1.2018916595012901</v>
      </c>
      <c r="V45" s="204">
        <v>1.300859845227859</v>
      </c>
      <c r="W45" s="204">
        <v>1.7952708512467761</v>
      </c>
      <c r="X45" s="204">
        <v>1.1753224419604471</v>
      </c>
      <c r="Y45" s="204">
        <v>1.088650042992261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2.6273430782459162</v>
      </c>
      <c r="C49" s="204">
        <v>3.0810834049871021</v>
      </c>
      <c r="D49" s="204">
        <v>3.0333619948409281</v>
      </c>
      <c r="E49" s="204">
        <v>1.6002579535683581</v>
      </c>
      <c r="F49" s="204">
        <v>1.4331040412725711</v>
      </c>
      <c r="G49" s="204">
        <v>5.3501289767841786</v>
      </c>
      <c r="H49" s="204">
        <v>7.0698194325021486</v>
      </c>
      <c r="I49" s="204">
        <v>8.6700773860705063</v>
      </c>
      <c r="J49" s="204">
        <v>8.9805674978503873</v>
      </c>
      <c r="K49" s="204">
        <v>8.2879621668099741</v>
      </c>
      <c r="L49" s="204">
        <v>9.5538263112639719</v>
      </c>
      <c r="M49" s="204">
        <v>9.9121238177128124</v>
      </c>
      <c r="N49" s="204">
        <v>10.0792777300086</v>
      </c>
      <c r="O49" s="204">
        <v>8.5745485812553728</v>
      </c>
      <c r="P49" s="204">
        <v>7.643078245915734</v>
      </c>
      <c r="Q49" s="204">
        <v>8.431298366294067</v>
      </c>
      <c r="R49" s="204">
        <v>8.1446259673258812</v>
      </c>
      <c r="S49" s="204">
        <v>8.6110060189165942</v>
      </c>
      <c r="T49" s="204">
        <v>8.8393809114359421</v>
      </c>
      <c r="U49" s="204">
        <v>7.0605331040412729</v>
      </c>
      <c r="V49" s="204">
        <v>5.0079105760963021</v>
      </c>
      <c r="W49" s="204">
        <v>4.3070507308684434</v>
      </c>
      <c r="X49" s="204">
        <v>1.154772141014617</v>
      </c>
      <c r="Y49" s="204">
        <v>0.71006018916595004</v>
      </c>
      <c r="DA49" s="71" t="s">
        <v>1434</v>
      </c>
    </row>
    <row r="50" spans="1:105" ht="12" customHeight="1" x14ac:dyDescent="0.25">
      <c r="A50" s="21" t="s">
        <v>40</v>
      </c>
      <c r="B50" s="207">
        <v>193.55116079105761</v>
      </c>
      <c r="C50" s="207">
        <v>198.36629406706791</v>
      </c>
      <c r="D50" s="207">
        <v>202.06362854686159</v>
      </c>
      <c r="E50" s="207">
        <v>192.0034393809114</v>
      </c>
      <c r="F50" s="207">
        <v>200.85984522785901</v>
      </c>
      <c r="G50" s="207">
        <v>200.85984522785901</v>
      </c>
      <c r="H50" s="207">
        <v>207.91057609630269</v>
      </c>
      <c r="I50" s="207">
        <v>221.66809974204639</v>
      </c>
      <c r="J50" s="207">
        <v>209.54428202923469</v>
      </c>
      <c r="K50" s="207">
        <v>179.5356835769561</v>
      </c>
      <c r="L50" s="207">
        <v>188.6500429922614</v>
      </c>
      <c r="M50" s="207">
        <v>171.79707652622531</v>
      </c>
      <c r="N50" s="207">
        <v>157.4376612209802</v>
      </c>
      <c r="O50" s="207">
        <v>154.85812553740331</v>
      </c>
      <c r="P50" s="207">
        <v>165.95012897678421</v>
      </c>
      <c r="Q50" s="207">
        <v>168.18572656921751</v>
      </c>
      <c r="R50" s="207">
        <v>156.49604471195181</v>
      </c>
      <c r="S50" s="207">
        <v>165.04961306964739</v>
      </c>
      <c r="T50" s="207">
        <v>165.96749785038691</v>
      </c>
      <c r="U50" s="207">
        <v>164.05107480653481</v>
      </c>
      <c r="V50" s="207">
        <v>154.83035253654339</v>
      </c>
      <c r="W50" s="207">
        <v>165.02398968185719</v>
      </c>
      <c r="X50" s="207">
        <v>168.52012037833191</v>
      </c>
      <c r="Y50" s="207">
        <v>167.22519346517629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2197.9496990541711</v>
      </c>
      <c r="C51" s="284">
        <f t="shared" si="10"/>
        <v>2190.5151332760101</v>
      </c>
      <c r="D51" s="284">
        <f t="shared" si="10"/>
        <v>2356.5715391229583</v>
      </c>
      <c r="E51" s="284">
        <f t="shared" si="10"/>
        <v>1951.6736887360275</v>
      </c>
      <c r="F51" s="284">
        <f t="shared" si="10"/>
        <v>1937.53086844368</v>
      </c>
      <c r="G51" s="284">
        <f t="shared" si="10"/>
        <v>2015.0141014617361</v>
      </c>
      <c r="H51" s="284">
        <f t="shared" si="10"/>
        <v>1966.0987962166805</v>
      </c>
      <c r="I51" s="284">
        <f t="shared" si="10"/>
        <v>1879.8067067927777</v>
      </c>
      <c r="J51" s="284">
        <f t="shared" si="10"/>
        <v>1749.3116079105757</v>
      </c>
      <c r="K51" s="284">
        <f t="shared" si="10"/>
        <v>1508.1269991401546</v>
      </c>
      <c r="L51" s="284">
        <f t="shared" si="10"/>
        <v>1604.5178847807392</v>
      </c>
      <c r="M51" s="284">
        <f t="shared" si="10"/>
        <v>1518.5533104041274</v>
      </c>
      <c r="N51" s="284">
        <f t="shared" si="10"/>
        <v>1079.9308684436799</v>
      </c>
      <c r="O51" s="284">
        <f t="shared" si="10"/>
        <v>1085.0290627687014</v>
      </c>
      <c r="P51" s="284">
        <f t="shared" si="10"/>
        <v>1175.3773860705073</v>
      </c>
      <c r="Q51" s="284">
        <f t="shared" si="10"/>
        <v>1117.6366294067066</v>
      </c>
      <c r="R51" s="284">
        <f t="shared" si="10"/>
        <v>1048.669819432502</v>
      </c>
      <c r="S51" s="284">
        <f t="shared" si="10"/>
        <v>1119.1783319002579</v>
      </c>
      <c r="T51" s="284">
        <f t="shared" si="10"/>
        <v>1073.9132416165089</v>
      </c>
      <c r="U51" s="284">
        <f t="shared" si="10"/>
        <v>1089.7132416165089</v>
      </c>
      <c r="V51" s="284">
        <f t="shared" si="10"/>
        <v>1084.0510748065349</v>
      </c>
      <c r="W51" s="284">
        <f t="shared" si="10"/>
        <v>1058.1715391229579</v>
      </c>
      <c r="X51" s="284">
        <f t="shared" si="10"/>
        <v>1069.8686156491829</v>
      </c>
      <c r="Y51" s="284">
        <f t="shared" si="10"/>
        <v>1047.7533104041272</v>
      </c>
      <c r="DA51" s="118"/>
    </row>
    <row r="52" spans="1:105" ht="12" customHeight="1" x14ac:dyDescent="0.25">
      <c r="A52" s="51" t="s">
        <v>51</v>
      </c>
      <c r="B52" s="241">
        <f>NMM_fec!B5</f>
        <v>869.23692889447761</v>
      </c>
      <c r="C52" s="241">
        <f>NMM_fec!C5</f>
        <v>852.03189487696159</v>
      </c>
      <c r="D52" s="241">
        <f>NMM_fec!D5</f>
        <v>851.4063900549038</v>
      </c>
      <c r="E52" s="241">
        <f>NMM_fec!E5</f>
        <v>712.71165371585982</v>
      </c>
      <c r="F52" s="241">
        <f>NMM_fec!F5</f>
        <v>763.74786834352278</v>
      </c>
      <c r="G52" s="241">
        <f>NMM_fec!G5</f>
        <v>738.61340109485809</v>
      </c>
      <c r="H52" s="241">
        <f>NMM_fec!H5</f>
        <v>718.5125118040396</v>
      </c>
      <c r="I52" s="241">
        <f>NMM_fec!I5</f>
        <v>806.11696953578178</v>
      </c>
      <c r="J52" s="241">
        <f>NMM_fec!J5</f>
        <v>748.29915033779889</v>
      </c>
      <c r="K52" s="241">
        <f>NMM_fec!K5</f>
        <v>598.66778162005141</v>
      </c>
      <c r="L52" s="241">
        <f>NMM_fec!L5</f>
        <v>588.25226458406087</v>
      </c>
      <c r="M52" s="241">
        <f>NMM_fec!M5</f>
        <v>545.00055388982571</v>
      </c>
      <c r="N52" s="241">
        <f>NMM_fec!N5</f>
        <v>498.6919826877006</v>
      </c>
      <c r="O52" s="241">
        <f>NMM_fec!O5</f>
        <v>461.64490797214762</v>
      </c>
      <c r="P52" s="241">
        <f>NMM_fec!P5</f>
        <v>468.14550576310421</v>
      </c>
      <c r="Q52" s="241">
        <f>NMM_fec!Q5</f>
        <v>418.9286222179187</v>
      </c>
      <c r="R52" s="241">
        <f>NMM_fec!R5</f>
        <v>332.85389568203823</v>
      </c>
      <c r="S52" s="241">
        <f>NMM_fec!S5</f>
        <v>317.36438595102851</v>
      </c>
      <c r="T52" s="241">
        <f>NMM_fec!T5</f>
        <v>324.04478516699072</v>
      </c>
      <c r="U52" s="241">
        <f>NMM_fec!U5</f>
        <v>343.14113624223728</v>
      </c>
      <c r="V52" s="241">
        <f>NMM_fec!V5</f>
        <v>349.05442233924208</v>
      </c>
      <c r="W52" s="241">
        <f>NMM_fec!W5</f>
        <v>351.38165913975001</v>
      </c>
      <c r="X52" s="241">
        <f>NMM_fec!X5</f>
        <v>349.8422734382745</v>
      </c>
      <c r="Y52" s="241">
        <f>NMM_fec!Y5</f>
        <v>376.35790023330122</v>
      </c>
      <c r="DA52" s="83"/>
    </row>
    <row r="53" spans="1:105" ht="12" customHeight="1" x14ac:dyDescent="0.25">
      <c r="A53" s="99" t="s">
        <v>52</v>
      </c>
      <c r="B53" s="282">
        <f>NMM_fec!B48</f>
        <v>1078.8895393949231</v>
      </c>
      <c r="C53" s="282">
        <f>NMM_fec!C48</f>
        <v>1082.284746328492</v>
      </c>
      <c r="D53" s="282">
        <f>NMM_fec!D48</f>
        <v>1241.348247466856</v>
      </c>
      <c r="E53" s="282">
        <f>NMM_fec!E48</f>
        <v>978.18268855156532</v>
      </c>
      <c r="F53" s="282">
        <f>NMM_fec!F48</f>
        <v>905.13154599763016</v>
      </c>
      <c r="G53" s="282">
        <f>NMM_fec!G48</f>
        <v>1008.382054980462</v>
      </c>
      <c r="H53" s="282">
        <f>NMM_fec!H48</f>
        <v>967.67324224161064</v>
      </c>
      <c r="I53" s="282">
        <f>NMM_fec!I48</f>
        <v>776.43184136879131</v>
      </c>
      <c r="J53" s="282">
        <f>NMM_fec!J48</f>
        <v>697.48077903091416</v>
      </c>
      <c r="K53" s="282">
        <f>NMM_fec!K48</f>
        <v>644.12767747401244</v>
      </c>
      <c r="L53" s="282">
        <f>NMM_fec!L48</f>
        <v>741.25463855778889</v>
      </c>
      <c r="M53" s="282">
        <f>NMM_fec!M48</f>
        <v>696.54769593703099</v>
      </c>
      <c r="N53" s="282">
        <f>NMM_fec!N48</f>
        <v>306.02774458387489</v>
      </c>
      <c r="O53" s="282">
        <f>NMM_fec!O48</f>
        <v>348.80254268432901</v>
      </c>
      <c r="P53" s="282">
        <f>NMM_fec!P48</f>
        <v>431.68388666815019</v>
      </c>
      <c r="Q53" s="282">
        <f>NMM_fec!Q48</f>
        <v>435.41531952541789</v>
      </c>
      <c r="R53" s="282">
        <f>NMM_fec!R48</f>
        <v>441.38880337504708</v>
      </c>
      <c r="S53" s="282">
        <f>NMM_fec!S48</f>
        <v>520.08758374560921</v>
      </c>
      <c r="T53" s="282">
        <f>NMM_fec!T48</f>
        <v>467.60329273077713</v>
      </c>
      <c r="U53" s="282">
        <f>NMM_fec!U48</f>
        <v>455.87435432601529</v>
      </c>
      <c r="V53" s="282">
        <f>NMM_fec!V48</f>
        <v>477.3737035669497</v>
      </c>
      <c r="W53" s="282">
        <f>NMM_fec!W48</f>
        <v>427.5050601935028</v>
      </c>
      <c r="X53" s="282">
        <f>NMM_fec!X48</f>
        <v>441.32462257507149</v>
      </c>
      <c r="Y53" s="282">
        <f>NMM_fec!Y48</f>
        <v>391.21672344182781</v>
      </c>
      <c r="DA53" s="94"/>
    </row>
    <row r="54" spans="1:105" ht="12" customHeight="1" x14ac:dyDescent="0.25">
      <c r="A54" s="52" t="s">
        <v>53</v>
      </c>
      <c r="B54" s="242">
        <f>NMM_fec!B99</f>
        <v>249.82323076477019</v>
      </c>
      <c r="C54" s="242">
        <f>NMM_fec!C99</f>
        <v>256.19849207055643</v>
      </c>
      <c r="D54" s="242">
        <f>NMM_fec!D99</f>
        <v>263.81690160119831</v>
      </c>
      <c r="E54" s="242">
        <f>NMM_fec!E99</f>
        <v>260.77934646860228</v>
      </c>
      <c r="F54" s="242">
        <f>NMM_fec!F99</f>
        <v>268.65145410252711</v>
      </c>
      <c r="G54" s="242">
        <f>NMM_fec!G99</f>
        <v>268.01864538641598</v>
      </c>
      <c r="H54" s="242">
        <f>NMM_fec!H99</f>
        <v>279.91304217103021</v>
      </c>
      <c r="I54" s="242">
        <f>NMM_fec!I99</f>
        <v>297.25789588820459</v>
      </c>
      <c r="J54" s="242">
        <f>NMM_fec!J99</f>
        <v>303.53167854186279</v>
      </c>
      <c r="K54" s="242">
        <f>NMM_fec!K99</f>
        <v>265.33154004609048</v>
      </c>
      <c r="L54" s="242">
        <f>NMM_fec!L99</f>
        <v>275.0109816388894</v>
      </c>
      <c r="M54" s="242">
        <f>NMM_fec!M99</f>
        <v>277.00506057727068</v>
      </c>
      <c r="N54" s="242">
        <f>NMM_fec!N99</f>
        <v>275.21114117210442</v>
      </c>
      <c r="O54" s="242">
        <f>NMM_fec!O99</f>
        <v>274.58161211222489</v>
      </c>
      <c r="P54" s="242">
        <f>NMM_fec!P99</f>
        <v>275.54799363925298</v>
      </c>
      <c r="Q54" s="242">
        <f>NMM_fec!Q99</f>
        <v>263.29268766337009</v>
      </c>
      <c r="R54" s="242">
        <f>NMM_fec!R99</f>
        <v>274.42712037541668</v>
      </c>
      <c r="S54" s="242">
        <f>NMM_fec!S99</f>
        <v>281.72636220362028</v>
      </c>
      <c r="T54" s="242">
        <f>NMM_fec!T99</f>
        <v>282.26516371874112</v>
      </c>
      <c r="U54" s="242">
        <f>NMM_fec!U99</f>
        <v>290.69775104825629</v>
      </c>
      <c r="V54" s="242">
        <f>NMM_fec!V99</f>
        <v>257.62294890034309</v>
      </c>
      <c r="W54" s="242">
        <f>NMM_fec!W99</f>
        <v>279.28481978970513</v>
      </c>
      <c r="X54" s="242">
        <f>NMM_fec!X99</f>
        <v>278.70171963583692</v>
      </c>
      <c r="Y54" s="242">
        <f>NMM_fec!Y99</f>
        <v>280.17868672899829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10108.492357477644</v>
      </c>
      <c r="C56" s="203">
        <f t="shared" si="11"/>
        <v>9828.7423387978706</v>
      </c>
      <c r="D56" s="203">
        <f t="shared" si="11"/>
        <v>10701.848810157477</v>
      </c>
      <c r="E56" s="203">
        <f t="shared" si="11"/>
        <v>9161.4382769584154</v>
      </c>
      <c r="F56" s="203">
        <f t="shared" si="11"/>
        <v>9538.3894467977207</v>
      </c>
      <c r="G56" s="203">
        <f t="shared" si="11"/>
        <v>9936.6157862782457</v>
      </c>
      <c r="H56" s="203">
        <f t="shared" si="11"/>
        <v>9636.6546485971339</v>
      </c>
      <c r="I56" s="203">
        <f t="shared" si="11"/>
        <v>9323.8350399175997</v>
      </c>
      <c r="J56" s="203">
        <f t="shared" si="11"/>
        <v>8934.7963241977959</v>
      </c>
      <c r="K56" s="203">
        <f t="shared" si="11"/>
        <v>7289.9393660383084</v>
      </c>
      <c r="L56" s="203">
        <f t="shared" si="11"/>
        <v>7560.4162021578313</v>
      </c>
      <c r="M56" s="203">
        <f t="shared" si="11"/>
        <v>6817.8095481579076</v>
      </c>
      <c r="N56" s="203">
        <f t="shared" si="11"/>
        <v>6242.5516351577389</v>
      </c>
      <c r="O56" s="203">
        <f t="shared" si="11"/>
        <v>6474.7704660772524</v>
      </c>
      <c r="P56" s="203">
        <f t="shared" si="11"/>
        <v>7077.9282600378783</v>
      </c>
      <c r="Q56" s="203">
        <f t="shared" si="11"/>
        <v>6649.3951507578131</v>
      </c>
      <c r="R56" s="203">
        <f t="shared" si="11"/>
        <v>5804.8549816367004</v>
      </c>
      <c r="S56" s="203">
        <f t="shared" si="11"/>
        <v>6240.6055393970455</v>
      </c>
      <c r="T56" s="203">
        <f t="shared" si="11"/>
        <v>5840.6402783969934</v>
      </c>
      <c r="U56" s="203">
        <f t="shared" si="11"/>
        <v>5800.4804248379824</v>
      </c>
      <c r="V56" s="203">
        <f t="shared" si="11"/>
        <v>5874.2567760779439</v>
      </c>
      <c r="W56" s="203">
        <f t="shared" si="11"/>
        <v>5551.8045608381344</v>
      </c>
      <c r="X56" s="203">
        <f t="shared" si="11"/>
        <v>5703.7817703175897</v>
      </c>
      <c r="Y56" s="203">
        <f t="shared" si="11"/>
        <v>5341.1491635579096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5456.0483974776444</v>
      </c>
      <c r="C57" s="213">
        <f>(NMM_emi!C5-NMM_emi!C46)+(NMM_emi!C48-NMM_emi!C97)+(NMM_emi!C99-NMM_emi!C128)</f>
        <v>5333.7177287978693</v>
      </c>
      <c r="D57" s="213">
        <f>(NMM_emi!D5-NMM_emi!D46)+(NMM_emi!D48-NMM_emi!D97)+(NMM_emi!D99-NMM_emi!D128)</f>
        <v>5940.0031701574781</v>
      </c>
      <c r="E57" s="213">
        <f>(NMM_emi!E5-NMM_emi!E46)+(NMM_emi!E48-NMM_emi!E97)+(NMM_emi!E99-NMM_emi!E128)</f>
        <v>4729.0177569584157</v>
      </c>
      <c r="F57" s="213">
        <f>(NMM_emi!F5-NMM_emi!F46)+(NMM_emi!F48-NMM_emi!F97)+(NMM_emi!F99-NMM_emi!F128)</f>
        <v>4680.4154867977204</v>
      </c>
      <c r="G57" s="213">
        <f>(NMM_emi!G5-NMM_emi!G46)+(NMM_emi!G48-NMM_emi!G97)+(NMM_emi!G99-NMM_emi!G128)</f>
        <v>5015.869946278247</v>
      </c>
      <c r="H57" s="213">
        <f>(NMM_emi!H5-NMM_emi!H46)+(NMM_emi!H48-NMM_emi!H97)+(NMM_emi!H99-NMM_emi!H128)</f>
        <v>4819.4949185971345</v>
      </c>
      <c r="I57" s="213">
        <f>(NMM_emi!I5-NMM_emi!I46)+(NMM_emi!I48-NMM_emi!I97)+(NMM_emi!I99-NMM_emi!I128)</f>
        <v>4284.0181699176001</v>
      </c>
      <c r="J57" s="213">
        <f>(NMM_emi!J5-NMM_emi!J46)+(NMM_emi!J48-NMM_emi!J97)+(NMM_emi!J99-NMM_emi!J128)</f>
        <v>4008.9123341977966</v>
      </c>
      <c r="K57" s="213">
        <f>(NMM_emi!K5-NMM_emi!K46)+(NMM_emi!K48-NMM_emi!K97)+(NMM_emi!K99-NMM_emi!K128)</f>
        <v>3267.6407060383081</v>
      </c>
      <c r="L57" s="213">
        <f>(NMM_emi!L5-NMM_emi!L46)+(NMM_emi!L48-NMM_emi!L97)+(NMM_emi!L99-NMM_emi!L128)</f>
        <v>3456.5120121578311</v>
      </c>
      <c r="M57" s="213">
        <f>(NMM_emi!M5-NMM_emi!M46)+(NMM_emi!M48-NMM_emi!M97)+(NMM_emi!M99-NMM_emi!M128)</f>
        <v>3204.1129881579072</v>
      </c>
      <c r="N57" s="213">
        <f>(NMM_emi!N5-NMM_emi!N46)+(NMM_emi!N48-NMM_emi!N97)+(NMM_emi!N99-NMM_emi!N128)</f>
        <v>2788.0303251577384</v>
      </c>
      <c r="O57" s="213">
        <f>(NMM_emi!O5-NMM_emi!O46)+(NMM_emi!O48-NMM_emi!O97)+(NMM_emi!O99-NMM_emi!O128)</f>
        <v>2838.4215760772522</v>
      </c>
      <c r="P57" s="213">
        <f>(NMM_emi!P5-NMM_emi!P46)+(NMM_emi!P48-NMM_emi!P97)+(NMM_emi!P99-NMM_emi!P128)</f>
        <v>3158.6693900378782</v>
      </c>
      <c r="Q57" s="213">
        <f>(NMM_emi!Q5-NMM_emi!Q46)+(NMM_emi!Q48-NMM_emi!Q97)+(NMM_emi!Q99-NMM_emi!Q128)</f>
        <v>2885.0454507578124</v>
      </c>
      <c r="R57" s="213">
        <f>(NMM_emi!R5-NMM_emi!R46)+(NMM_emi!R48-NMM_emi!R97)+(NMM_emi!R99-NMM_emi!R128)</f>
        <v>2697.5174216367004</v>
      </c>
      <c r="S57" s="213">
        <f>(NMM_emi!S5-NMM_emi!S46)+(NMM_emi!S48-NMM_emi!S97)+(NMM_emi!S99-NMM_emi!S128)</f>
        <v>2903.4525293970455</v>
      </c>
      <c r="T57" s="213">
        <f>(NMM_emi!T5-NMM_emi!T46)+(NMM_emi!T48-NMM_emi!T97)+(NMM_emi!T99-NMM_emi!T128)</f>
        <v>2715.0585083969941</v>
      </c>
      <c r="U57" s="213">
        <f>(NMM_emi!U5-NMM_emi!U46)+(NMM_emi!U48-NMM_emi!U97)+(NMM_emi!U99-NMM_emi!U128)</f>
        <v>2728.8432248379827</v>
      </c>
      <c r="V57" s="213">
        <f>(NMM_emi!V5-NMM_emi!V46)+(NMM_emi!V48-NMM_emi!V97)+(NMM_emi!V99-NMM_emi!V128)</f>
        <v>2807.1413560779447</v>
      </c>
      <c r="W57" s="213">
        <f>(NMM_emi!W5-NMM_emi!W46)+(NMM_emi!W48-NMM_emi!W97)+(NMM_emi!W99-NMM_emi!W128)</f>
        <v>2642.489070838134</v>
      </c>
      <c r="X57" s="213">
        <f>(NMM_emi!X5-NMM_emi!X46)+(NMM_emi!X48-NMM_emi!X97)+(NMM_emi!X99-NMM_emi!X128)</f>
        <v>2684.3167303175896</v>
      </c>
      <c r="Y57" s="213">
        <f>(NMM_emi!Y5-NMM_emi!Y46)+(NMM_emi!Y48-NMM_emi!Y97)+(NMM_emi!Y99-NMM_emi!Y128)</f>
        <v>2615.5984035579095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4652.4439599999996</v>
      </c>
      <c r="C58" s="204">
        <f>NMM_emi!C46+NMM_emi!C97+NMM_emi!C128</f>
        <v>4495.0246100000004</v>
      </c>
      <c r="D58" s="204">
        <f>NMM_emi!D46+NMM_emi!D97+NMM_emi!D128</f>
        <v>4761.8456399999995</v>
      </c>
      <c r="E58" s="204">
        <f>NMM_emi!E46+NMM_emi!E97+NMM_emi!E128</f>
        <v>4432.4205199999997</v>
      </c>
      <c r="F58" s="204">
        <f>NMM_emi!F46+NMM_emi!F97+NMM_emi!F128</f>
        <v>4857.9739600000003</v>
      </c>
      <c r="G58" s="204">
        <f>NMM_emi!G46+NMM_emi!G97+NMM_emi!G128</f>
        <v>4920.7458399999996</v>
      </c>
      <c r="H58" s="204">
        <f>NMM_emi!H46+NMM_emi!H97+NMM_emi!H128</f>
        <v>4817.1597300000003</v>
      </c>
      <c r="I58" s="204">
        <f>NMM_emi!I46+NMM_emi!I97+NMM_emi!I128</f>
        <v>5039.8168699999997</v>
      </c>
      <c r="J58" s="204">
        <f>NMM_emi!J46+NMM_emi!J97+NMM_emi!J128</f>
        <v>4925.8839900000003</v>
      </c>
      <c r="K58" s="204">
        <f>NMM_emi!K46+NMM_emi!K97+NMM_emi!K128</f>
        <v>4022.2986599999999</v>
      </c>
      <c r="L58" s="204">
        <f>NMM_emi!L46+NMM_emi!L97+NMM_emi!L128</f>
        <v>4103.9041900000002</v>
      </c>
      <c r="M58" s="204">
        <f>NMM_emi!M46+NMM_emi!M97+NMM_emi!M128</f>
        <v>3613.6965599999999</v>
      </c>
      <c r="N58" s="204">
        <f>NMM_emi!N46+NMM_emi!N97+NMM_emi!N128</f>
        <v>3454.5213100000001</v>
      </c>
      <c r="O58" s="204">
        <f>NMM_emi!O46+NMM_emi!O97+NMM_emi!O128</f>
        <v>3636.3488899999998</v>
      </c>
      <c r="P58" s="204">
        <f>NMM_emi!P46+NMM_emi!P97+NMM_emi!P128</f>
        <v>3919.2588700000001</v>
      </c>
      <c r="Q58" s="204">
        <f>NMM_emi!Q46+NMM_emi!Q97+NMM_emi!Q128</f>
        <v>3764.3497000000002</v>
      </c>
      <c r="R58" s="204">
        <f>NMM_emi!R46+NMM_emi!R97+NMM_emi!R128</f>
        <v>3107.3375599999999</v>
      </c>
      <c r="S58" s="204">
        <f>NMM_emi!S46+NMM_emi!S97+NMM_emi!S128</f>
        <v>3337.15301</v>
      </c>
      <c r="T58" s="204">
        <f>NMM_emi!T46+NMM_emi!T97+NMM_emi!T128</f>
        <v>3125.5817699999998</v>
      </c>
      <c r="U58" s="204">
        <f>NMM_emi!U46+NMM_emi!U97+NMM_emi!U128</f>
        <v>3071.6372000000001</v>
      </c>
      <c r="V58" s="204">
        <f>NMM_emi!V46+NMM_emi!V97+NMM_emi!V128</f>
        <v>3067.1154199999996</v>
      </c>
      <c r="W58" s="204">
        <f>NMM_emi!W46+NMM_emi!W97+NMM_emi!W128</f>
        <v>2909.31549</v>
      </c>
      <c r="X58" s="204">
        <f>NMM_emi!X46+NMM_emi!X97+NMM_emi!X128</f>
        <v>3019.46504</v>
      </c>
      <c r="Y58" s="204">
        <f>NMM_emi!Y46+NMM_emi!Y97+NMM_emi!Y128</f>
        <v>2725.5507600000001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10108.492357477642</v>
      </c>
      <c r="C59" s="210">
        <f t="shared" si="12"/>
        <v>9828.7423387978688</v>
      </c>
      <c r="D59" s="210">
        <f t="shared" si="12"/>
        <v>10701.848810157477</v>
      </c>
      <c r="E59" s="210">
        <f t="shared" si="12"/>
        <v>9161.4382769584136</v>
      </c>
      <c r="F59" s="210">
        <f t="shared" si="12"/>
        <v>9538.3894467977207</v>
      </c>
      <c r="G59" s="210">
        <f t="shared" si="12"/>
        <v>9936.6157862782457</v>
      </c>
      <c r="H59" s="210">
        <f t="shared" si="12"/>
        <v>9636.6546485971339</v>
      </c>
      <c r="I59" s="210">
        <f t="shared" si="12"/>
        <v>9323.8350399175997</v>
      </c>
      <c r="J59" s="210">
        <f t="shared" si="12"/>
        <v>8934.7963241977977</v>
      </c>
      <c r="K59" s="210">
        <f t="shared" si="12"/>
        <v>7289.9393660383084</v>
      </c>
      <c r="L59" s="210">
        <f t="shared" si="12"/>
        <v>7560.4162021578313</v>
      </c>
      <c r="M59" s="210">
        <f t="shared" si="12"/>
        <v>6817.8095481579076</v>
      </c>
      <c r="N59" s="210">
        <f t="shared" si="12"/>
        <v>6242.5516351577389</v>
      </c>
      <c r="O59" s="210">
        <f t="shared" si="12"/>
        <v>6474.7704660772524</v>
      </c>
      <c r="P59" s="210">
        <f t="shared" si="12"/>
        <v>7077.9282600378792</v>
      </c>
      <c r="Q59" s="210">
        <f t="shared" si="12"/>
        <v>6649.3951507578131</v>
      </c>
      <c r="R59" s="210">
        <f t="shared" si="12"/>
        <v>5804.8549816366994</v>
      </c>
      <c r="S59" s="210">
        <f t="shared" si="12"/>
        <v>6240.6055393970455</v>
      </c>
      <c r="T59" s="210">
        <f t="shared" si="12"/>
        <v>5840.6402783969943</v>
      </c>
      <c r="U59" s="210">
        <f t="shared" si="12"/>
        <v>5800.4804248379824</v>
      </c>
      <c r="V59" s="210">
        <f t="shared" si="12"/>
        <v>5874.2567760779448</v>
      </c>
      <c r="W59" s="210">
        <f t="shared" si="12"/>
        <v>5551.8045608381335</v>
      </c>
      <c r="X59" s="210">
        <f t="shared" si="12"/>
        <v>5703.7817703175897</v>
      </c>
      <c r="Y59" s="210">
        <f t="shared" si="12"/>
        <v>5341.1491635579096</v>
      </c>
      <c r="DA59" s="109"/>
    </row>
    <row r="60" spans="1:105" ht="12" customHeight="1" x14ac:dyDescent="0.25">
      <c r="A60" s="51" t="s">
        <v>51</v>
      </c>
      <c r="B60" s="241">
        <f>NMM_emi!B$5</f>
        <v>6344.0146023968446</v>
      </c>
      <c r="C60" s="241">
        <f>NMM_emi!C$5</f>
        <v>6106.2790017996485</v>
      </c>
      <c r="D60" s="241">
        <f>NMM_emi!D$5</f>
        <v>6458.0171371091419</v>
      </c>
      <c r="E60" s="241">
        <f>NMM_emi!E$5</f>
        <v>5711.4183482186909</v>
      </c>
      <c r="F60" s="241">
        <f>NMM_emi!F$5</f>
        <v>6263.1881125992495</v>
      </c>
      <c r="G60" s="241">
        <f>NMM_emi!G$5</f>
        <v>6383.920415550976</v>
      </c>
      <c r="H60" s="241">
        <f>NMM_emi!H$5</f>
        <v>6216.8072307951243</v>
      </c>
      <c r="I60" s="241">
        <f>NMM_emi!I$5</f>
        <v>6415.874147448536</v>
      </c>
      <c r="J60" s="241">
        <f>NMM_emi!J$5</f>
        <v>6190.714772383466</v>
      </c>
      <c r="K60" s="241">
        <f>NMM_emi!K$5</f>
        <v>4899.9431811429113</v>
      </c>
      <c r="L60" s="241">
        <f>NMM_emi!L$5</f>
        <v>5035.6108038277434</v>
      </c>
      <c r="M60" s="241">
        <f>NMM_emi!M$5</f>
        <v>4390.5182416238476</v>
      </c>
      <c r="N60" s="241">
        <f>NMM_emi!N$5</f>
        <v>4394.0736141588432</v>
      </c>
      <c r="O60" s="241">
        <f>NMM_emi!O$5</f>
        <v>4568.1965747750337</v>
      </c>
      <c r="P60" s="241">
        <f>NMM_emi!P$5</f>
        <v>4931.3184866996926</v>
      </c>
      <c r="Q60" s="241">
        <f>NMM_emi!Q$5</f>
        <v>4552.2585903033741</v>
      </c>
      <c r="R60" s="241">
        <f>NMM_emi!R$5</f>
        <v>3666.1394798597785</v>
      </c>
      <c r="S60" s="241">
        <f>NMM_emi!S$5</f>
        <v>3876.203975549894</v>
      </c>
      <c r="T60" s="241">
        <f>NMM_emi!T$5</f>
        <v>3653.7563812031608</v>
      </c>
      <c r="U60" s="241">
        <f>NMM_emi!U$5</f>
        <v>3662.1536037393607</v>
      </c>
      <c r="V60" s="241">
        <f>NMM_emi!V$5</f>
        <v>3764.1542420858295</v>
      </c>
      <c r="W60" s="241">
        <f>NMM_emi!W$5</f>
        <v>3540.8514297593879</v>
      </c>
      <c r="X60" s="241">
        <f>NMM_emi!X$5</f>
        <v>3648.0218710590225</v>
      </c>
      <c r="Y60" s="241">
        <f>NMM_emi!Y$5</f>
        <v>3574.605771729186</v>
      </c>
      <c r="DA60" s="83"/>
    </row>
    <row r="61" spans="1:105" ht="12" customHeight="1" x14ac:dyDescent="0.25">
      <c r="A61" s="99" t="s">
        <v>52</v>
      </c>
      <c r="B61" s="282">
        <f>NMM_emi!B$48</f>
        <v>3014.7026107763531</v>
      </c>
      <c r="C61" s="282">
        <f>NMM_emi!C$48</f>
        <v>2996.2935543045255</v>
      </c>
      <c r="D61" s="282">
        <f>NMM_emi!D$48</f>
        <v>3494.1293431730387</v>
      </c>
      <c r="E61" s="282">
        <f>NMM_emi!E$48</f>
        <v>2725.6656795270783</v>
      </c>
      <c r="F61" s="282">
        <f>NMM_emi!F$48</f>
        <v>2576.2116829218235</v>
      </c>
      <c r="G61" s="282">
        <f>NMM_emi!G$48</f>
        <v>2874.4186328320611</v>
      </c>
      <c r="H61" s="282">
        <f>NMM_emi!H$48</f>
        <v>2734.2384285742787</v>
      </c>
      <c r="I61" s="282">
        <f>NMM_emi!I$48</f>
        <v>2120.5995614773265</v>
      </c>
      <c r="J61" s="282">
        <f>NMM_emi!J$48</f>
        <v>2000.3823208193912</v>
      </c>
      <c r="K61" s="282">
        <f>NMM_emi!K$48</f>
        <v>1767.8437123745753</v>
      </c>
      <c r="L61" s="282">
        <f>NMM_emi!L$48</f>
        <v>1876.0970435606152</v>
      </c>
      <c r="M61" s="282">
        <f>NMM_emi!M$48</f>
        <v>1788.6033777669966</v>
      </c>
      <c r="N61" s="282">
        <f>NMM_emi!N$48</f>
        <v>1218.4598326873454</v>
      </c>
      <c r="O61" s="282">
        <f>NMM_emi!O$48</f>
        <v>1273.5807036927627</v>
      </c>
      <c r="P61" s="282">
        <f>NMM_emi!P$48</f>
        <v>1513.7459791717934</v>
      </c>
      <c r="Q61" s="282">
        <f>NMM_emi!Q$48</f>
        <v>1478.2966547324584</v>
      </c>
      <c r="R61" s="282">
        <f>NMM_emi!R$48</f>
        <v>1500.3561764659603</v>
      </c>
      <c r="S61" s="282">
        <f>NMM_emi!S$48</f>
        <v>1719.6267162479314</v>
      </c>
      <c r="T61" s="282">
        <f>NMM_emi!T$48</f>
        <v>1544.674168534505</v>
      </c>
      <c r="U61" s="282">
        <f>NMM_emi!U$48</f>
        <v>1473.1242159608839</v>
      </c>
      <c r="V61" s="282">
        <f>NMM_emi!V$48</f>
        <v>1501.6062193771565</v>
      </c>
      <c r="W61" s="282">
        <f>NMM_emi!W$48</f>
        <v>1370.3669808488839</v>
      </c>
      <c r="X61" s="282">
        <f>NMM_emi!X$48</f>
        <v>1421.4064210358604</v>
      </c>
      <c r="Y61" s="282">
        <f>NMM_emi!Y$48</f>
        <v>1133.4510253368073</v>
      </c>
      <c r="DA61" s="94"/>
    </row>
    <row r="62" spans="1:105" ht="12" customHeight="1" x14ac:dyDescent="0.25">
      <c r="A62" s="52" t="s">
        <v>53</v>
      </c>
      <c r="B62" s="242">
        <f>NMM_emi!B$99</f>
        <v>749.77514430444603</v>
      </c>
      <c r="C62" s="242">
        <f>NMM_emi!C$99</f>
        <v>726.16978269369497</v>
      </c>
      <c r="D62" s="242">
        <f>NMM_emi!D$99</f>
        <v>749.70232987529653</v>
      </c>
      <c r="E62" s="242">
        <f>NMM_emi!E$99</f>
        <v>724.35424921264598</v>
      </c>
      <c r="F62" s="242">
        <f>NMM_emi!F$99</f>
        <v>698.98965127664758</v>
      </c>
      <c r="G62" s="242">
        <f>NMM_emi!G$99</f>
        <v>678.27673789520941</v>
      </c>
      <c r="H62" s="242">
        <f>NMM_emi!H$99</f>
        <v>685.6089892277314</v>
      </c>
      <c r="I62" s="242">
        <f>NMM_emi!I$99</f>
        <v>787.36133099173719</v>
      </c>
      <c r="J62" s="242">
        <f>NMM_emi!J$99</f>
        <v>743.6992309949394</v>
      </c>
      <c r="K62" s="242">
        <f>NMM_emi!K$99</f>
        <v>622.15247252082156</v>
      </c>
      <c r="L62" s="242">
        <f>NMM_emi!L$99</f>
        <v>648.70835476947286</v>
      </c>
      <c r="M62" s="242">
        <f>NMM_emi!M$99</f>
        <v>638.68792876706323</v>
      </c>
      <c r="N62" s="242">
        <f>NMM_emi!N$99</f>
        <v>630.01818831155015</v>
      </c>
      <c r="O62" s="242">
        <f>NMM_emi!O$99</f>
        <v>632.99318760945596</v>
      </c>
      <c r="P62" s="242">
        <f>NMM_emi!P$99</f>
        <v>632.86379416639238</v>
      </c>
      <c r="Q62" s="242">
        <f>NMM_emi!Q$99</f>
        <v>618.83990572198013</v>
      </c>
      <c r="R62" s="242">
        <f>NMM_emi!R$99</f>
        <v>638.35932531096137</v>
      </c>
      <c r="S62" s="242">
        <f>NMM_emi!S$99</f>
        <v>644.77484759922049</v>
      </c>
      <c r="T62" s="242">
        <f>NMM_emi!T$99</f>
        <v>642.20972865932788</v>
      </c>
      <c r="U62" s="242">
        <f>NMM_emi!U$99</f>
        <v>665.20260513773837</v>
      </c>
      <c r="V62" s="242">
        <f>NMM_emi!V$99</f>
        <v>608.49631461495812</v>
      </c>
      <c r="W62" s="242">
        <f>NMM_emi!W$99</f>
        <v>640.58615022986237</v>
      </c>
      <c r="X62" s="242">
        <f>NMM_emi!X$99</f>
        <v>634.35347822270728</v>
      </c>
      <c r="Y62" s="242">
        <f>NMM_emi!Y$99</f>
        <v>633.09236649191621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69.284802492397233</v>
      </c>
      <c r="C65" s="287">
        <f t="shared" si="13"/>
        <v>67.244785919768262</v>
      </c>
      <c r="D65" s="287">
        <f t="shared" si="13"/>
        <v>61.601324465912903</v>
      </c>
      <c r="E65" s="287">
        <f t="shared" si="13"/>
        <v>65.457393945824791</v>
      </c>
      <c r="F65" s="287">
        <f t="shared" si="13"/>
        <v>68.535672321520565</v>
      </c>
      <c r="G65" s="287">
        <f t="shared" si="13"/>
        <v>63.075758462708656</v>
      </c>
      <c r="H65" s="287">
        <f t="shared" si="13"/>
        <v>62.358777272184064</v>
      </c>
      <c r="I65" s="287">
        <f t="shared" si="13"/>
        <v>70.294520468713316</v>
      </c>
      <c r="J65" s="287">
        <f t="shared" si="13"/>
        <v>73.424584549871525</v>
      </c>
      <c r="K65" s="287">
        <f t="shared" si="13"/>
        <v>99.089209167162565</v>
      </c>
      <c r="L65" s="287">
        <f t="shared" si="13"/>
        <v>100.02036554597201</v>
      </c>
      <c r="M65" s="287">
        <f t="shared" si="13"/>
        <v>92.321374605332736</v>
      </c>
      <c r="N65" s="287">
        <f t="shared" si="13"/>
        <v>98.949313840853549</v>
      </c>
      <c r="O65" s="287">
        <f t="shared" si="13"/>
        <v>87.355360825828171</v>
      </c>
      <c r="P65" s="287">
        <f t="shared" si="13"/>
        <v>81.972696911191434</v>
      </c>
      <c r="Q65" s="287">
        <f t="shared" si="13"/>
        <v>85.663241814630339</v>
      </c>
      <c r="R65" s="287">
        <f t="shared" si="13"/>
        <v>83.988484522631936</v>
      </c>
      <c r="S65" s="287">
        <f t="shared" si="13"/>
        <v>97.691445803864895</v>
      </c>
      <c r="T65" s="287">
        <f t="shared" si="13"/>
        <v>102.05469464693036</v>
      </c>
      <c r="U65" s="287">
        <f t="shared" si="13"/>
        <v>111.53816849870388</v>
      </c>
      <c r="V65" s="287">
        <f t="shared" si="13"/>
        <v>128.12040725571961</v>
      </c>
      <c r="W65" s="287">
        <f t="shared" si="13"/>
        <v>95.766110332261334</v>
      </c>
      <c r="X65" s="287">
        <f t="shared" si="13"/>
        <v>169.55229879577831</v>
      </c>
      <c r="Y65" s="287">
        <f t="shared" si="13"/>
        <v>133.25419255610134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84.363720258897899</v>
      </c>
      <c r="C66" s="288">
        <f t="shared" si="14"/>
        <v>81.87972115280715</v>
      </c>
      <c r="D66" s="288">
        <f t="shared" si="14"/>
        <v>75.008035209310819</v>
      </c>
      <c r="E66" s="288">
        <f t="shared" si="14"/>
        <v>79.70332703666152</v>
      </c>
      <c r="F66" s="288">
        <f t="shared" si="14"/>
        <v>83.451551848224057</v>
      </c>
      <c r="G66" s="288">
        <f t="shared" si="14"/>
        <v>76.803360197926267</v>
      </c>
      <c r="H66" s="288">
        <f t="shared" si="14"/>
        <v>75.930337566521004</v>
      </c>
      <c r="I66" s="288">
        <f t="shared" si="14"/>
        <v>85.593189952538992</v>
      </c>
      <c r="J66" s="288">
        <f t="shared" si="14"/>
        <v>89.404470941096719</v>
      </c>
      <c r="K66" s="288">
        <f t="shared" si="14"/>
        <v>78.315066695204578</v>
      </c>
      <c r="L66" s="288">
        <f t="shared" si="14"/>
        <v>70.046962826080588</v>
      </c>
      <c r="M66" s="288">
        <f t="shared" si="14"/>
        <v>69.582235528031816</v>
      </c>
      <c r="N66" s="288">
        <f t="shared" si="14"/>
        <v>110.44639651789204</v>
      </c>
      <c r="O66" s="288">
        <f t="shared" si="14"/>
        <v>100.84833433504679</v>
      </c>
      <c r="P66" s="288">
        <f t="shared" si="14"/>
        <v>89.396943896472578</v>
      </c>
      <c r="Q66" s="288">
        <f t="shared" si="14"/>
        <v>91.588426730561011</v>
      </c>
      <c r="R66" s="288">
        <f t="shared" si="14"/>
        <v>105.35771397019074</v>
      </c>
      <c r="S66" s="288">
        <f t="shared" si="14"/>
        <v>99.380913397657338</v>
      </c>
      <c r="T66" s="288">
        <f t="shared" si="14"/>
        <v>112.07353911131936</v>
      </c>
      <c r="U66" s="288">
        <f t="shared" si="14"/>
        <v>114.90561581327941</v>
      </c>
      <c r="V66" s="288">
        <f t="shared" si="14"/>
        <v>101.68424165797718</v>
      </c>
      <c r="W66" s="288">
        <f t="shared" si="14"/>
        <v>140.93907427870982</v>
      </c>
      <c r="X66" s="288">
        <f t="shared" si="14"/>
        <v>106.2853132199012</v>
      </c>
      <c r="Y66" s="288">
        <f t="shared" si="14"/>
        <v>116.66120728403415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263.77871356940432</v>
      </c>
      <c r="C67" s="289">
        <f t="shared" si="15"/>
        <v>256.01203274142074</v>
      </c>
      <c r="D67" s="289">
        <f t="shared" si="15"/>
        <v>234.52644068045126</v>
      </c>
      <c r="E67" s="289">
        <f t="shared" si="15"/>
        <v>249.20713558402724</v>
      </c>
      <c r="F67" s="289">
        <f t="shared" si="15"/>
        <v>260.926650986249</v>
      </c>
      <c r="G67" s="289">
        <f t="shared" si="15"/>
        <v>240.1398550069259</v>
      </c>
      <c r="H67" s="289">
        <f t="shared" si="15"/>
        <v>237.41018891441166</v>
      </c>
      <c r="I67" s="289">
        <f t="shared" si="15"/>
        <v>267.62287706961479</v>
      </c>
      <c r="J67" s="289">
        <f t="shared" si="15"/>
        <v>279.53954922594096</v>
      </c>
      <c r="K67" s="289">
        <f t="shared" si="15"/>
        <v>292.90873140217485</v>
      </c>
      <c r="L67" s="289">
        <f t="shared" si="15"/>
        <v>300.67077051048318</v>
      </c>
      <c r="M67" s="289">
        <f t="shared" si="15"/>
        <v>278.38674143932894</v>
      </c>
      <c r="N67" s="289">
        <f t="shared" si="15"/>
        <v>313.8925151548093</v>
      </c>
      <c r="O67" s="289">
        <f t="shared" si="15"/>
        <v>298.11761001571335</v>
      </c>
      <c r="P67" s="289">
        <f t="shared" si="15"/>
        <v>255.21403018070009</v>
      </c>
      <c r="Q67" s="289">
        <f t="shared" si="15"/>
        <v>256.53665657191857</v>
      </c>
      <c r="R67" s="289">
        <f t="shared" si="15"/>
        <v>257.0481220845702</v>
      </c>
      <c r="S67" s="289">
        <f t="shared" si="15"/>
        <v>275.1490940735581</v>
      </c>
      <c r="T67" s="289">
        <f t="shared" si="15"/>
        <v>276.28342293645505</v>
      </c>
      <c r="U67" s="289">
        <f t="shared" si="15"/>
        <v>285.58800426286064</v>
      </c>
      <c r="V67" s="289">
        <f t="shared" si="15"/>
        <v>282.89284578665723</v>
      </c>
      <c r="W67" s="289">
        <f t="shared" si="15"/>
        <v>280.67585915218524</v>
      </c>
      <c r="X67" s="289">
        <f t="shared" si="15"/>
        <v>230.21665586179955</v>
      </c>
      <c r="Y67" s="289">
        <f t="shared" si="15"/>
        <v>275.60235396516509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8.4041083717923001E-2</v>
      </c>
      <c r="C69" s="252">
        <f t="shared" si="16"/>
        <v>8.3844902074095812E-2</v>
      </c>
      <c r="D69" s="252">
        <f t="shared" si="16"/>
        <v>8.7243200128589382E-2</v>
      </c>
      <c r="E69" s="252">
        <f t="shared" si="16"/>
        <v>8.3192675816021924E-2</v>
      </c>
      <c r="F69" s="252">
        <f t="shared" si="16"/>
        <v>8.6367507445835434E-2</v>
      </c>
      <c r="G69" s="252">
        <f t="shared" si="16"/>
        <v>8.7534178845088656E-2</v>
      </c>
      <c r="H69" s="252">
        <f t="shared" si="16"/>
        <v>8.6152579353002356E-2</v>
      </c>
      <c r="I69" s="252">
        <f t="shared" si="16"/>
        <v>8.7824408214833713E-2</v>
      </c>
      <c r="J69" s="252">
        <f t="shared" si="16"/>
        <v>8.902578935232254E-2</v>
      </c>
      <c r="K69" s="252">
        <f t="shared" si="16"/>
        <v>8.7231602185592186E-2</v>
      </c>
      <c r="L69" s="252">
        <f t="shared" si="16"/>
        <v>8.791175597378513E-2</v>
      </c>
      <c r="M69" s="252">
        <f t="shared" si="16"/>
        <v>8.7578467668095683E-2</v>
      </c>
      <c r="N69" s="252">
        <f t="shared" si="16"/>
        <v>8.6168758597444078E-2</v>
      </c>
      <c r="O69" s="252">
        <f t="shared" si="16"/>
        <v>8.5771410296968248E-2</v>
      </c>
      <c r="P69" s="252">
        <f t="shared" si="16"/>
        <v>8.542486312787452E-2</v>
      </c>
      <c r="Q69" s="252">
        <f t="shared" si="16"/>
        <v>8.294299048307946E-2</v>
      </c>
      <c r="R69" s="252">
        <f t="shared" si="16"/>
        <v>8.1183678986645941E-2</v>
      </c>
      <c r="S69" s="252">
        <f t="shared" si="16"/>
        <v>8.3676964856484362E-2</v>
      </c>
      <c r="T69" s="252">
        <f t="shared" si="16"/>
        <v>8.1765730452362073E-2</v>
      </c>
      <c r="U69" s="252">
        <f t="shared" si="16"/>
        <v>7.9845646279475435E-2</v>
      </c>
      <c r="V69" s="252">
        <f t="shared" si="16"/>
        <v>7.7595859814644189E-2</v>
      </c>
      <c r="W69" s="252">
        <f t="shared" si="16"/>
        <v>7.808481314216667E-2</v>
      </c>
      <c r="X69" s="252">
        <f t="shared" si="16"/>
        <v>7.7742727430727673E-2</v>
      </c>
      <c r="Y69" s="252">
        <f t="shared" si="16"/>
        <v>7.527158004666025E-2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5.7335334187403851E-2</v>
      </c>
      <c r="C70" s="291">
        <f t="shared" si="17"/>
        <v>5.5991386076922764E-2</v>
      </c>
      <c r="D70" s="291">
        <f t="shared" si="17"/>
        <v>5.7220141865810863E-2</v>
      </c>
      <c r="E70" s="291">
        <f t="shared" si="17"/>
        <v>5.4563527075725073E-2</v>
      </c>
      <c r="F70" s="291">
        <f t="shared" si="17"/>
        <v>5.6645801866083929E-2</v>
      </c>
      <c r="G70" s="291">
        <f t="shared" si="17"/>
        <v>5.7410985890485336E-2</v>
      </c>
      <c r="H70" s="291">
        <f t="shared" si="17"/>
        <v>5.6504837115309875E-2</v>
      </c>
      <c r="I70" s="291">
        <f t="shared" si="17"/>
        <v>5.7601338441583418E-2</v>
      </c>
      <c r="J70" s="291">
        <f t="shared" si="17"/>
        <v>5.8389287519800388E-2</v>
      </c>
      <c r="K70" s="291">
        <f t="shared" si="17"/>
        <v>5.7212535130355582E-2</v>
      </c>
      <c r="L70" s="291">
        <f t="shared" si="17"/>
        <v>5.7658627160377521E-2</v>
      </c>
      <c r="M70" s="291">
        <f t="shared" si="17"/>
        <v>5.7440033572502935E-2</v>
      </c>
      <c r="N70" s="291">
        <f t="shared" si="17"/>
        <v>5.6515448586013289E-2</v>
      </c>
      <c r="O70" s="291">
        <f t="shared" si="17"/>
        <v>5.6254840010332312E-2</v>
      </c>
      <c r="P70" s="291">
        <f t="shared" si="17"/>
        <v>5.6027550340197393E-2</v>
      </c>
      <c r="Q70" s="291">
        <f t="shared" si="17"/>
        <v>5.4399766116111949E-2</v>
      </c>
      <c r="R70" s="291">
        <f t="shared" si="17"/>
        <v>5.3125778451777295E-2</v>
      </c>
      <c r="S70" s="291">
        <f t="shared" si="17"/>
        <v>5.475735950835605E-2</v>
      </c>
      <c r="T70" s="291">
        <f t="shared" si="17"/>
        <v>5.3506667044178398E-2</v>
      </c>
      <c r="U70" s="291">
        <f t="shared" si="17"/>
        <v>5.2150114012526824E-2</v>
      </c>
      <c r="V70" s="291">
        <f t="shared" si="17"/>
        <v>5.0680696127998408E-2</v>
      </c>
      <c r="W70" s="291">
        <f t="shared" si="17"/>
        <v>5.1000049442365081E-2</v>
      </c>
      <c r="X70" s="291">
        <f t="shared" si="17"/>
        <v>4.7762112086073734E-2</v>
      </c>
      <c r="Y70" s="291">
        <f t="shared" si="17"/>
        <v>4.8866157359505703E-2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0.19910560551656178</v>
      </c>
      <c r="C71" s="253">
        <f t="shared" si="18"/>
        <v>0.1941061222985114</v>
      </c>
      <c r="D71" s="253">
        <f t="shared" si="18"/>
        <v>0.19834466961098673</v>
      </c>
      <c r="E71" s="253">
        <f t="shared" si="18"/>
        <v>0.18773830756484722</v>
      </c>
      <c r="F71" s="253">
        <f t="shared" si="18"/>
        <v>0.18997087195455292</v>
      </c>
      <c r="G71" s="253">
        <f t="shared" si="18"/>
        <v>0.19021373565468397</v>
      </c>
      <c r="H71" s="253">
        <f t="shared" si="18"/>
        <v>0.18398745551489887</v>
      </c>
      <c r="I71" s="253">
        <f t="shared" si="18"/>
        <v>0.18070180737937988</v>
      </c>
      <c r="J71" s="253">
        <f t="shared" si="18"/>
        <v>0.18137797603357089</v>
      </c>
      <c r="K71" s="253">
        <f t="shared" si="18"/>
        <v>0.17033975452522684</v>
      </c>
      <c r="L71" s="253">
        <f t="shared" si="18"/>
        <v>0.17081740101099205</v>
      </c>
      <c r="M71" s="253">
        <f t="shared" si="18"/>
        <v>0.16935463775180257</v>
      </c>
      <c r="N71" s="253">
        <f t="shared" si="18"/>
        <v>0.16183959024068945</v>
      </c>
      <c r="O71" s="253">
        <f t="shared" si="18"/>
        <v>0.16128152480068322</v>
      </c>
      <c r="P71" s="253">
        <f t="shared" si="18"/>
        <v>0.15960330654773175</v>
      </c>
      <c r="Q71" s="253">
        <f t="shared" si="18"/>
        <v>0.15439303150300432</v>
      </c>
      <c r="R71" s="253">
        <f t="shared" si="18"/>
        <v>0.16032866299682932</v>
      </c>
      <c r="S71" s="253">
        <f t="shared" si="18"/>
        <v>0.16218602236273233</v>
      </c>
      <c r="T71" s="253">
        <f t="shared" si="18"/>
        <v>0.15687845165809483</v>
      </c>
      <c r="U71" s="253">
        <f t="shared" si="18"/>
        <v>0.16226063420649495</v>
      </c>
      <c r="V71" s="253">
        <f t="shared" si="18"/>
        <v>0.1557785368659898</v>
      </c>
      <c r="W71" s="253">
        <f t="shared" si="18"/>
        <v>0.15549440765920916</v>
      </c>
      <c r="X71" s="253">
        <f t="shared" si="18"/>
        <v>0.15161677024316847</v>
      </c>
      <c r="Y71" s="253">
        <f t="shared" si="18"/>
        <v>0.15396300623220352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4.2995668143936787E-2</v>
      </c>
      <c r="C73" s="252">
        <f>IF(NMM_ued!C$5=0,"",NMM_ued!C$5/C$9)</f>
        <v>4.2998248126301999E-2</v>
      </c>
      <c r="D73" s="252">
        <f>IF(NMM_ued!D$5=0,"",NMM_ued!D$5/D$9)</f>
        <v>4.4610973376348825E-2</v>
      </c>
      <c r="E73" s="252">
        <f>IF(NMM_ued!E$5=0,"",NMM_ued!E$5/E$9)</f>
        <v>4.2449813741388891E-2</v>
      </c>
      <c r="F73" s="252">
        <f>IF(NMM_ued!F$5=0,"",NMM_ued!F$5/F$9)</f>
        <v>4.4085342509578976E-2</v>
      </c>
      <c r="G73" s="252">
        <f>IF(NMM_ued!G$5=0,"",NMM_ued!G$5/G$9)</f>
        <v>4.4538914919935779E-2</v>
      </c>
      <c r="H73" s="252">
        <f>IF(NMM_ued!H$5=0,"",NMM_ued!H$5/H$9)</f>
        <v>4.3848753882484638E-2</v>
      </c>
      <c r="I73" s="252">
        <f>IF(NMM_ued!I$5=0,"",NMM_ued!I$5/I$9)</f>
        <v>4.5129462906775879E-2</v>
      </c>
      <c r="J73" s="252">
        <f>IF(NMM_ued!J$5=0,"",NMM_ued!J$5/J$9)</f>
        <v>4.5673158131679208E-2</v>
      </c>
      <c r="K73" s="252">
        <f>IF(NMM_ued!K$5=0,"",NMM_ued!K$5/K$9)</f>
        <v>4.4458740705153585E-2</v>
      </c>
      <c r="L73" s="252">
        <f>IF(NMM_ued!L$5=0,"",NMM_ued!L$5/L$9)</f>
        <v>4.4835885289894649E-2</v>
      </c>
      <c r="M73" s="252">
        <f>IF(NMM_ued!M$5=0,"",NMM_ued!M$5/M$9)</f>
        <v>4.4571815198617762E-2</v>
      </c>
      <c r="N73" s="252">
        <f>IF(NMM_ued!N$5=0,"",NMM_ued!N$5/N$9)</f>
        <v>4.4958603380495073E-2</v>
      </c>
      <c r="O73" s="252">
        <f>IF(NMM_ued!O$5=0,"",NMM_ued!O$5/O$9)</f>
        <v>4.4455676342259276E-2</v>
      </c>
      <c r="P73" s="252">
        <f>IF(NMM_ued!P$5=0,"",NMM_ued!P$5/P$9)</f>
        <v>4.4126320287157766E-2</v>
      </c>
      <c r="Q73" s="252">
        <f>IF(NMM_ued!Q$5=0,"",NMM_ued!Q$5/Q$9)</f>
        <v>4.315180663122041E-2</v>
      </c>
      <c r="R73" s="252">
        <f>IF(NMM_ued!R$5=0,"",NMM_ued!R$5/R$9)</f>
        <v>4.3359828161246165E-2</v>
      </c>
      <c r="S73" s="252">
        <f>IF(NMM_ued!S$5=0,"",NMM_ued!S$5/S$9)</f>
        <v>4.4580216505475681E-2</v>
      </c>
      <c r="T73" s="252">
        <f>IF(NMM_ued!T$5=0,"",NMM_ued!T$5/T$9)</f>
        <v>4.3740171121889292E-2</v>
      </c>
      <c r="U73" s="252">
        <f>IF(NMM_ued!U$5=0,"",NMM_ued!U$5/U$9)</f>
        <v>4.3999065754629196E-2</v>
      </c>
      <c r="V73" s="252">
        <f>IF(NMM_ued!V$5=0,"",NMM_ued!V$5/V$9)</f>
        <v>4.2723261747070654E-2</v>
      </c>
      <c r="W73" s="252">
        <f>IF(NMM_ued!W$5=0,"",NMM_ued!W$5/W$9)</f>
        <v>4.3233128469863685E-2</v>
      </c>
      <c r="X73" s="252">
        <f>IF(NMM_ued!X$5=0,"",NMM_ued!X$5/X$9)</f>
        <v>4.2867777886708001E-2</v>
      </c>
      <c r="Y73" s="252">
        <f>IF(NMM_ued!Y$5=0,"",NMM_ued!Y$5/Y$9)</f>
        <v>4.2940429682170524E-2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2.7920377713151388E-2</v>
      </c>
      <c r="C74" s="291">
        <f>IF(NMM_ued!C$48=0,"",NMM_ued!C$48/C$10)</f>
        <v>2.7323914684551108E-2</v>
      </c>
      <c r="D74" s="291">
        <f>IF(NMM_ued!D$48=0,"",NMM_ued!D$48/D$10)</f>
        <v>2.7900132659749662E-2</v>
      </c>
      <c r="E74" s="291">
        <f>IF(NMM_ued!E$48=0,"",NMM_ued!E$48/E$10)</f>
        <v>2.6684644254477228E-2</v>
      </c>
      <c r="F74" s="291">
        <f>IF(NMM_ued!F$48=0,"",NMM_ued!F$48/F$10)</f>
        <v>2.7778540182132345E-2</v>
      </c>
      <c r="G74" s="291">
        <f>IF(NMM_ued!G$48=0,"",NMM_ued!G$48/G$10)</f>
        <v>2.8206875385754997E-2</v>
      </c>
      <c r="H74" s="291">
        <f>IF(NMM_ued!H$48=0,"",NMM_ued!H$48/H$10)</f>
        <v>2.7854974257759537E-2</v>
      </c>
      <c r="I74" s="291">
        <f>IF(NMM_ued!I$48=0,"",NMM_ued!I$48/I$10)</f>
        <v>2.851693608116429E-2</v>
      </c>
      <c r="J74" s="291">
        <f>IF(NMM_ued!J$48=0,"",NMM_ued!J$48/J$10)</f>
        <v>2.8918866369787213E-2</v>
      </c>
      <c r="K74" s="291">
        <f>IF(NMM_ued!K$48=0,"",NMM_ued!K$48/K$10)</f>
        <v>2.8453047385416538E-2</v>
      </c>
      <c r="L74" s="291">
        <f>IF(NMM_ued!L$48=0,"",NMM_ued!L$48/L$10)</f>
        <v>2.870561188055808E-2</v>
      </c>
      <c r="M74" s="291">
        <f>IF(NMM_ued!M$48=0,"",NMM_ued!M$48/M$10)</f>
        <v>2.8700689742029099E-2</v>
      </c>
      <c r="N74" s="291">
        <f>IF(NMM_ued!N$48=0,"",NMM_ued!N$48/N$10)</f>
        <v>2.8015838352767997E-2</v>
      </c>
      <c r="O74" s="291">
        <f>IF(NMM_ued!O$48=0,"",NMM_ued!O$48/O$10)</f>
        <v>2.7867905414092516E-2</v>
      </c>
      <c r="P74" s="291">
        <f>IF(NMM_ued!P$48=0,"",NMM_ued!P$48/P$10)</f>
        <v>2.7739603147772213E-2</v>
      </c>
      <c r="Q74" s="291">
        <f>IF(NMM_ued!Q$48=0,"",NMM_ued!Q$48/Q$10)</f>
        <v>2.6923867706292386E-2</v>
      </c>
      <c r="R74" s="291">
        <f>IF(NMM_ued!R$48=0,"",NMM_ued!R$48/R$10)</f>
        <v>2.7403086795001533E-2</v>
      </c>
      <c r="S74" s="291">
        <f>IF(NMM_ued!S$48=0,"",NMM_ued!S$48/S$10)</f>
        <v>2.8246027167865607E-2</v>
      </c>
      <c r="T74" s="291">
        <f>IF(NMM_ued!T$48=0,"",NMM_ued!T$48/T$10)</f>
        <v>2.764152332973022E-2</v>
      </c>
      <c r="U74" s="291">
        <f>IF(NMM_ued!U$48=0,"",NMM_ued!U$48/U$10)</f>
        <v>2.7963604335871948E-2</v>
      </c>
      <c r="V74" s="291">
        <f>IF(NMM_ued!V$48=0,"",NMM_ued!V$48/V$10)</f>
        <v>2.7169613943745147E-2</v>
      </c>
      <c r="W74" s="291">
        <f>IF(NMM_ued!W$48=0,"",NMM_ued!W$48/W$10)</f>
        <v>2.7405850565169528E-2</v>
      </c>
      <c r="X74" s="291">
        <f>IF(NMM_ued!X$48=0,"",NMM_ued!X$48/X$10)</f>
        <v>2.6587109334359656E-2</v>
      </c>
      <c r="Y74" s="291">
        <f>IF(NMM_ued!Y$48=0,"",NMM_ued!Y$48/Y$10)</f>
        <v>2.7284264049872678E-2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8.5968677498284712E-2</v>
      </c>
      <c r="C75" s="253">
        <f>IF(NMM_ued!C$99=0,"",NMM_ued!C$99/C$11)</f>
        <v>8.5436860132543174E-2</v>
      </c>
      <c r="D75" s="253">
        <f>IF(NMM_ued!D$99=0,"",NMM_ued!D$99/D$11)</f>
        <v>8.7087964992596537E-2</v>
      </c>
      <c r="E75" s="253">
        <f>IF(NMM_ued!E$99=0,"",NMM_ued!E$99/E$11)</f>
        <v>8.3553190189279258E-2</v>
      </c>
      <c r="F75" s="253">
        <f>IF(NMM_ued!F$99=0,"",NMM_ued!F$99/F$11)</f>
        <v>8.6866568976074379E-2</v>
      </c>
      <c r="G75" s="253">
        <f>IF(NMM_ued!G$99=0,"",NMM_ued!G$99/G$11)</f>
        <v>8.8284518820441582E-2</v>
      </c>
      <c r="H75" s="253">
        <f>IF(NMM_ued!H$99=0,"",NMM_ued!H$99/H$11)</f>
        <v>8.6671108575811964E-2</v>
      </c>
      <c r="I75" s="253">
        <f>IF(NMM_ued!I$99=0,"",NMM_ued!I$99/I$11)</f>
        <v>8.4695456337529923E-2</v>
      </c>
      <c r="J75" s="253">
        <f>IF(NMM_ued!J$99=0,"",NMM_ued!J$99/J$11)</f>
        <v>8.6840722758641201E-2</v>
      </c>
      <c r="K75" s="253">
        <f>IF(NMM_ued!K$99=0,"",NMM_ued!K$99/K$11)</f>
        <v>8.260551739960223E-2</v>
      </c>
      <c r="L75" s="253">
        <f>IF(NMM_ued!L$99=0,"",NMM_ued!L$99/L$11)</f>
        <v>8.28382754271456E-2</v>
      </c>
      <c r="M75" s="253">
        <f>IF(NMM_ued!M$99=0,"",NMM_ued!M$99/M$11)</f>
        <v>8.2512144858498379E-2</v>
      </c>
      <c r="N75" s="253">
        <f>IF(NMM_ued!N$99=0,"",NMM_ued!N$99/N$11)</f>
        <v>8.0897347622390051E-2</v>
      </c>
      <c r="O75" s="253">
        <f>IF(NMM_ued!O$99=0,"",NMM_ued!O$99/O$11)</f>
        <v>8.0554208463926552E-2</v>
      </c>
      <c r="P75" s="253">
        <f>IF(NMM_ued!P$99=0,"",NMM_ued!P$99/P$11)</f>
        <v>8.0409420778973659E-2</v>
      </c>
      <c r="Q75" s="253">
        <f>IF(NMM_ued!Q$99=0,"",NMM_ued!Q$99/Q$11)</f>
        <v>7.7859514734234872E-2</v>
      </c>
      <c r="R75" s="253">
        <f>IF(NMM_ued!R$99=0,"",NMM_ued!R$99/R$11)</f>
        <v>8.1423203499859542E-2</v>
      </c>
      <c r="S75" s="253">
        <f>IF(NMM_ued!S$99=0,"",NMM_ued!S$99/S$11)</f>
        <v>8.3550335060859252E-2</v>
      </c>
      <c r="T75" s="253">
        <f>IF(NMM_ued!T$99=0,"",NMM_ued!T$99/T$11)</f>
        <v>8.1773226928455747E-2</v>
      </c>
      <c r="U75" s="253">
        <f>IF(NMM_ued!U$99=0,"",NMM_ued!U$99/U$11)</f>
        <v>8.4804110566123192E-2</v>
      </c>
      <c r="V75" s="253">
        <f>IF(NMM_ued!V$99=0,"",NMM_ued!V$99/V$11)</f>
        <v>8.212781431089454E-2</v>
      </c>
      <c r="W75" s="253">
        <f>IF(NMM_ued!W$99=0,"",NMM_ued!W$99/W$11)</f>
        <v>8.2678672955691132E-2</v>
      </c>
      <c r="X75" s="253">
        <f>IF(NMM_ued!X$99=0,"",NMM_ued!X$99/X$11)</f>
        <v>8.2453091905569403E-2</v>
      </c>
      <c r="Y75" s="253">
        <f>IF(NMM_ued!Y$99=0,"",NMM_ued!Y$99/Y$11)</f>
        <v>8.428923139972179E-2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4.5990553659292388</v>
      </c>
      <c r="C76" s="254">
        <f t="shared" si="19"/>
        <v>4.4869547758378454</v>
      </c>
      <c r="D76" s="254">
        <f t="shared" si="19"/>
        <v>4.541278986226053</v>
      </c>
      <c r="E76" s="254">
        <f t="shared" si="19"/>
        <v>4.6941444821606844</v>
      </c>
      <c r="F76" s="254">
        <f t="shared" si="19"/>
        <v>4.9229612813649899</v>
      </c>
      <c r="G76" s="254">
        <f t="shared" si="19"/>
        <v>4.9312884604976226</v>
      </c>
      <c r="H76" s="254">
        <f t="shared" si="19"/>
        <v>4.9014091596723066</v>
      </c>
      <c r="I76" s="254">
        <f t="shared" si="19"/>
        <v>4.9599966880772604</v>
      </c>
      <c r="J76" s="254">
        <f t="shared" si="19"/>
        <v>5.1076070631405432</v>
      </c>
      <c r="K76" s="254">
        <f t="shared" si="19"/>
        <v>4.8337702131150779</v>
      </c>
      <c r="L76" s="254">
        <f t="shared" si="19"/>
        <v>4.7119550825019179</v>
      </c>
      <c r="M76" s="254">
        <f t="shared" si="19"/>
        <v>4.4896741533186653</v>
      </c>
      <c r="N76" s="254">
        <f t="shared" si="19"/>
        <v>5.7805104174437236</v>
      </c>
      <c r="O76" s="254">
        <f t="shared" si="19"/>
        <v>5.967370541721146</v>
      </c>
      <c r="P76" s="254">
        <f t="shared" si="19"/>
        <v>6.0218346412981747</v>
      </c>
      <c r="Q76" s="254">
        <f t="shared" si="19"/>
        <v>5.9495143374887602</v>
      </c>
      <c r="R76" s="254">
        <f t="shared" si="19"/>
        <v>5.5354458324909688</v>
      </c>
      <c r="S76" s="254">
        <f t="shared" si="19"/>
        <v>5.5760600089541521</v>
      </c>
      <c r="T76" s="254">
        <f t="shared" si="19"/>
        <v>5.4386518873772012</v>
      </c>
      <c r="U76" s="254">
        <f t="shared" si="19"/>
        <v>5.3229420395345475</v>
      </c>
      <c r="V76" s="254">
        <f t="shared" si="19"/>
        <v>5.4188007489649817</v>
      </c>
      <c r="W76" s="254">
        <f t="shared" si="19"/>
        <v>5.2466016667199575</v>
      </c>
      <c r="X76" s="254">
        <f t="shared" si="19"/>
        <v>5.3312917931110695</v>
      </c>
      <c r="Y76" s="254">
        <f t="shared" si="19"/>
        <v>5.0977163331488624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7.2983721601259601</v>
      </c>
      <c r="C77" s="255">
        <f t="shared" si="20"/>
        <v>7.1667258450241835</v>
      </c>
      <c r="D77" s="255">
        <f t="shared" si="20"/>
        <v>7.5851170634186689</v>
      </c>
      <c r="E77" s="255">
        <f t="shared" si="20"/>
        <v>8.0136452356869832</v>
      </c>
      <c r="F77" s="255">
        <f t="shared" si="20"/>
        <v>8.2005965217072898</v>
      </c>
      <c r="G77" s="255">
        <f t="shared" si="20"/>
        <v>8.6431147960326626</v>
      </c>
      <c r="H77" s="255">
        <f t="shared" si="20"/>
        <v>8.6523298184272104</v>
      </c>
      <c r="I77" s="255">
        <f t="shared" si="20"/>
        <v>7.9589865862062705</v>
      </c>
      <c r="J77" s="255">
        <f t="shared" si="20"/>
        <v>8.2730479776555139</v>
      </c>
      <c r="K77" s="255">
        <f t="shared" si="20"/>
        <v>8.1847450816264136</v>
      </c>
      <c r="L77" s="255">
        <f t="shared" si="20"/>
        <v>8.5602914038729683</v>
      </c>
      <c r="M77" s="255">
        <f t="shared" si="20"/>
        <v>8.0559885862270342</v>
      </c>
      <c r="N77" s="255">
        <f t="shared" si="20"/>
        <v>8.8111976263925111</v>
      </c>
      <c r="O77" s="255">
        <f t="shared" si="20"/>
        <v>9.895477012497766</v>
      </c>
      <c r="P77" s="255">
        <f t="shared" si="20"/>
        <v>10.533730274012475</v>
      </c>
      <c r="Q77" s="255">
        <f t="shared" si="20"/>
        <v>10.866430100198253</v>
      </c>
      <c r="R77" s="255">
        <f t="shared" si="20"/>
        <v>11.014260392980024</v>
      </c>
      <c r="S77" s="255">
        <f t="shared" si="20"/>
        <v>12.213733320877468</v>
      </c>
      <c r="T77" s="255">
        <f t="shared" si="20"/>
        <v>11.275467307150961</v>
      </c>
      <c r="U77" s="255">
        <f t="shared" si="20"/>
        <v>10.672441211344879</v>
      </c>
      <c r="V77" s="255">
        <f t="shared" si="20"/>
        <v>10.783860627978207</v>
      </c>
      <c r="W77" s="255">
        <f t="shared" si="20"/>
        <v>10.076938672405594</v>
      </c>
      <c r="X77" s="255">
        <f t="shared" si="20"/>
        <v>10.427618810059764</v>
      </c>
      <c r="Y77" s="255">
        <f t="shared" si="20"/>
        <v>9.4978895607434222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2.7942643808253975</v>
      </c>
      <c r="C78" s="293">
        <f t="shared" si="21"/>
        <v>2.7684891286411042</v>
      </c>
      <c r="D78" s="293">
        <f t="shared" si="21"/>
        <v>2.8147857382513699</v>
      </c>
      <c r="E78" s="293">
        <f t="shared" si="21"/>
        <v>2.7864587171984017</v>
      </c>
      <c r="F78" s="293">
        <f t="shared" si="21"/>
        <v>2.8462290308115819</v>
      </c>
      <c r="G78" s="293">
        <f t="shared" si="21"/>
        <v>2.8505253724370916</v>
      </c>
      <c r="H78" s="293">
        <f t="shared" si="21"/>
        <v>2.8255802777396508</v>
      </c>
      <c r="I78" s="293">
        <f t="shared" si="21"/>
        <v>2.7312114837264634</v>
      </c>
      <c r="J78" s="293">
        <f t="shared" si="21"/>
        <v>2.8680106763640709</v>
      </c>
      <c r="K78" s="293">
        <f t="shared" si="21"/>
        <v>2.7445548052014881</v>
      </c>
      <c r="L78" s="293">
        <f t="shared" si="21"/>
        <v>2.5309751143153933</v>
      </c>
      <c r="M78" s="293">
        <f t="shared" si="21"/>
        <v>2.5678117782887462</v>
      </c>
      <c r="N78" s="293">
        <f t="shared" si="21"/>
        <v>3.9815338780611595</v>
      </c>
      <c r="O78" s="293">
        <f t="shared" si="21"/>
        <v>3.6512942075808499</v>
      </c>
      <c r="P78" s="293">
        <f t="shared" si="21"/>
        <v>3.5066075568752013</v>
      </c>
      <c r="Q78" s="293">
        <f t="shared" si="21"/>
        <v>3.3951415773421383</v>
      </c>
      <c r="R78" s="293">
        <f t="shared" si="21"/>
        <v>3.3991713541295043</v>
      </c>
      <c r="S78" s="293">
        <f t="shared" si="21"/>
        <v>3.3064175534885556</v>
      </c>
      <c r="T78" s="293">
        <f t="shared" si="21"/>
        <v>3.3033859952390285</v>
      </c>
      <c r="U78" s="293">
        <f t="shared" si="21"/>
        <v>3.2314259444114062</v>
      </c>
      <c r="V78" s="293">
        <f t="shared" si="21"/>
        <v>3.1455570513354898</v>
      </c>
      <c r="W78" s="293">
        <f t="shared" si="21"/>
        <v>3.2054988547471481</v>
      </c>
      <c r="X78" s="293">
        <f t="shared" si="21"/>
        <v>3.2207729828037688</v>
      </c>
      <c r="Y78" s="293">
        <f t="shared" si="21"/>
        <v>2.8972458420616225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3.0012226725641185</v>
      </c>
      <c r="C79" s="256">
        <f t="shared" si="22"/>
        <v>2.8344030319027391</v>
      </c>
      <c r="D79" s="256">
        <f t="shared" si="22"/>
        <v>2.8417524628827313</v>
      </c>
      <c r="E79" s="256">
        <f t="shared" si="22"/>
        <v>2.7776519077206059</v>
      </c>
      <c r="F79" s="256">
        <f t="shared" si="22"/>
        <v>2.6018457767583416</v>
      </c>
      <c r="G79" s="256">
        <f t="shared" si="22"/>
        <v>2.5307072831343644</v>
      </c>
      <c r="H79" s="256">
        <f t="shared" si="22"/>
        <v>2.4493642165084117</v>
      </c>
      <c r="I79" s="256">
        <f t="shared" si="22"/>
        <v>2.6487482481806137</v>
      </c>
      <c r="J79" s="256">
        <f t="shared" si="22"/>
        <v>2.4501535871563704</v>
      </c>
      <c r="K79" s="256">
        <f t="shared" si="22"/>
        <v>2.3448115983977935</v>
      </c>
      <c r="L79" s="256">
        <f t="shared" si="22"/>
        <v>2.3588452755725839</v>
      </c>
      <c r="M79" s="256">
        <f t="shared" si="22"/>
        <v>2.3056904716327411</v>
      </c>
      <c r="N79" s="256">
        <f t="shared" si="22"/>
        <v>2.2892176008149527</v>
      </c>
      <c r="O79" s="256">
        <f t="shared" si="22"/>
        <v>2.3053007182095784</v>
      </c>
      <c r="P79" s="256">
        <f t="shared" si="22"/>
        <v>2.2967461523052739</v>
      </c>
      <c r="Q79" s="256">
        <f t="shared" si="22"/>
        <v>2.3503877423029347</v>
      </c>
      <c r="R79" s="256">
        <f t="shared" si="22"/>
        <v>2.3261524751550975</v>
      </c>
      <c r="S79" s="256">
        <f t="shared" si="22"/>
        <v>2.2886564202082149</v>
      </c>
      <c r="T79" s="256">
        <f t="shared" si="22"/>
        <v>2.2752000997871922</v>
      </c>
      <c r="U79" s="256">
        <f t="shared" si="22"/>
        <v>2.2882963584651663</v>
      </c>
      <c r="V79" s="256">
        <f t="shared" si="22"/>
        <v>2.3619647132070685</v>
      </c>
      <c r="W79" s="256">
        <f t="shared" si="22"/>
        <v>2.2936661960797173</v>
      </c>
      <c r="X79" s="256">
        <f t="shared" si="22"/>
        <v>2.276101773076892</v>
      </c>
      <c r="Y79" s="256">
        <f t="shared" si="22"/>
        <v>2.2596021627593403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PT: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869.23692889447761</v>
      </c>
      <c r="C5" s="223">
        <v>852.03189487696159</v>
      </c>
      <c r="D5" s="223">
        <v>851.4063900549038</v>
      </c>
      <c r="E5" s="223">
        <v>712.71165371585982</v>
      </c>
      <c r="F5" s="223">
        <v>763.74786834352278</v>
      </c>
      <c r="G5" s="223">
        <v>738.61340109485809</v>
      </c>
      <c r="H5" s="223">
        <v>718.5125118040396</v>
      </c>
      <c r="I5" s="223">
        <v>806.11696953578178</v>
      </c>
      <c r="J5" s="223">
        <v>748.29915033779889</v>
      </c>
      <c r="K5" s="223">
        <v>598.66778162005141</v>
      </c>
      <c r="L5" s="223">
        <v>588.25226458406087</v>
      </c>
      <c r="M5" s="223">
        <v>545.00055388982571</v>
      </c>
      <c r="N5" s="223">
        <v>498.6919826877006</v>
      </c>
      <c r="O5" s="223">
        <v>461.64490797214762</v>
      </c>
      <c r="P5" s="223">
        <v>468.14550576310421</v>
      </c>
      <c r="Q5" s="223">
        <v>418.9286222179187</v>
      </c>
      <c r="R5" s="223">
        <v>332.85389568203823</v>
      </c>
      <c r="S5" s="223">
        <v>317.36438595102851</v>
      </c>
      <c r="T5" s="223">
        <v>324.04478516699072</v>
      </c>
      <c r="U5" s="223">
        <v>343.14113624223728</v>
      </c>
      <c r="V5" s="223">
        <v>349.05442233924208</v>
      </c>
      <c r="W5" s="223">
        <v>351.38165913975001</v>
      </c>
      <c r="X5" s="223">
        <v>349.8422734382745</v>
      </c>
      <c r="Y5" s="223">
        <v>376.35790023330122</v>
      </c>
      <c r="DA5" s="89" t="s">
        <v>1439</v>
      </c>
    </row>
    <row r="6" spans="1:105" ht="12" customHeight="1" x14ac:dyDescent="0.25">
      <c r="A6" s="55" t="s">
        <v>91</v>
      </c>
      <c r="B6" s="259">
        <v>4.1900939187108754</v>
      </c>
      <c r="C6" s="259">
        <v>4.1071582932081068</v>
      </c>
      <c r="D6" s="259">
        <v>4.1041430923302293</v>
      </c>
      <c r="E6" s="259">
        <v>3.4355751196942061</v>
      </c>
      <c r="F6" s="259">
        <v>3.6815915111250992</v>
      </c>
      <c r="G6" s="259">
        <v>3.5604326246723401</v>
      </c>
      <c r="H6" s="259">
        <v>3.463537737698565</v>
      </c>
      <c r="I6" s="259">
        <v>3.8858287073894089</v>
      </c>
      <c r="J6" s="259">
        <v>3.6071220802759449</v>
      </c>
      <c r="K6" s="259">
        <v>2.885834860104497</v>
      </c>
      <c r="L6" s="259">
        <v>2.8356276114912</v>
      </c>
      <c r="M6" s="259">
        <v>2.6271358597839631</v>
      </c>
      <c r="N6" s="259">
        <v>2.4039087324863968</v>
      </c>
      <c r="O6" s="259">
        <v>2.225325980981212</v>
      </c>
      <c r="P6" s="259">
        <v>2.256661643752512</v>
      </c>
      <c r="Q6" s="259">
        <v>2.0194152065781759</v>
      </c>
      <c r="R6" s="259">
        <v>1.604498195779116</v>
      </c>
      <c r="S6" s="259">
        <v>1.529832131360868</v>
      </c>
      <c r="T6" s="259">
        <v>1.562034513932103</v>
      </c>
      <c r="U6" s="259">
        <v>1.6540870968935859</v>
      </c>
      <c r="V6" s="259">
        <v>1.682591666005943</v>
      </c>
      <c r="W6" s="259">
        <v>1.6938099431420079</v>
      </c>
      <c r="X6" s="259">
        <v>1.6863894454018771</v>
      </c>
      <c r="Y6" s="259">
        <v>1.814206111826784</v>
      </c>
      <c r="DA6" s="67" t="s">
        <v>1440</v>
      </c>
    </row>
    <row r="7" spans="1:105" ht="12" customHeight="1" x14ac:dyDescent="0.25">
      <c r="A7" s="173" t="s">
        <v>92</v>
      </c>
      <c r="B7" s="224">
        <v>1.6753707244257541</v>
      </c>
      <c r="C7" s="224">
        <v>1.6422096732238221</v>
      </c>
      <c r="D7" s="224">
        <v>1.641004072734416</v>
      </c>
      <c r="E7" s="224">
        <v>1.37368328461526</v>
      </c>
      <c r="F7" s="224">
        <v>1.4720506882888731</v>
      </c>
      <c r="G7" s="224">
        <v>1.4236064158441579</v>
      </c>
      <c r="H7" s="224">
        <v>1.384863881635676</v>
      </c>
      <c r="I7" s="224">
        <v>1.5537130629511799</v>
      </c>
      <c r="J7" s="224">
        <v>1.442274767574498</v>
      </c>
      <c r="K7" s="224">
        <v>1.15387467057871</v>
      </c>
      <c r="L7" s="224">
        <v>1.133799761492529</v>
      </c>
      <c r="M7" s="224">
        <v>1.0504362417550011</v>
      </c>
      <c r="N7" s="224">
        <v>0.96118091687983287</v>
      </c>
      <c r="O7" s="224">
        <v>0.88977623727989807</v>
      </c>
      <c r="P7" s="224">
        <v>0.90230551539537907</v>
      </c>
      <c r="Q7" s="224">
        <v>0.80744469770791183</v>
      </c>
      <c r="R7" s="224">
        <v>0.64154392640184665</v>
      </c>
      <c r="S7" s="224">
        <v>0.61168938355357871</v>
      </c>
      <c r="T7" s="224">
        <v>0.62456521165272627</v>
      </c>
      <c r="U7" s="224">
        <v>0.66137159489696873</v>
      </c>
      <c r="V7" s="224">
        <v>0.67276888611040908</v>
      </c>
      <c r="W7" s="224">
        <v>0.67725441160384248</v>
      </c>
      <c r="X7" s="224">
        <v>0.6742873934616076</v>
      </c>
      <c r="Y7" s="224">
        <v>0.72539371832600696</v>
      </c>
      <c r="DA7" s="177" t="s">
        <v>1441</v>
      </c>
    </row>
    <row r="8" spans="1:105" ht="12" customHeight="1" x14ac:dyDescent="0.25">
      <c r="A8" s="173" t="s">
        <v>93</v>
      </c>
      <c r="B8" s="224">
        <v>3.6594199099061369</v>
      </c>
      <c r="C8" s="224">
        <v>3.6561256621830269</v>
      </c>
      <c r="D8" s="224">
        <v>3.341252994836637</v>
      </c>
      <c r="E8" s="224">
        <v>3.1866290958567349</v>
      </c>
      <c r="F8" s="224">
        <v>3.6136546118517821</v>
      </c>
      <c r="G8" s="224">
        <v>3.1885266998902928</v>
      </c>
      <c r="H8" s="224">
        <v>3.2506844868058429</v>
      </c>
      <c r="I8" s="224">
        <v>4.5518607629830621</v>
      </c>
      <c r="J8" s="224">
        <v>4.1140370531171042</v>
      </c>
      <c r="K8" s="224">
        <v>3.052966635722218</v>
      </c>
      <c r="L8" s="224">
        <v>2.9569148917814569</v>
      </c>
      <c r="M8" s="224">
        <v>2.52925545332061</v>
      </c>
      <c r="N8" s="224">
        <v>3.3280590116485729</v>
      </c>
      <c r="O8" s="224">
        <v>2.861905642274869</v>
      </c>
      <c r="P8" s="224">
        <v>2.842085762975088</v>
      </c>
      <c r="Q8" s="224">
        <v>2.787787836680339</v>
      </c>
      <c r="R8" s="224">
        <v>2.0409257238959269</v>
      </c>
      <c r="S8" s="224">
        <v>1.8635760496274041</v>
      </c>
      <c r="T8" s="224">
        <v>2.0456276387417001</v>
      </c>
      <c r="U8" s="224">
        <v>2.105148257283513</v>
      </c>
      <c r="V8" s="224">
        <v>2.0863893694049662</v>
      </c>
      <c r="W8" s="224">
        <v>2.3247925602225199</v>
      </c>
      <c r="X8" s="224">
        <v>2.3059298238021331</v>
      </c>
      <c r="Y8" s="224">
        <v>2.5612220297638131</v>
      </c>
      <c r="DA8" s="177" t="s">
        <v>1442</v>
      </c>
    </row>
    <row r="9" spans="1:105" ht="12" customHeight="1" x14ac:dyDescent="0.25">
      <c r="A9" s="173" t="s">
        <v>94</v>
      </c>
      <c r="B9" s="224">
        <v>0.83601825456638956</v>
      </c>
      <c r="C9" s="224">
        <v>0.8194707264633615</v>
      </c>
      <c r="D9" s="224">
        <v>0.81886912587301841</v>
      </c>
      <c r="E9" s="224">
        <v>0.68547473415157445</v>
      </c>
      <c r="F9" s="224">
        <v>0.73456055374152174</v>
      </c>
      <c r="G9" s="224">
        <v>0.71038662286013332</v>
      </c>
      <c r="H9" s="224">
        <v>0.69105390720846493</v>
      </c>
      <c r="I9" s="224">
        <v>0.77531048146413295</v>
      </c>
      <c r="J9" s="224">
        <v>0.71970222244755011</v>
      </c>
      <c r="K9" s="224">
        <v>0.57578915163163391</v>
      </c>
      <c r="L9" s="224">
        <v>0.56577167298638631</v>
      </c>
      <c r="M9" s="224">
        <v>0.52417286548104036</v>
      </c>
      <c r="N9" s="224">
        <v>0.47963401815310341</v>
      </c>
      <c r="O9" s="224">
        <v>0.44400273085848319</v>
      </c>
      <c r="P9" s="224">
        <v>0.45025490243362642</v>
      </c>
      <c r="Q9" s="224">
        <v>0.40291888654556102</v>
      </c>
      <c r="R9" s="224">
        <v>0.32013358342642378</v>
      </c>
      <c r="S9" s="224">
        <v>0.30523601929986832</v>
      </c>
      <c r="T9" s="224">
        <v>0.31166112102607629</v>
      </c>
      <c r="U9" s="224">
        <v>0.33002768779732028</v>
      </c>
      <c r="V9" s="224">
        <v>0.33571499232528462</v>
      </c>
      <c r="W9" s="224">
        <v>0.33795329166951987</v>
      </c>
      <c r="X9" s="224">
        <v>0.33647273498294639</v>
      </c>
      <c r="Y9" s="224">
        <v>0.36197504315123707</v>
      </c>
      <c r="DA9" s="177" t="s">
        <v>1443</v>
      </c>
    </row>
    <row r="10" spans="1:105" ht="12" customHeight="1" x14ac:dyDescent="0.25">
      <c r="A10" s="56" t="s">
        <v>95</v>
      </c>
      <c r="B10" s="260">
        <v>3.040068006680249</v>
      </c>
      <c r="C10" s="260">
        <v>2.94985700813276</v>
      </c>
      <c r="D10" s="260">
        <v>2.8938831952588679</v>
      </c>
      <c r="E10" s="260">
        <v>2.311865337620993</v>
      </c>
      <c r="F10" s="260">
        <v>2.3605985329600112</v>
      </c>
      <c r="G10" s="260">
        <v>2.10520693665101</v>
      </c>
      <c r="H10" s="260">
        <v>1.993115068927293</v>
      </c>
      <c r="I10" s="260">
        <v>2.6425027806252008</v>
      </c>
      <c r="J10" s="260">
        <v>2.319923747689097</v>
      </c>
      <c r="K10" s="260">
        <v>1.6840746407429039</v>
      </c>
      <c r="L10" s="260">
        <v>1.696837768368364</v>
      </c>
      <c r="M10" s="260">
        <v>1.526577317121554</v>
      </c>
      <c r="N10" s="260">
        <v>1.6749569218447979</v>
      </c>
      <c r="O10" s="260">
        <v>1.4665070047858131</v>
      </c>
      <c r="P10" s="260">
        <v>1.450269424683668</v>
      </c>
      <c r="Q10" s="260">
        <v>1.3795237565669649</v>
      </c>
      <c r="R10" s="260">
        <v>1.064635522664906</v>
      </c>
      <c r="S10" s="260">
        <v>0.97560197109817304</v>
      </c>
      <c r="T10" s="260">
        <v>1.034185331622929</v>
      </c>
      <c r="U10" s="260">
        <v>1.09244555776288</v>
      </c>
      <c r="V10" s="260">
        <v>1.112299861487595</v>
      </c>
      <c r="W10" s="260">
        <v>1.166960111865766</v>
      </c>
      <c r="X10" s="260">
        <v>1.133296940605621</v>
      </c>
      <c r="Y10" s="260">
        <v>1.236784388064919</v>
      </c>
      <c r="DA10" s="68" t="s">
        <v>1444</v>
      </c>
    </row>
    <row r="11" spans="1:105" ht="12" customHeight="1" x14ac:dyDescent="0.25">
      <c r="A11" s="37" t="s">
        <v>159</v>
      </c>
      <c r="B11" s="226">
        <v>0.23157744664549329</v>
      </c>
      <c r="C11" s="226">
        <v>0.21375960721841419</v>
      </c>
      <c r="D11" s="226">
        <v>0.1767887900919872</v>
      </c>
      <c r="E11" s="226">
        <v>0.13477514449586461</v>
      </c>
      <c r="F11" s="226">
        <v>0.1286826760769873</v>
      </c>
      <c r="G11" s="226">
        <v>0.1102601823298848</v>
      </c>
      <c r="H11" s="226">
        <v>8.3094168462936671E-2</v>
      </c>
      <c r="I11" s="226">
        <v>9.7089825654522621E-2</v>
      </c>
      <c r="J11" s="226">
        <v>8.3746320199920579E-2</v>
      </c>
      <c r="K11" s="226">
        <v>8.8789143802993506E-2</v>
      </c>
      <c r="L11" s="226">
        <v>7.7901060451646451E-2</v>
      </c>
      <c r="M11" s="226">
        <v>7.2436780099399897E-2</v>
      </c>
      <c r="N11" s="226">
        <v>5.1888064190178912E-2</v>
      </c>
      <c r="O11" s="226">
        <v>4.8500007554827057E-2</v>
      </c>
      <c r="P11" s="226">
        <v>5.1127170584245513E-2</v>
      </c>
      <c r="Q11" s="226">
        <v>5.8965986407059683E-2</v>
      </c>
      <c r="R11" s="226">
        <v>3.611463201809044E-2</v>
      </c>
      <c r="S11" s="226">
        <v>2.871631623648762E-2</v>
      </c>
      <c r="T11" s="226">
        <v>2.8368404251496941E-2</v>
      </c>
      <c r="U11" s="226">
        <v>3.7474889141670423E-2</v>
      </c>
      <c r="V11" s="226">
        <v>4.1615143649629358E-2</v>
      </c>
      <c r="W11" s="226">
        <v>4.2803293008850933E-2</v>
      </c>
      <c r="X11" s="226">
        <v>3.3092925150361191E-2</v>
      </c>
      <c r="Y11" s="226">
        <v>3.0459465303744729E-2</v>
      </c>
      <c r="DA11" s="69" t="s">
        <v>1445</v>
      </c>
    </row>
    <row r="12" spans="1:105" ht="12" customHeight="1" x14ac:dyDescent="0.25">
      <c r="A12" s="37" t="s">
        <v>35</v>
      </c>
      <c r="B12" s="226">
        <v>2.4844570635922372</v>
      </c>
      <c r="C12" s="226">
        <v>2.4319635036485692</v>
      </c>
      <c r="D12" s="226">
        <v>2.461663299981165</v>
      </c>
      <c r="E12" s="226">
        <v>1.8792963049437661</v>
      </c>
      <c r="F12" s="226">
        <v>1.8526741981892501</v>
      </c>
      <c r="G12" s="226">
        <v>1.667816006963754</v>
      </c>
      <c r="H12" s="226">
        <v>1.5367268038916899</v>
      </c>
      <c r="I12" s="226">
        <v>1.989485062531527</v>
      </c>
      <c r="J12" s="226">
        <v>1.7274820178974679</v>
      </c>
      <c r="K12" s="226">
        <v>1.189814905237679</v>
      </c>
      <c r="L12" s="226">
        <v>1.2541710297500981</v>
      </c>
      <c r="M12" s="226">
        <v>1.179215352904124</v>
      </c>
      <c r="N12" s="226">
        <v>1.2009355848666661</v>
      </c>
      <c r="O12" s="226">
        <v>1.04824499855491</v>
      </c>
      <c r="P12" s="226">
        <v>1.0173951347864489</v>
      </c>
      <c r="Q12" s="226">
        <v>0.94168588102006956</v>
      </c>
      <c r="R12" s="226">
        <v>0.77630686794661319</v>
      </c>
      <c r="S12" s="226">
        <v>0.71015109829964018</v>
      </c>
      <c r="T12" s="226">
        <v>0.73605001885423049</v>
      </c>
      <c r="U12" s="226">
        <v>0.79217209338302463</v>
      </c>
      <c r="V12" s="226">
        <v>0.82144021005946244</v>
      </c>
      <c r="W12" s="226">
        <v>0.82379238031798963</v>
      </c>
      <c r="X12" s="226">
        <v>0.77769874877886613</v>
      </c>
      <c r="Y12" s="226">
        <v>0.840262284440635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0.324033496442519</v>
      </c>
      <c r="C15" s="226">
        <v>0.30413389726577672</v>
      </c>
      <c r="D15" s="226">
        <v>0.25543110518571582</v>
      </c>
      <c r="E15" s="226">
        <v>0.29779388818136282</v>
      </c>
      <c r="F15" s="226">
        <v>0.37924165869377402</v>
      </c>
      <c r="G15" s="226">
        <v>0.32713074735737141</v>
      </c>
      <c r="H15" s="226">
        <v>0.37329409657266582</v>
      </c>
      <c r="I15" s="226">
        <v>0.55592789243915086</v>
      </c>
      <c r="J15" s="226">
        <v>0.50869540959170911</v>
      </c>
      <c r="K15" s="226">
        <v>0.40547059170223099</v>
      </c>
      <c r="L15" s="226">
        <v>0.36476567816661959</v>
      </c>
      <c r="M15" s="226">
        <v>0.27492518411803002</v>
      </c>
      <c r="N15" s="226">
        <v>0.42213327278795321</v>
      </c>
      <c r="O15" s="226">
        <v>0.36976199867607579</v>
      </c>
      <c r="P15" s="226">
        <v>0.38174711931297273</v>
      </c>
      <c r="Q15" s="226">
        <v>0.37887188913983622</v>
      </c>
      <c r="R15" s="226">
        <v>0.25221402270020288</v>
      </c>
      <c r="S15" s="226">
        <v>0.2367345565620452</v>
      </c>
      <c r="T15" s="226">
        <v>0.2697669085172012</v>
      </c>
      <c r="U15" s="226">
        <v>0.26279857523818551</v>
      </c>
      <c r="V15" s="226">
        <v>0.24924450777850321</v>
      </c>
      <c r="W15" s="226">
        <v>0.30036443853892503</v>
      </c>
      <c r="X15" s="226">
        <v>0.32250526667639318</v>
      </c>
      <c r="Y15" s="226">
        <v>0.36606263832053931</v>
      </c>
      <c r="DA15" s="69" t="s">
        <v>1449</v>
      </c>
    </row>
    <row r="16" spans="1:105" ht="12" customHeight="1" x14ac:dyDescent="0.25">
      <c r="A16" s="57" t="s">
        <v>1450</v>
      </c>
      <c r="B16" s="261">
        <v>14.49997741497358</v>
      </c>
      <c r="C16" s="261">
        <v>14.48692438505069</v>
      </c>
      <c r="D16" s="261">
        <v>13.23928222385573</v>
      </c>
      <c r="E16" s="261">
        <v>12.626605051456229</v>
      </c>
      <c r="F16" s="261">
        <v>14.318638349079199</v>
      </c>
      <c r="G16" s="261">
        <v>12.63412406165636</v>
      </c>
      <c r="H16" s="261">
        <v>12.88041624146344</v>
      </c>
      <c r="I16" s="261">
        <v>18.036158703921942</v>
      </c>
      <c r="J16" s="261">
        <v>16.30133896169696</v>
      </c>
      <c r="K16" s="261">
        <v>12.096984865498939</v>
      </c>
      <c r="L16" s="261">
        <v>11.71639227101705</v>
      </c>
      <c r="M16" s="261">
        <v>10.02184713773071</v>
      </c>
      <c r="N16" s="261">
        <v>13.187002774393649</v>
      </c>
      <c r="O16" s="261">
        <v>11.33993042570385</v>
      </c>
      <c r="P16" s="261">
        <v>11.2613967211032</v>
      </c>
      <c r="Q16" s="261">
        <v>11.046248220975491</v>
      </c>
      <c r="R16" s="261">
        <v>8.0869038346814417</v>
      </c>
      <c r="S16" s="261">
        <v>7.3841787212050622</v>
      </c>
      <c r="T16" s="261">
        <v>8.1055345632530003</v>
      </c>
      <c r="U16" s="261">
        <v>8.3413773049523758</v>
      </c>
      <c r="V16" s="261">
        <v>8.267047641435866</v>
      </c>
      <c r="W16" s="261">
        <v>9.2116894064200991</v>
      </c>
      <c r="X16" s="261">
        <v>9.136948256507285</v>
      </c>
      <c r="Y16" s="261">
        <v>10.148510556488899</v>
      </c>
      <c r="DA16" s="70" t="s">
        <v>1451</v>
      </c>
    </row>
    <row r="17" spans="1:105" ht="12" customHeight="1" x14ac:dyDescent="0.25">
      <c r="A17" s="57" t="s">
        <v>1452</v>
      </c>
      <c r="B17" s="261">
        <v>472.07074099691818</v>
      </c>
      <c r="C17" s="261">
        <v>462.31178319140241</v>
      </c>
      <c r="D17" s="261">
        <v>463.78511826642898</v>
      </c>
      <c r="E17" s="261">
        <v>386.19144648499378</v>
      </c>
      <c r="F17" s="261">
        <v>412.81183628015242</v>
      </c>
      <c r="G17" s="261">
        <v>400.6955250288417</v>
      </c>
      <c r="H17" s="261">
        <v>388.80629950423958</v>
      </c>
      <c r="I17" s="261">
        <v>430.60154026597911</v>
      </c>
      <c r="J17" s="261">
        <v>400.28450793625859</v>
      </c>
      <c r="K17" s="261">
        <v>321.63830753345889</v>
      </c>
      <c r="L17" s="261">
        <v>316.19935551779088</v>
      </c>
      <c r="M17" s="261">
        <v>294.05561659860228</v>
      </c>
      <c r="N17" s="261">
        <v>262.45074669085989</v>
      </c>
      <c r="O17" s="261">
        <v>244.54020161265879</v>
      </c>
      <c r="P17" s="261">
        <v>248.64131407552179</v>
      </c>
      <c r="Q17" s="261">
        <v>220.93355335740731</v>
      </c>
      <c r="R17" s="261">
        <v>176.5033562805115</v>
      </c>
      <c r="S17" s="261">
        <v>168.81803244017871</v>
      </c>
      <c r="T17" s="261">
        <v>171.45701166398709</v>
      </c>
      <c r="U17" s="261">
        <v>182.1056513904627</v>
      </c>
      <c r="V17" s="261">
        <v>185.79518437894779</v>
      </c>
      <c r="W17" s="261">
        <v>185.78380850441329</v>
      </c>
      <c r="X17" s="261">
        <v>185.36955920461591</v>
      </c>
      <c r="Y17" s="261">
        <v>199.00065081528311</v>
      </c>
      <c r="DA17" s="70" t="s">
        <v>1453</v>
      </c>
    </row>
    <row r="18" spans="1:105" ht="12" customHeight="1" x14ac:dyDescent="0.25">
      <c r="A18" s="18" t="s">
        <v>28</v>
      </c>
      <c r="B18" s="230">
        <v>58.599637959476603</v>
      </c>
      <c r="C18" s="230">
        <v>29.981265474753581</v>
      </c>
      <c r="D18" s="230">
        <v>27.595761168240308</v>
      </c>
      <c r="E18" s="230">
        <v>18.891079128004279</v>
      </c>
      <c r="F18" s="230">
        <v>10.485172585513309</v>
      </c>
      <c r="G18" s="230">
        <v>0.1399307323254092</v>
      </c>
      <c r="H18" s="230">
        <v>0.79403928151104541</v>
      </c>
      <c r="I18" s="230">
        <v>25.4869105437926</v>
      </c>
      <c r="J18" s="230">
        <v>7.5671038684420662</v>
      </c>
      <c r="K18" s="230">
        <v>0.71320250399045804</v>
      </c>
      <c r="L18" s="230">
        <v>3.8573801469160021</v>
      </c>
      <c r="M18" s="230">
        <v>0.38369304664760379</v>
      </c>
      <c r="N18" s="230">
        <v>0.34133836443151311</v>
      </c>
      <c r="O18" s="230">
        <v>0</v>
      </c>
      <c r="P18" s="230">
        <v>0</v>
      </c>
      <c r="Q18" s="230">
        <v>0.2060721632490452</v>
      </c>
      <c r="R18" s="230">
        <v>0.26196525438291401</v>
      </c>
      <c r="S18" s="230">
        <v>0.1151161566085384</v>
      </c>
      <c r="T18" s="230">
        <v>0.17070471174845209</v>
      </c>
      <c r="U18" s="230">
        <v>0.18767483965366069</v>
      </c>
      <c r="V18" s="230">
        <v>0.23074037449891291</v>
      </c>
      <c r="W18" s="230">
        <v>0.2582985176456784</v>
      </c>
      <c r="X18" s="230">
        <v>0.37993754543518587</v>
      </c>
      <c r="Y18" s="230">
        <v>0.23283164683603511</v>
      </c>
      <c r="DA18" s="71" t="s">
        <v>1454</v>
      </c>
    </row>
    <row r="19" spans="1:105" ht="12" customHeight="1" x14ac:dyDescent="0.25">
      <c r="A19" s="18" t="s">
        <v>31</v>
      </c>
      <c r="B19" s="230">
        <v>44.92399453142351</v>
      </c>
      <c r="C19" s="230">
        <v>41.979068593407447</v>
      </c>
      <c r="D19" s="230">
        <v>34.461078230694731</v>
      </c>
      <c r="E19" s="230">
        <v>4.1371081503941092</v>
      </c>
      <c r="F19" s="230">
        <v>1.6445707615184331</v>
      </c>
      <c r="G19" s="230">
        <v>1.8128917629340009</v>
      </c>
      <c r="H19" s="230">
        <v>1.205107521172619</v>
      </c>
      <c r="I19" s="230">
        <v>2.3060676459495539</v>
      </c>
      <c r="J19" s="230">
        <v>1.853252248750664</v>
      </c>
      <c r="K19" s="230">
        <v>1.016253172791822</v>
      </c>
      <c r="L19" s="230">
        <v>0.75407468419839085</v>
      </c>
      <c r="M19" s="230">
        <v>0.81770409493324481</v>
      </c>
      <c r="N19" s="230">
        <v>1.039207375037642</v>
      </c>
      <c r="O19" s="230">
        <v>0.68607878194260485</v>
      </c>
      <c r="P19" s="230">
        <v>0.60590873975589865</v>
      </c>
      <c r="Q19" s="230">
        <v>0.80225119967206482</v>
      </c>
      <c r="R19" s="230">
        <v>0.66006854934808268</v>
      </c>
      <c r="S19" s="230">
        <v>0.43943845570109952</v>
      </c>
      <c r="T19" s="230">
        <v>0.45517066365327308</v>
      </c>
      <c r="U19" s="230">
        <v>0.4780625867006344</v>
      </c>
      <c r="V19" s="230">
        <v>0.44263907986948992</v>
      </c>
      <c r="W19" s="230">
        <v>0.58238627932989973</v>
      </c>
      <c r="X19" s="230">
        <v>0.58762567983412395</v>
      </c>
      <c r="Y19" s="230">
        <v>0.62504391629447864</v>
      </c>
      <c r="DA19" s="71" t="s">
        <v>1455</v>
      </c>
    </row>
    <row r="20" spans="1:105" ht="12" customHeight="1" x14ac:dyDescent="0.25">
      <c r="A20" s="18" t="s">
        <v>159</v>
      </c>
      <c r="B20" s="295">
        <v>7.9471891779651358</v>
      </c>
      <c r="C20" s="295">
        <v>8.2166507325684215</v>
      </c>
      <c r="D20" s="295">
        <v>6.3437086928731858</v>
      </c>
      <c r="E20" s="295">
        <v>5.2690910092657317</v>
      </c>
      <c r="F20" s="295">
        <v>5.0371829470389224</v>
      </c>
      <c r="G20" s="295">
        <v>3.8501086948884149</v>
      </c>
      <c r="H20" s="295">
        <v>2.9120932780802562</v>
      </c>
      <c r="I20" s="295">
        <v>4.5785211313760392</v>
      </c>
      <c r="J20" s="295">
        <v>3.8631813055254041</v>
      </c>
      <c r="K20" s="295">
        <v>3.4983427040815682</v>
      </c>
      <c r="L20" s="295">
        <v>3.2116567039223729</v>
      </c>
      <c r="M20" s="295">
        <v>2.9863724380276389</v>
      </c>
      <c r="N20" s="295">
        <v>3.628918990535515</v>
      </c>
      <c r="O20" s="295">
        <v>2.9928266547139839</v>
      </c>
      <c r="P20" s="295">
        <v>2.922058625863738</v>
      </c>
      <c r="Q20" s="295">
        <v>3.9670333555413881</v>
      </c>
      <c r="R20" s="295">
        <v>2.425272931306969</v>
      </c>
      <c r="S20" s="295">
        <v>1.766020581941903</v>
      </c>
      <c r="T20" s="295">
        <v>1.9207222437311331</v>
      </c>
      <c r="U20" s="295">
        <v>2.5125783308948031</v>
      </c>
      <c r="V20" s="295">
        <v>2.6568964651993929</v>
      </c>
      <c r="W20" s="295">
        <v>3.12047647322898</v>
      </c>
      <c r="X20" s="295">
        <v>2.233964792609187</v>
      </c>
      <c r="Y20" s="295">
        <v>2.11360637151967</v>
      </c>
      <c r="DA20" s="122" t="s">
        <v>1456</v>
      </c>
    </row>
    <row r="21" spans="1:105" ht="12" customHeight="1" x14ac:dyDescent="0.25">
      <c r="A21" s="18" t="s">
        <v>32</v>
      </c>
      <c r="B21" s="295">
        <v>60.380136469151488</v>
      </c>
      <c r="C21" s="295">
        <v>42.589512871770211</v>
      </c>
      <c r="D21" s="295">
        <v>43.496889513026403</v>
      </c>
      <c r="E21" s="295">
        <v>25.176909935231301</v>
      </c>
      <c r="F21" s="295">
        <v>11.875055565858659</v>
      </c>
      <c r="G21" s="295">
        <v>7.5902938212887321</v>
      </c>
      <c r="H21" s="295">
        <v>3.4807146109448048</v>
      </c>
      <c r="I21" s="295">
        <v>4.5118812896432381</v>
      </c>
      <c r="J21" s="295">
        <v>2.4905302087016161</v>
      </c>
      <c r="K21" s="295">
        <v>1.546479999870916</v>
      </c>
      <c r="L21" s="295">
        <v>0.76500216243732577</v>
      </c>
      <c r="M21" s="295">
        <v>0.40631054956411999</v>
      </c>
      <c r="N21" s="295">
        <v>0.54218878730500952</v>
      </c>
      <c r="O21" s="295">
        <v>0.44743918214264727</v>
      </c>
      <c r="P21" s="295">
        <v>0.13171826040241419</v>
      </c>
      <c r="Q21" s="295">
        <v>0.1395203099055598</v>
      </c>
      <c r="R21" s="295">
        <v>0.1147931827357847</v>
      </c>
      <c r="S21" s="295">
        <v>0.1003552739967507</v>
      </c>
      <c r="T21" s="295">
        <v>9.8309437201003311E-2</v>
      </c>
      <c r="U21" s="295">
        <v>0.10361309929464289</v>
      </c>
      <c r="V21" s="295">
        <v>0.11800179227647201</v>
      </c>
      <c r="W21" s="295">
        <v>0.1713492578442608</v>
      </c>
      <c r="X21" s="295">
        <v>0.28109541889991191</v>
      </c>
      <c r="Y21" s="295">
        <v>0.36325211655209583</v>
      </c>
      <c r="DA21" s="122" t="s">
        <v>1457</v>
      </c>
    </row>
    <row r="22" spans="1:105" ht="12" customHeight="1" x14ac:dyDescent="0.25">
      <c r="A22" s="18" t="s">
        <v>33</v>
      </c>
      <c r="B22" s="295">
        <v>118.0931674515255</v>
      </c>
      <c r="C22" s="295">
        <v>149.23166851355549</v>
      </c>
      <c r="D22" s="295">
        <v>172.34065525528951</v>
      </c>
      <c r="E22" s="295">
        <v>164.3089015177263</v>
      </c>
      <c r="F22" s="295">
        <v>207.70094477587119</v>
      </c>
      <c r="G22" s="295">
        <v>221.82686082938909</v>
      </c>
      <c r="H22" s="295">
        <v>215.2593289207575</v>
      </c>
      <c r="I22" s="295">
        <v>165.12104254063351</v>
      </c>
      <c r="J22" s="295">
        <v>181.02344207407529</v>
      </c>
      <c r="K22" s="295">
        <v>145.72729604899521</v>
      </c>
      <c r="L22" s="295">
        <v>129.35013940675779</v>
      </c>
      <c r="M22" s="295">
        <v>108.9251091477677</v>
      </c>
      <c r="N22" s="295">
        <v>124.68737279974211</v>
      </c>
      <c r="O22" s="295">
        <v>123.50906577126599</v>
      </c>
      <c r="P22" s="295">
        <v>130.91116204377809</v>
      </c>
      <c r="Q22" s="295">
        <v>113.6770020831228</v>
      </c>
      <c r="R22" s="295">
        <v>74.098050545660271</v>
      </c>
      <c r="S22" s="295">
        <v>76.792841814869277</v>
      </c>
      <c r="T22" s="295">
        <v>73.152570362571183</v>
      </c>
      <c r="U22" s="295">
        <v>74.842662903350458</v>
      </c>
      <c r="V22" s="295">
        <v>77.636799463060356</v>
      </c>
      <c r="W22" s="295">
        <v>70.364683315851096</v>
      </c>
      <c r="X22" s="295">
        <v>77.104914327804053</v>
      </c>
      <c r="Y22" s="295">
        <v>80.904334980743144</v>
      </c>
      <c r="DA22" s="122" t="s">
        <v>1458</v>
      </c>
    </row>
    <row r="23" spans="1:105" ht="12" customHeight="1" x14ac:dyDescent="0.25">
      <c r="A23" s="18" t="s">
        <v>35</v>
      </c>
      <c r="B23" s="295">
        <v>85.260678770349941</v>
      </c>
      <c r="C23" s="295">
        <v>93.481621546094814</v>
      </c>
      <c r="D23" s="295">
        <v>88.331815987269437</v>
      </c>
      <c r="E23" s="295">
        <v>73.471880153905872</v>
      </c>
      <c r="F23" s="295">
        <v>72.521485891035255</v>
      </c>
      <c r="G23" s="295">
        <v>58.237459563358769</v>
      </c>
      <c r="H23" s="295">
        <v>53.855666151287373</v>
      </c>
      <c r="I23" s="295">
        <v>93.819299169101654</v>
      </c>
      <c r="J23" s="295">
        <v>79.687993708159723</v>
      </c>
      <c r="K23" s="295">
        <v>46.879383161766697</v>
      </c>
      <c r="L23" s="295">
        <v>51.706186953158422</v>
      </c>
      <c r="M23" s="295">
        <v>48.615858181154657</v>
      </c>
      <c r="N23" s="295">
        <v>83.990374633351536</v>
      </c>
      <c r="O23" s="295">
        <v>64.684847085833454</v>
      </c>
      <c r="P23" s="295">
        <v>58.146934311882688</v>
      </c>
      <c r="Q23" s="295">
        <v>63.353460665617582</v>
      </c>
      <c r="R23" s="295">
        <v>52.132776329425397</v>
      </c>
      <c r="S23" s="295">
        <v>43.673479758252242</v>
      </c>
      <c r="T23" s="295">
        <v>49.835289682796997</v>
      </c>
      <c r="U23" s="295">
        <v>53.11275047804029</v>
      </c>
      <c r="V23" s="295">
        <v>52.444408431089762</v>
      </c>
      <c r="W23" s="295">
        <v>60.05670500809439</v>
      </c>
      <c r="X23" s="295">
        <v>52.499185736357973</v>
      </c>
      <c r="Y23" s="295">
        <v>58.30646403116792</v>
      </c>
      <c r="DA23" s="122" t="s">
        <v>1459</v>
      </c>
    </row>
    <row r="24" spans="1:105" ht="12" customHeight="1" x14ac:dyDescent="0.25">
      <c r="A24" s="18" t="s">
        <v>38</v>
      </c>
      <c r="B24" s="295">
        <v>96.865936637025953</v>
      </c>
      <c r="C24" s="295">
        <v>96.831995459252454</v>
      </c>
      <c r="D24" s="295">
        <v>91.215209419035489</v>
      </c>
      <c r="E24" s="295">
        <v>94.936476590466185</v>
      </c>
      <c r="F24" s="295">
        <v>103.54742375331649</v>
      </c>
      <c r="G24" s="295">
        <v>107.2379796246573</v>
      </c>
      <c r="H24" s="295">
        <v>111.29934974048599</v>
      </c>
      <c r="I24" s="295">
        <v>134.77781794548261</v>
      </c>
      <c r="J24" s="295">
        <v>123.79900452260379</v>
      </c>
      <c r="K24" s="295">
        <v>122.2573499419623</v>
      </c>
      <c r="L24" s="295">
        <v>126.55491546040059</v>
      </c>
      <c r="M24" s="295">
        <v>131.92056914050741</v>
      </c>
      <c r="N24" s="295">
        <v>48.22134574045657</v>
      </c>
      <c r="O24" s="295">
        <v>52.21994413676007</v>
      </c>
      <c r="P24" s="295">
        <v>55.923532093838951</v>
      </c>
      <c r="Q24" s="295">
        <v>38.788213580298837</v>
      </c>
      <c r="R24" s="295">
        <v>46.810429487652051</v>
      </c>
      <c r="S24" s="295">
        <v>45.930780398808899</v>
      </c>
      <c r="T24" s="295">
        <v>45.824244562285017</v>
      </c>
      <c r="U24" s="295">
        <v>50.868309152528198</v>
      </c>
      <c r="V24" s="295">
        <v>52.265698772953378</v>
      </c>
      <c r="W24" s="295">
        <v>51.229909652418961</v>
      </c>
      <c r="X24" s="295">
        <v>52.282835703675502</v>
      </c>
      <c r="Y24" s="295">
        <v>56.455117752169812</v>
      </c>
      <c r="DA24" s="122" t="s">
        <v>1460</v>
      </c>
    </row>
    <row r="25" spans="1:105" ht="12" customHeight="1" x14ac:dyDescent="0.25">
      <c r="A25" s="57" t="s">
        <v>1461</v>
      </c>
      <c r="B25" s="261">
        <v>335.56687523055382</v>
      </c>
      <c r="C25" s="261">
        <v>328.62981539628367</v>
      </c>
      <c r="D25" s="261">
        <v>329.67712124339101</v>
      </c>
      <c r="E25" s="261">
        <v>274.52041756297501</v>
      </c>
      <c r="F25" s="261">
        <v>293.44326163104017</v>
      </c>
      <c r="G25" s="261">
        <v>284.83050012555702</v>
      </c>
      <c r="H25" s="261">
        <v>276.37916029081788</v>
      </c>
      <c r="I25" s="261">
        <v>306.08889894631562</v>
      </c>
      <c r="J25" s="261">
        <v>284.53833263995261</v>
      </c>
      <c r="K25" s="261">
        <v>228.63344926973829</v>
      </c>
      <c r="L25" s="261">
        <v>224.7672233550114</v>
      </c>
      <c r="M25" s="261">
        <v>209.02656283590969</v>
      </c>
      <c r="N25" s="261">
        <v>186.56054976631651</v>
      </c>
      <c r="O25" s="261">
        <v>173.82901374085631</v>
      </c>
      <c r="P25" s="261">
        <v>176.74424947697881</v>
      </c>
      <c r="Q25" s="261">
        <v>157.04845840935519</v>
      </c>
      <c r="R25" s="261">
        <v>125.4656867944777</v>
      </c>
      <c r="S25" s="261">
        <v>120.0026494098918</v>
      </c>
      <c r="T25" s="261">
        <v>121.8785420145926</v>
      </c>
      <c r="U25" s="261">
        <v>129.4480235523028</v>
      </c>
      <c r="V25" s="261">
        <v>132.0706920392152</v>
      </c>
      <c r="W25" s="261">
        <v>132.06260560991751</v>
      </c>
      <c r="X25" s="261">
        <v>131.76814054138589</v>
      </c>
      <c r="Y25" s="261">
        <v>141.45766886952021</v>
      </c>
      <c r="DA25" s="70" t="s">
        <v>1462</v>
      </c>
    </row>
    <row r="26" spans="1:105" ht="12" customHeight="1" x14ac:dyDescent="0.25">
      <c r="A26" s="18" t="s">
        <v>28</v>
      </c>
      <c r="B26" s="230">
        <v>41.654980264560983</v>
      </c>
      <c r="C26" s="230">
        <v>21.311889717152411</v>
      </c>
      <c r="D26" s="230">
        <v>19.616177281564479</v>
      </c>
      <c r="E26" s="230">
        <v>13.42853907727976</v>
      </c>
      <c r="F26" s="230">
        <v>7.4532825172419193</v>
      </c>
      <c r="G26" s="230">
        <v>9.9468394283447295E-2</v>
      </c>
      <c r="H26" s="230">
        <v>0.56443506738901017</v>
      </c>
      <c r="I26" s="230">
        <v>18.1171214136251</v>
      </c>
      <c r="J26" s="230">
        <v>5.3790018722950599</v>
      </c>
      <c r="K26" s="230">
        <v>0.50697303367133895</v>
      </c>
      <c r="L26" s="230">
        <v>2.7419810000159002</v>
      </c>
      <c r="M26" s="230">
        <v>0.27274445444198392</v>
      </c>
      <c r="N26" s="230">
        <v>0.24263704229307151</v>
      </c>
      <c r="O26" s="230">
        <v>0</v>
      </c>
      <c r="P26" s="230">
        <v>0</v>
      </c>
      <c r="Q26" s="230">
        <v>0.1464843844112213</v>
      </c>
      <c r="R26" s="230">
        <v>0.1862154423013169</v>
      </c>
      <c r="S26" s="230">
        <v>8.1829195514429187E-2</v>
      </c>
      <c r="T26" s="230">
        <v>0.1213437769678135</v>
      </c>
      <c r="U26" s="230">
        <v>0.1334068266314884</v>
      </c>
      <c r="V26" s="230">
        <v>0.16401954142850261</v>
      </c>
      <c r="W26" s="230">
        <v>0.1836089783069402</v>
      </c>
      <c r="X26" s="230">
        <v>0.27007489308744131</v>
      </c>
      <c r="Y26" s="230">
        <v>0.1655061019425946</v>
      </c>
      <c r="DA26" s="71" t="s">
        <v>1463</v>
      </c>
    </row>
    <row r="27" spans="1:105" ht="12" customHeight="1" x14ac:dyDescent="0.25">
      <c r="A27" s="18" t="s">
        <v>31</v>
      </c>
      <c r="B27" s="295">
        <v>31.933782712203051</v>
      </c>
      <c r="C27" s="295">
        <v>29.840410874078671</v>
      </c>
      <c r="D27" s="295">
        <v>24.496320857609309</v>
      </c>
      <c r="E27" s="295">
        <v>2.940822919011771</v>
      </c>
      <c r="F27" s="295">
        <v>1.169027062284878</v>
      </c>
      <c r="G27" s="295">
        <v>1.288676402045734</v>
      </c>
      <c r="H27" s="295">
        <v>0.85663891039452111</v>
      </c>
      <c r="I27" s="295">
        <v>1.63924566133325</v>
      </c>
      <c r="J27" s="295">
        <v>1.317366259162664</v>
      </c>
      <c r="K27" s="295">
        <v>0.72239364150533991</v>
      </c>
      <c r="L27" s="295">
        <v>0.53602662374826693</v>
      </c>
      <c r="M27" s="295">
        <v>0.58125696886130118</v>
      </c>
      <c r="N27" s="295">
        <v>0.73871041196388065</v>
      </c>
      <c r="O27" s="295">
        <v>0.48769240078780329</v>
      </c>
      <c r="P27" s="295">
        <v>0.43070430936980481</v>
      </c>
      <c r="Q27" s="295">
        <v>0.57027242920288357</v>
      </c>
      <c r="R27" s="295">
        <v>0.46920328100602748</v>
      </c>
      <c r="S27" s="295">
        <v>0.31237053396774861</v>
      </c>
      <c r="T27" s="295">
        <v>0.32355362032433921</v>
      </c>
      <c r="U27" s="295">
        <v>0.33982612022297481</v>
      </c>
      <c r="V27" s="295">
        <v>0.31464566639537173</v>
      </c>
      <c r="W27" s="295">
        <v>0.41398359813441332</v>
      </c>
      <c r="X27" s="295">
        <v>0.41770797480637339</v>
      </c>
      <c r="Y27" s="295">
        <v>0.44430636270714169</v>
      </c>
      <c r="DA27" s="122" t="s">
        <v>1464</v>
      </c>
    </row>
    <row r="28" spans="1:105" ht="12" customHeight="1" x14ac:dyDescent="0.25">
      <c r="A28" s="18" t="s">
        <v>159</v>
      </c>
      <c r="B28" s="295">
        <v>5.6491818020410696</v>
      </c>
      <c r="C28" s="295">
        <v>5.8407259161330334</v>
      </c>
      <c r="D28" s="295">
        <v>4.509363361399795</v>
      </c>
      <c r="E28" s="295">
        <v>3.7454818774634662</v>
      </c>
      <c r="F28" s="295">
        <v>3.5806322966191169</v>
      </c>
      <c r="G28" s="295">
        <v>2.736812159366862</v>
      </c>
      <c r="H28" s="295">
        <v>2.070033062505924</v>
      </c>
      <c r="I28" s="295">
        <v>3.2545970249889868</v>
      </c>
      <c r="J28" s="295">
        <v>2.7461046969498879</v>
      </c>
      <c r="K28" s="295">
        <v>2.4867627407179662</v>
      </c>
      <c r="L28" s="295">
        <v>2.2829747977444041</v>
      </c>
      <c r="M28" s="295">
        <v>2.122833677823992</v>
      </c>
      <c r="N28" s="295">
        <v>2.579581618524347</v>
      </c>
      <c r="O28" s="295">
        <v>2.1274215947131512</v>
      </c>
      <c r="P28" s="295">
        <v>2.0771168326400922</v>
      </c>
      <c r="Q28" s="295">
        <v>2.8199269123165012</v>
      </c>
      <c r="R28" s="295">
        <v>1.7239815740777671</v>
      </c>
      <c r="S28" s="295">
        <v>1.255358480857337</v>
      </c>
      <c r="T28" s="295">
        <v>1.365326646073332</v>
      </c>
      <c r="U28" s="295">
        <v>1.7860417646089051</v>
      </c>
      <c r="V28" s="295">
        <v>1.888628900734783</v>
      </c>
      <c r="W28" s="295">
        <v>2.2181602213697542</v>
      </c>
      <c r="X28" s="295">
        <v>1.587992052309446</v>
      </c>
      <c r="Y28" s="295">
        <v>1.5024364442931539</v>
      </c>
      <c r="DA28" s="122" t="s">
        <v>1465</v>
      </c>
    </row>
    <row r="29" spans="1:105" ht="12" customHeight="1" x14ac:dyDescent="0.25">
      <c r="A29" s="18" t="s">
        <v>32</v>
      </c>
      <c r="B29" s="295">
        <v>42.920630238932439</v>
      </c>
      <c r="C29" s="295">
        <v>30.274339226765751</v>
      </c>
      <c r="D29" s="295">
        <v>30.919339049293459</v>
      </c>
      <c r="E29" s="295">
        <v>17.896760508997119</v>
      </c>
      <c r="F29" s="295">
        <v>8.4412672579731023</v>
      </c>
      <c r="G29" s="295">
        <v>5.3954862237654888</v>
      </c>
      <c r="H29" s="295">
        <v>2.4742319828961938</v>
      </c>
      <c r="I29" s="295">
        <v>3.2072267444058049</v>
      </c>
      <c r="J29" s="295">
        <v>1.7703690723055341</v>
      </c>
      <c r="K29" s="295">
        <v>1.09930020248092</v>
      </c>
      <c r="L29" s="295">
        <v>0.54379431491897035</v>
      </c>
      <c r="M29" s="295">
        <v>0.28882188547103982</v>
      </c>
      <c r="N29" s="295">
        <v>0.38540960356230408</v>
      </c>
      <c r="O29" s="295">
        <v>0.31805777221067583</v>
      </c>
      <c r="P29" s="295">
        <v>9.3630638833282542E-2</v>
      </c>
      <c r="Q29" s="295">
        <v>9.9176649515147194E-2</v>
      </c>
      <c r="R29" s="295">
        <v>8.1599612691667905E-2</v>
      </c>
      <c r="S29" s="295">
        <v>7.1336566288516298E-2</v>
      </c>
      <c r="T29" s="295">
        <v>6.9882303185213518E-2</v>
      </c>
      <c r="U29" s="295">
        <v>7.3652359580326954E-2</v>
      </c>
      <c r="V29" s="295">
        <v>8.3880421443190245E-2</v>
      </c>
      <c r="W29" s="295">
        <v>0.12180194626433841</v>
      </c>
      <c r="X29" s="295">
        <v>0.19981393289206781</v>
      </c>
      <c r="Y29" s="295">
        <v>0.25821421894280761</v>
      </c>
      <c r="DA29" s="122" t="s">
        <v>1466</v>
      </c>
    </row>
    <row r="30" spans="1:105" ht="12" customHeight="1" x14ac:dyDescent="0.25">
      <c r="A30" s="18" t="s">
        <v>33</v>
      </c>
      <c r="B30" s="295">
        <v>83.945374593859142</v>
      </c>
      <c r="C30" s="295">
        <v>106.0798739247907</v>
      </c>
      <c r="D30" s="295">
        <v>122.506671430376</v>
      </c>
      <c r="E30" s="295">
        <v>116.7973777371391</v>
      </c>
      <c r="F30" s="295">
        <v>147.64218785024829</v>
      </c>
      <c r="G30" s="295">
        <v>157.68345730032641</v>
      </c>
      <c r="H30" s="295">
        <v>153.0149913922246</v>
      </c>
      <c r="I30" s="295">
        <v>117.3746802505886</v>
      </c>
      <c r="J30" s="295">
        <v>128.67874563035701</v>
      </c>
      <c r="K30" s="295">
        <v>103.58882498773291</v>
      </c>
      <c r="L30" s="295">
        <v>91.947283154423687</v>
      </c>
      <c r="M30" s="295">
        <v>77.428349898732762</v>
      </c>
      <c r="N30" s="295">
        <v>88.632801055953905</v>
      </c>
      <c r="O30" s="295">
        <v>87.795213014015729</v>
      </c>
      <c r="P30" s="295">
        <v>93.056920848475272</v>
      </c>
      <c r="Q30" s="295">
        <v>80.806186577150527</v>
      </c>
      <c r="R30" s="295">
        <v>52.671875468861487</v>
      </c>
      <c r="S30" s="295">
        <v>54.587441520884497</v>
      </c>
      <c r="T30" s="295">
        <v>51.999790115802782</v>
      </c>
      <c r="U30" s="295">
        <v>53.20117589023581</v>
      </c>
      <c r="V30" s="295">
        <v>55.18736057164444</v>
      </c>
      <c r="W30" s="295">
        <v>50.018047839660063</v>
      </c>
      <c r="X30" s="295">
        <v>54.80927521849879</v>
      </c>
      <c r="Y30" s="295">
        <v>57.510056278347463</v>
      </c>
      <c r="DA30" s="122" t="s">
        <v>1467</v>
      </c>
    </row>
    <row r="31" spans="1:105" ht="12" customHeight="1" x14ac:dyDescent="0.25">
      <c r="A31" s="18" t="s">
        <v>35</v>
      </c>
      <c r="B31" s="295">
        <v>60.606720710083422</v>
      </c>
      <c r="C31" s="295">
        <v>66.450497583185367</v>
      </c>
      <c r="D31" s="295">
        <v>62.789808603032597</v>
      </c>
      <c r="E31" s="295">
        <v>52.226768362076648</v>
      </c>
      <c r="F31" s="295">
        <v>51.551189883404071</v>
      </c>
      <c r="G31" s="295">
        <v>41.397529289301161</v>
      </c>
      <c r="H31" s="295">
        <v>38.28277424201849</v>
      </c>
      <c r="I31" s="295">
        <v>66.690532423193432</v>
      </c>
      <c r="J31" s="295">
        <v>56.645431965489557</v>
      </c>
      <c r="K31" s="295">
        <v>33.323751620591509</v>
      </c>
      <c r="L31" s="295">
        <v>36.75483794932223</v>
      </c>
      <c r="M31" s="295">
        <v>34.558107926897172</v>
      </c>
      <c r="N31" s="295">
        <v>59.703737422144819</v>
      </c>
      <c r="O31" s="295">
        <v>45.98059173402789</v>
      </c>
      <c r="P31" s="295">
        <v>41.33318029850556</v>
      </c>
      <c r="Q31" s="295">
        <v>45.034188701692649</v>
      </c>
      <c r="R31" s="295">
        <v>37.05807484067914</v>
      </c>
      <c r="S31" s="295">
        <v>31.04486650024602</v>
      </c>
      <c r="T31" s="295">
        <v>35.424928898897427</v>
      </c>
      <c r="U31" s="295">
        <v>37.754679892207989</v>
      </c>
      <c r="V31" s="295">
        <v>37.279595476243642</v>
      </c>
      <c r="W31" s="295">
        <v>42.690722143995252</v>
      </c>
      <c r="X31" s="295">
        <v>37.318533388649698</v>
      </c>
      <c r="Y31" s="295">
        <v>41.446580441233948</v>
      </c>
      <c r="DA31" s="122" t="s">
        <v>1468</v>
      </c>
    </row>
    <row r="32" spans="1:105" ht="12" customHeight="1" x14ac:dyDescent="0.25">
      <c r="A32" s="18" t="s">
        <v>38</v>
      </c>
      <c r="B32" s="295">
        <v>68.85620490887365</v>
      </c>
      <c r="C32" s="295">
        <v>68.832078154177808</v>
      </c>
      <c r="D32" s="295">
        <v>64.83944066011523</v>
      </c>
      <c r="E32" s="295">
        <v>67.484667081007089</v>
      </c>
      <c r="F32" s="295">
        <v>73.605674763268752</v>
      </c>
      <c r="G32" s="295">
        <v>76.229070356467915</v>
      </c>
      <c r="H32" s="295">
        <v>79.116055633389195</v>
      </c>
      <c r="I32" s="295">
        <v>95.805495428180478</v>
      </c>
      <c r="J32" s="295">
        <v>88.00131314339292</v>
      </c>
      <c r="K32" s="295">
        <v>86.905443043038389</v>
      </c>
      <c r="L32" s="295">
        <v>89.960325514837919</v>
      </c>
      <c r="M32" s="295">
        <v>93.774448023681416</v>
      </c>
      <c r="N32" s="295">
        <v>34.277672611874117</v>
      </c>
      <c r="O32" s="295">
        <v>37.120037225101072</v>
      </c>
      <c r="P32" s="295">
        <v>39.752696549154763</v>
      </c>
      <c r="Q32" s="295">
        <v>27.57222275506625</v>
      </c>
      <c r="R32" s="295">
        <v>33.27473657486032</v>
      </c>
      <c r="S32" s="295">
        <v>32.649446612133247</v>
      </c>
      <c r="T32" s="295">
        <v>32.573716653341727</v>
      </c>
      <c r="U32" s="295">
        <v>36.15924069881531</v>
      </c>
      <c r="V32" s="295">
        <v>37.152561461325242</v>
      </c>
      <c r="W32" s="295">
        <v>36.416280882186769</v>
      </c>
      <c r="X32" s="295">
        <v>37.164743081142028</v>
      </c>
      <c r="Y32" s="295">
        <v>40.130569022053088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33.698364437742626</v>
      </c>
      <c r="C33" s="261">
        <f t="shared" si="0"/>
        <v>33.428550541013728</v>
      </c>
      <c r="D33" s="261">
        <f t="shared" si="0"/>
        <v>31.905715840194908</v>
      </c>
      <c r="E33" s="261">
        <f t="shared" si="0"/>
        <v>28.379957044496081</v>
      </c>
      <c r="F33" s="261">
        <f t="shared" si="0"/>
        <v>31.31167618528378</v>
      </c>
      <c r="G33" s="261">
        <f t="shared" si="0"/>
        <v>29.465092578884999</v>
      </c>
      <c r="H33" s="261">
        <f t="shared" si="0"/>
        <v>29.663380685242707</v>
      </c>
      <c r="I33" s="261">
        <f t="shared" si="0"/>
        <v>37.98115582415226</v>
      </c>
      <c r="J33" s="261">
        <f t="shared" si="0"/>
        <v>34.971910928786514</v>
      </c>
      <c r="K33" s="261">
        <f t="shared" si="0"/>
        <v>26.946499992575141</v>
      </c>
      <c r="L33" s="261">
        <f t="shared" si="0"/>
        <v>26.38034173412159</v>
      </c>
      <c r="M33" s="261">
        <f t="shared" si="0"/>
        <v>23.638949580120659</v>
      </c>
      <c r="N33" s="261">
        <f t="shared" si="0"/>
        <v>27.645943855117906</v>
      </c>
      <c r="O33" s="261">
        <f t="shared" si="0"/>
        <v>24.048244596748351</v>
      </c>
      <c r="P33" s="261">
        <f t="shared" si="0"/>
        <v>23.596968240260061</v>
      </c>
      <c r="Q33" s="261">
        <f t="shared" si="0"/>
        <v>22.503271846101782</v>
      </c>
      <c r="R33" s="261">
        <f t="shared" si="0"/>
        <v>17.126211820199352</v>
      </c>
      <c r="S33" s="261">
        <f t="shared" si="0"/>
        <v>15.873589824813072</v>
      </c>
      <c r="T33" s="261">
        <f t="shared" si="0"/>
        <v>17.025623108182444</v>
      </c>
      <c r="U33" s="261">
        <f t="shared" si="0"/>
        <v>17.403003799885209</v>
      </c>
      <c r="V33" s="261">
        <f t="shared" si="0"/>
        <v>17.031733504309059</v>
      </c>
      <c r="W33" s="261">
        <f t="shared" si="0"/>
        <v>18.122785300495369</v>
      </c>
      <c r="X33" s="261">
        <f t="shared" si="0"/>
        <v>17.43124909751122</v>
      </c>
      <c r="Y33" s="261">
        <f t="shared" si="0"/>
        <v>19.051488700876138</v>
      </c>
      <c r="DA33" s="70"/>
    </row>
    <row r="34" spans="1:105" ht="12" customHeight="1" x14ac:dyDescent="0.25">
      <c r="A34" s="60" t="s">
        <v>1471</v>
      </c>
      <c r="B34" s="262">
        <v>17.605281142547341</v>
      </c>
      <c r="C34" s="262">
        <v>17.58943268603063</v>
      </c>
      <c r="D34" s="262">
        <v>16.074596463565211</v>
      </c>
      <c r="E34" s="262">
        <v>15.33070883112134</v>
      </c>
      <c r="F34" s="262">
        <v>17.385106645316711</v>
      </c>
      <c r="G34" s="262">
        <v>15.339838106615961</v>
      </c>
      <c r="H34" s="262">
        <v>15.63887602540863</v>
      </c>
      <c r="I34" s="262">
        <v>21.89876822747636</v>
      </c>
      <c r="J34" s="262">
        <v>19.792420857447151</v>
      </c>
      <c r="K34" s="262">
        <v>14.68766560383205</v>
      </c>
      <c r="L34" s="262">
        <v>14.225565599475781</v>
      </c>
      <c r="M34" s="262">
        <v>12.168118016872381</v>
      </c>
      <c r="N34" s="262">
        <v>16.011120888437269</v>
      </c>
      <c r="O34" s="262">
        <v>13.76848098227239</v>
      </c>
      <c r="P34" s="262">
        <v>13.673128561431209</v>
      </c>
      <c r="Q34" s="262">
        <v>13.41190402819613</v>
      </c>
      <c r="R34" s="262">
        <v>9.8187887820631072</v>
      </c>
      <c r="S34" s="262">
        <v>8.9655686124989558</v>
      </c>
      <c r="T34" s="262">
        <v>9.8414094527721581</v>
      </c>
      <c r="U34" s="262">
        <v>10.12776009003308</v>
      </c>
      <c r="V34" s="262">
        <v>10.03751204439904</v>
      </c>
      <c r="W34" s="262">
        <v>11.1844575447669</v>
      </c>
      <c r="X34" s="262">
        <v>11.09370988913445</v>
      </c>
      <c r="Y34" s="262">
        <v>12.32190757349688</v>
      </c>
      <c r="DA34" s="72" t="s">
        <v>1472</v>
      </c>
    </row>
    <row r="35" spans="1:105" ht="12" customHeight="1" x14ac:dyDescent="0.25">
      <c r="A35" s="60" t="s">
        <v>1473</v>
      </c>
      <c r="B35" s="262">
        <v>16.093083295195289</v>
      </c>
      <c r="C35" s="262">
        <v>15.839117854983099</v>
      </c>
      <c r="D35" s="262">
        <v>15.831119376629699</v>
      </c>
      <c r="E35" s="262">
        <v>13.049248213374741</v>
      </c>
      <c r="F35" s="262">
        <v>13.926569539967071</v>
      </c>
      <c r="G35" s="262">
        <v>14.12525447226904</v>
      </c>
      <c r="H35" s="262">
        <v>14.024504659834079</v>
      </c>
      <c r="I35" s="262">
        <v>16.0823875966759</v>
      </c>
      <c r="J35" s="262">
        <v>15.179490071339361</v>
      </c>
      <c r="K35" s="262">
        <v>12.25883438874309</v>
      </c>
      <c r="L35" s="262">
        <v>12.154776134645809</v>
      </c>
      <c r="M35" s="262">
        <v>11.47083156324828</v>
      </c>
      <c r="N35" s="262">
        <v>11.634822966680639</v>
      </c>
      <c r="O35" s="262">
        <v>10.279763614475961</v>
      </c>
      <c r="P35" s="262">
        <v>9.9238396788288501</v>
      </c>
      <c r="Q35" s="262">
        <v>9.0913678179056507</v>
      </c>
      <c r="R35" s="262">
        <v>7.3074230381362462</v>
      </c>
      <c r="S35" s="262">
        <v>6.9080212123141163</v>
      </c>
      <c r="T35" s="262">
        <v>7.1842136554102858</v>
      </c>
      <c r="U35" s="262">
        <v>7.2752437098521288</v>
      </c>
      <c r="V35" s="262">
        <v>6.9942214599100199</v>
      </c>
      <c r="W35" s="262">
        <v>6.9383277557284684</v>
      </c>
      <c r="X35" s="262">
        <v>6.3375392083767688</v>
      </c>
      <c r="Y35" s="262">
        <v>6.7295811273792578</v>
      </c>
      <c r="DA35" s="72" t="s">
        <v>1474</v>
      </c>
    </row>
    <row r="36" spans="1:105" ht="12" customHeight="1" x14ac:dyDescent="0.25">
      <c r="A36" s="64" t="s">
        <v>28</v>
      </c>
      <c r="B36" s="229">
        <v>1.885079174031272</v>
      </c>
      <c r="C36" s="229">
        <v>0.95944085281948477</v>
      </c>
      <c r="D36" s="229">
        <v>0.88648657418691834</v>
      </c>
      <c r="E36" s="229">
        <v>0.613359752541911</v>
      </c>
      <c r="F36" s="229">
        <v>0.34100560984229389</v>
      </c>
      <c r="G36" s="229">
        <v>4.3459540159581974E-3</v>
      </c>
      <c r="H36" s="229">
        <v>2.4075447869161871E-2</v>
      </c>
      <c r="I36" s="229">
        <v>0.7454215285545831</v>
      </c>
      <c r="J36" s="229">
        <v>0.21783987142339861</v>
      </c>
      <c r="K36" s="229">
        <v>2.0419741802134451E-2</v>
      </c>
      <c r="L36" s="229">
        <v>0.1094466628173205</v>
      </c>
      <c r="M36" s="229">
        <v>1.0721282944171949E-2</v>
      </c>
      <c r="N36" s="229">
        <v>8.3625426576185557E-3</v>
      </c>
      <c r="O36" s="229">
        <v>0</v>
      </c>
      <c r="P36" s="229">
        <v>0</v>
      </c>
      <c r="Q36" s="229">
        <v>5.450224833108851E-3</v>
      </c>
      <c r="R36" s="229">
        <v>6.8847158825812941E-3</v>
      </c>
      <c r="S36" s="229">
        <v>3.061262940531865E-3</v>
      </c>
      <c r="T36" s="229">
        <v>4.4300555592706771E-3</v>
      </c>
      <c r="U36" s="229">
        <v>5.119094072223363E-3</v>
      </c>
      <c r="V36" s="229">
        <v>6.6943473856599369E-3</v>
      </c>
      <c r="W36" s="229">
        <v>7.5580901404572907E-3</v>
      </c>
      <c r="X36" s="229">
        <v>1.2187361486336781E-2</v>
      </c>
      <c r="Y36" s="229">
        <v>7.55430640504514E-3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1.4451503363219349</v>
      </c>
      <c r="C38" s="229">
        <v>1.343386702797525</v>
      </c>
      <c r="D38" s="229">
        <v>1.107028104688587</v>
      </c>
      <c r="E38" s="229">
        <v>0.13432454621415421</v>
      </c>
      <c r="F38" s="229">
        <v>5.3485801105003367E-2</v>
      </c>
      <c r="G38" s="229">
        <v>5.6304602332091891E-2</v>
      </c>
      <c r="H38" s="229">
        <v>3.6539128451572318E-2</v>
      </c>
      <c r="I38" s="229">
        <v>6.7446090283886956E-2</v>
      </c>
      <c r="J38" s="229">
        <v>5.3350956799551152E-2</v>
      </c>
      <c r="K38" s="229">
        <v>2.9096402884034981E-2</v>
      </c>
      <c r="L38" s="229">
        <v>2.139559871134886E-2</v>
      </c>
      <c r="M38" s="229">
        <v>2.2848568779092589E-2</v>
      </c>
      <c r="N38" s="229">
        <v>2.5459827870030569E-2</v>
      </c>
      <c r="O38" s="229">
        <v>1.775642797951224E-2</v>
      </c>
      <c r="P38" s="229">
        <v>1.6543842639470781E-2</v>
      </c>
      <c r="Q38" s="229">
        <v>2.1218049744835259E-2</v>
      </c>
      <c r="R38" s="229">
        <v>1.7347279264167698E-2</v>
      </c>
      <c r="S38" s="229">
        <v>1.168590664173156E-2</v>
      </c>
      <c r="T38" s="229">
        <v>1.1812394094343971E-2</v>
      </c>
      <c r="U38" s="229">
        <v>1.3039826533205991E-2</v>
      </c>
      <c r="V38" s="229">
        <v>1.28420514769044E-2</v>
      </c>
      <c r="W38" s="229">
        <v>1.704124373558737E-2</v>
      </c>
      <c r="X38" s="229">
        <v>1.8849431083705771E-2</v>
      </c>
      <c r="Y38" s="229">
        <v>2.0279774353969372E-2</v>
      </c>
      <c r="DA38" s="73" t="s">
        <v>1477</v>
      </c>
    </row>
    <row r="39" spans="1:105" ht="12" customHeight="1" x14ac:dyDescent="0.25">
      <c r="A39" s="64" t="s">
        <v>159</v>
      </c>
      <c r="B39" s="229">
        <v>0.25565142265603491</v>
      </c>
      <c r="C39" s="229">
        <v>0.26294388383351203</v>
      </c>
      <c r="D39" s="229">
        <v>0.2037853767649318</v>
      </c>
      <c r="E39" s="229">
        <v>0.17107801707172579</v>
      </c>
      <c r="F39" s="229">
        <v>0.1638225435712386</v>
      </c>
      <c r="G39" s="229">
        <v>0.1195762722481483</v>
      </c>
      <c r="H39" s="229">
        <v>8.8295316792312437E-2</v>
      </c>
      <c r="I39" s="229">
        <v>0.13390905949175599</v>
      </c>
      <c r="J39" s="229">
        <v>0.1112122859038002</v>
      </c>
      <c r="K39" s="229">
        <v>0.1001612506308337</v>
      </c>
      <c r="L39" s="229">
        <v>9.1125348026745295E-2</v>
      </c>
      <c r="M39" s="229">
        <v>8.3446244763922123E-2</v>
      </c>
      <c r="N39" s="229">
        <v>8.8905886421343658E-2</v>
      </c>
      <c r="O39" s="229">
        <v>7.7457447086651171E-2</v>
      </c>
      <c r="P39" s="229">
        <v>7.9784421180446055E-2</v>
      </c>
      <c r="Q39" s="229">
        <v>0.1049206422024736</v>
      </c>
      <c r="R39" s="229">
        <v>6.3738663011229574E-2</v>
      </c>
      <c r="S39" s="229">
        <v>4.6963462983737859E-2</v>
      </c>
      <c r="T39" s="229">
        <v>4.9845760942993478E-2</v>
      </c>
      <c r="U39" s="229">
        <v>6.8534092600886234E-2</v>
      </c>
      <c r="V39" s="229">
        <v>7.7083119694167271E-2</v>
      </c>
      <c r="W39" s="229">
        <v>9.1308470063283367E-2</v>
      </c>
      <c r="X39" s="229">
        <v>7.1659505101272197E-2</v>
      </c>
      <c r="Y39" s="229">
        <v>6.8576717843513088E-2</v>
      </c>
      <c r="DA39" s="73" t="s">
        <v>1478</v>
      </c>
    </row>
    <row r="40" spans="1:105" ht="12" customHeight="1" x14ac:dyDescent="0.25">
      <c r="A40" s="64" t="s">
        <v>32</v>
      </c>
      <c r="B40" s="229">
        <v>1.942355648372341</v>
      </c>
      <c r="C40" s="229">
        <v>1.3629217414210399</v>
      </c>
      <c r="D40" s="229">
        <v>1.397294618441882</v>
      </c>
      <c r="E40" s="229">
        <v>0.81744950317588638</v>
      </c>
      <c r="F40" s="229">
        <v>0.38620828909784832</v>
      </c>
      <c r="G40" s="229">
        <v>0.23573854982921821</v>
      </c>
      <c r="H40" s="229">
        <v>0.10553604225191721</v>
      </c>
      <c r="I40" s="229">
        <v>0.13196002872940649</v>
      </c>
      <c r="J40" s="229">
        <v>7.1696753457059309E-2</v>
      </c>
      <c r="K40" s="229">
        <v>4.4277357584756191E-2</v>
      </c>
      <c r="L40" s="229">
        <v>2.170564749594078E-2</v>
      </c>
      <c r="M40" s="229">
        <v>1.135326898191037E-2</v>
      </c>
      <c r="N40" s="229">
        <v>1.328323251877052E-2</v>
      </c>
      <c r="O40" s="229">
        <v>1.158018848860483E-2</v>
      </c>
      <c r="P40" s="229">
        <v>3.5964593838343989E-3</v>
      </c>
      <c r="Q40" s="229">
        <v>3.6900522893591171E-3</v>
      </c>
      <c r="R40" s="229">
        <v>3.0168827169648488E-3</v>
      </c>
      <c r="S40" s="229">
        <v>2.6687294835413839E-3</v>
      </c>
      <c r="T40" s="229">
        <v>2.5512844041636431E-3</v>
      </c>
      <c r="U40" s="229">
        <v>2.8261923835007341E-3</v>
      </c>
      <c r="V40" s="229">
        <v>3.4235230455210552E-3</v>
      </c>
      <c r="W40" s="229">
        <v>5.0138620542294439E-3</v>
      </c>
      <c r="X40" s="229">
        <v>9.0167753185922059E-3</v>
      </c>
      <c r="Y40" s="229">
        <v>1.178584538659457E-2</v>
      </c>
      <c r="DA40" s="73" t="s">
        <v>1479</v>
      </c>
    </row>
    <row r="41" spans="1:105" ht="12" customHeight="1" x14ac:dyDescent="0.25">
      <c r="A41" s="64" t="s">
        <v>33</v>
      </c>
      <c r="B41" s="229">
        <v>3.7989137528836521</v>
      </c>
      <c r="C41" s="229">
        <v>4.7756142724158019</v>
      </c>
      <c r="D41" s="229">
        <v>5.536273347887235</v>
      </c>
      <c r="E41" s="229">
        <v>5.3348179049204321</v>
      </c>
      <c r="F41" s="229">
        <v>6.7549853624702294</v>
      </c>
      <c r="G41" s="229">
        <v>6.8894753900593173</v>
      </c>
      <c r="H41" s="229">
        <v>6.5267107968768334</v>
      </c>
      <c r="I41" s="229">
        <v>4.8293330694466183</v>
      </c>
      <c r="J41" s="229">
        <v>5.2112570451813296</v>
      </c>
      <c r="K41" s="229">
        <v>4.1723265723187941</v>
      </c>
      <c r="L41" s="229">
        <v>3.6700922786527461</v>
      </c>
      <c r="M41" s="229">
        <v>3.0436228258537898</v>
      </c>
      <c r="N41" s="229">
        <v>3.0547503080728018</v>
      </c>
      <c r="O41" s="229">
        <v>3.1965422760556841</v>
      </c>
      <c r="P41" s="229">
        <v>3.5744222231800902</v>
      </c>
      <c r="Q41" s="229">
        <v>3.0065449400753712</v>
      </c>
      <c r="R41" s="229">
        <v>1.947372855464041</v>
      </c>
      <c r="S41" s="229">
        <v>2.0421380253807779</v>
      </c>
      <c r="T41" s="229">
        <v>1.8984241717193631</v>
      </c>
      <c r="U41" s="229">
        <v>2.041438440682743</v>
      </c>
      <c r="V41" s="229">
        <v>2.252435043694494</v>
      </c>
      <c r="W41" s="229">
        <v>2.0589456883196768</v>
      </c>
      <c r="X41" s="229">
        <v>2.4733156135164891</v>
      </c>
      <c r="Y41" s="229">
        <v>2.6249702059245781</v>
      </c>
      <c r="DA41" s="73" t="s">
        <v>1480</v>
      </c>
    </row>
    <row r="42" spans="1:105" ht="12" customHeight="1" x14ac:dyDescent="0.25">
      <c r="A42" s="64" t="s">
        <v>35</v>
      </c>
      <c r="B42" s="229">
        <v>2.742732472594827</v>
      </c>
      <c r="C42" s="229">
        <v>2.9915377246053598</v>
      </c>
      <c r="D42" s="229">
        <v>2.8375723528287442</v>
      </c>
      <c r="E42" s="229">
        <v>2.3855013217950281</v>
      </c>
      <c r="F42" s="229">
        <v>2.3585909837201879</v>
      </c>
      <c r="G42" s="229">
        <v>1.808732914225047</v>
      </c>
      <c r="H42" s="229">
        <v>1.632915792801704</v>
      </c>
      <c r="I42" s="229">
        <v>2.7439545987492888</v>
      </c>
      <c r="J42" s="229">
        <v>2.2940377990276049</v>
      </c>
      <c r="K42" s="229">
        <v>1.342206308377476</v>
      </c>
      <c r="L42" s="229">
        <v>1.467075941051887</v>
      </c>
      <c r="M42" s="229">
        <v>1.358441013429688</v>
      </c>
      <c r="N42" s="229">
        <v>2.0577033345505802</v>
      </c>
      <c r="O42" s="229">
        <v>1.6741106981813789</v>
      </c>
      <c r="P42" s="229">
        <v>1.5876544900325751</v>
      </c>
      <c r="Q42" s="229">
        <v>1.675581015597134</v>
      </c>
      <c r="R42" s="229">
        <v>1.370102894155657</v>
      </c>
      <c r="S42" s="229">
        <v>1.1614008754883121</v>
      </c>
      <c r="T42" s="229">
        <v>1.2933040912922631</v>
      </c>
      <c r="U42" s="229">
        <v>1.4487246486176031</v>
      </c>
      <c r="V42" s="229">
        <v>1.5215416427903981</v>
      </c>
      <c r="W42" s="229">
        <v>1.7573232480284211</v>
      </c>
      <c r="X42" s="229">
        <v>1.6840308676902771</v>
      </c>
      <c r="Y42" s="229">
        <v>1.8917741667496371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3.116059521626461</v>
      </c>
      <c r="C44" s="229">
        <v>3.0987541997475101</v>
      </c>
      <c r="D44" s="229">
        <v>2.9301985192090041</v>
      </c>
      <c r="E44" s="229">
        <v>3.08241860584917</v>
      </c>
      <c r="F44" s="229">
        <v>3.3676367362215891</v>
      </c>
      <c r="G44" s="229">
        <v>3.3305859296814049</v>
      </c>
      <c r="H44" s="229">
        <v>3.374621073468155</v>
      </c>
      <c r="I44" s="229">
        <v>3.9418778080437722</v>
      </c>
      <c r="J44" s="229">
        <v>3.5638944167289561</v>
      </c>
      <c r="K44" s="229">
        <v>3.5003571990564231</v>
      </c>
      <c r="L44" s="229">
        <v>3.590782508522766</v>
      </c>
      <c r="M44" s="229">
        <v>3.6861698700799508</v>
      </c>
      <c r="N44" s="229">
        <v>1.181388038329487</v>
      </c>
      <c r="O44" s="229">
        <v>1.3515061266478621</v>
      </c>
      <c r="P44" s="229">
        <v>1.526946310720976</v>
      </c>
      <c r="Q44" s="229">
        <v>1.025875991954261</v>
      </c>
      <c r="R44" s="229">
        <v>1.2302261539349759</v>
      </c>
      <c r="S44" s="229">
        <v>1.221428859397413</v>
      </c>
      <c r="T44" s="229">
        <v>1.1892111664244709</v>
      </c>
      <c r="U44" s="229">
        <v>1.3875043683387711</v>
      </c>
      <c r="V44" s="229">
        <v>1.516356834820247</v>
      </c>
      <c r="W44" s="229">
        <v>1.4990418008190369</v>
      </c>
      <c r="X44" s="229">
        <v>1.6770909479914691</v>
      </c>
      <c r="Y44" s="229">
        <v>1.83170657180091</v>
      </c>
      <c r="DA44" s="73" t="s">
        <v>1483</v>
      </c>
    </row>
    <row r="45" spans="1:105" ht="12" customHeight="1" x14ac:dyDescent="0.25">
      <c r="A45" s="146" t="s">
        <v>39</v>
      </c>
      <c r="B45" s="325">
        <v>0.90714096670876843</v>
      </c>
      <c r="C45" s="325">
        <v>1.044518477342864</v>
      </c>
      <c r="D45" s="325">
        <v>0.93248048262239358</v>
      </c>
      <c r="E45" s="325">
        <v>0.51029856180642652</v>
      </c>
      <c r="F45" s="325">
        <v>0.50083421393867333</v>
      </c>
      <c r="G45" s="325">
        <v>1.680494859877852</v>
      </c>
      <c r="H45" s="325">
        <v>2.2358110613224298</v>
      </c>
      <c r="I45" s="325">
        <v>3.4884854133765941</v>
      </c>
      <c r="J45" s="325">
        <v>3.6562009428176609</v>
      </c>
      <c r="K45" s="325">
        <v>3.0499895560886401</v>
      </c>
      <c r="L45" s="325">
        <v>3.1831521493670611</v>
      </c>
      <c r="M45" s="325">
        <v>3.25422848841575</v>
      </c>
      <c r="N45" s="325">
        <v>5.2049697962600074</v>
      </c>
      <c r="O45" s="325">
        <v>3.950810450036268</v>
      </c>
      <c r="P45" s="325">
        <v>3.1348919316914579</v>
      </c>
      <c r="Q45" s="325">
        <v>3.248086901209108</v>
      </c>
      <c r="R45" s="325">
        <v>2.6687335937066301</v>
      </c>
      <c r="S45" s="325">
        <v>2.418674089998071</v>
      </c>
      <c r="T45" s="325">
        <v>2.7346347309734171</v>
      </c>
      <c r="U45" s="325">
        <v>2.3080570466231962</v>
      </c>
      <c r="V45" s="325">
        <v>1.603844897002628</v>
      </c>
      <c r="W45" s="325">
        <v>1.5020953525677769</v>
      </c>
      <c r="X45" s="325">
        <v>0.39138870618862659</v>
      </c>
      <c r="Y45" s="325">
        <v>0.2729335389150101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1078.8895393949231</v>
      </c>
      <c r="C48" s="223">
        <v>1082.284746328492</v>
      </c>
      <c r="D48" s="223">
        <v>1241.348247466856</v>
      </c>
      <c r="E48" s="223">
        <v>978.18268855156532</v>
      </c>
      <c r="F48" s="223">
        <v>905.13154599763016</v>
      </c>
      <c r="G48" s="223">
        <v>1008.382054980462</v>
      </c>
      <c r="H48" s="223">
        <v>967.67324224161064</v>
      </c>
      <c r="I48" s="223">
        <v>776.43184136879131</v>
      </c>
      <c r="J48" s="223">
        <v>697.48077903091416</v>
      </c>
      <c r="K48" s="223">
        <v>644.12767747401244</v>
      </c>
      <c r="L48" s="223">
        <v>741.25463855778889</v>
      </c>
      <c r="M48" s="223">
        <v>696.54769593703099</v>
      </c>
      <c r="N48" s="223">
        <v>306.02774458387489</v>
      </c>
      <c r="O48" s="223">
        <v>348.80254268432901</v>
      </c>
      <c r="P48" s="223">
        <v>431.68388666815019</v>
      </c>
      <c r="Q48" s="223">
        <v>435.41531952541789</v>
      </c>
      <c r="R48" s="223">
        <v>441.38880337504708</v>
      </c>
      <c r="S48" s="223">
        <v>520.08758374560921</v>
      </c>
      <c r="T48" s="223">
        <v>467.60329273077713</v>
      </c>
      <c r="U48" s="223">
        <v>455.87435432601529</v>
      </c>
      <c r="V48" s="223">
        <v>477.3737035669497</v>
      </c>
      <c r="W48" s="223">
        <v>427.5050601935028</v>
      </c>
      <c r="X48" s="223">
        <v>441.32462257507149</v>
      </c>
      <c r="Y48" s="223">
        <v>391.21672344182781</v>
      </c>
      <c r="DA48" s="89" t="s">
        <v>1485</v>
      </c>
    </row>
    <row r="49" spans="1:105" ht="12" customHeight="1" x14ac:dyDescent="0.25">
      <c r="A49" s="55" t="s">
        <v>91</v>
      </c>
      <c r="B49" s="259">
        <v>7.7632038715818883</v>
      </c>
      <c r="C49" s="259">
        <v>7.7876342536081191</v>
      </c>
      <c r="D49" s="259">
        <v>8.9321836655499123</v>
      </c>
      <c r="E49" s="259">
        <v>7.0385626679972848</v>
      </c>
      <c r="F49" s="259">
        <v>6.5129195025103481</v>
      </c>
      <c r="G49" s="259">
        <v>7.2558637260013779</v>
      </c>
      <c r="H49" s="259">
        <v>6.9629414192012602</v>
      </c>
      <c r="I49" s="259">
        <v>5.5868543134768656</v>
      </c>
      <c r="J49" s="259">
        <v>5.0187579788412204</v>
      </c>
      <c r="K49" s="259">
        <v>4.6348530567489457</v>
      </c>
      <c r="L49" s="259">
        <v>5.3337349837562993</v>
      </c>
      <c r="M49" s="259">
        <v>5.0120439325715322</v>
      </c>
      <c r="N49" s="259">
        <v>2.2020380074286661</v>
      </c>
      <c r="O49" s="259">
        <v>2.5098262156688018</v>
      </c>
      <c r="P49" s="259">
        <v>3.1062030892994938</v>
      </c>
      <c r="Q49" s="259">
        <v>3.1330528018477541</v>
      </c>
      <c r="R49" s="259">
        <v>3.176035304925656</v>
      </c>
      <c r="S49" s="259">
        <v>3.7423163319936501</v>
      </c>
      <c r="T49" s="259">
        <v>3.3646629797959648</v>
      </c>
      <c r="U49" s="259">
        <v>3.2802668143793068</v>
      </c>
      <c r="V49" s="259">
        <v>3.434966461719835</v>
      </c>
      <c r="W49" s="259">
        <v>3.0761341335054602</v>
      </c>
      <c r="X49" s="259">
        <v>3.1755734887560019</v>
      </c>
      <c r="Y49" s="259">
        <v>2.8150195837046632</v>
      </c>
      <c r="DA49" s="67" t="s">
        <v>1486</v>
      </c>
    </row>
    <row r="50" spans="1:105" ht="12" customHeight="1" x14ac:dyDescent="0.25">
      <c r="A50" s="173" t="s">
        <v>92</v>
      </c>
      <c r="B50" s="224">
        <v>8.6920091316142365</v>
      </c>
      <c r="C50" s="224">
        <v>8.7193624134774321</v>
      </c>
      <c r="D50" s="224">
        <v>10.000848009469459</v>
      </c>
      <c r="E50" s="224">
        <v>7.8806704030568122</v>
      </c>
      <c r="F50" s="224">
        <v>7.2921382364460632</v>
      </c>
      <c r="G50" s="224">
        <v>8.1239697948704332</v>
      </c>
      <c r="H50" s="224">
        <v>7.7960016765938596</v>
      </c>
      <c r="I50" s="224">
        <v>6.2552767533907581</v>
      </c>
      <c r="J50" s="224">
        <v>5.6192122354453549</v>
      </c>
      <c r="K50" s="224">
        <v>5.1893761595549828</v>
      </c>
      <c r="L50" s="224">
        <v>5.9718737200924794</v>
      </c>
      <c r="M50" s="224">
        <v>5.6116949072324731</v>
      </c>
      <c r="N50" s="224">
        <v>2.4654942450753188</v>
      </c>
      <c r="O50" s="224">
        <v>2.8101068510149481</v>
      </c>
      <c r="P50" s="224">
        <v>3.4778354482835439</v>
      </c>
      <c r="Q50" s="224">
        <v>3.5078975142180751</v>
      </c>
      <c r="R50" s="224">
        <v>3.5560225300534039</v>
      </c>
      <c r="S50" s="224">
        <v>4.1900545533978999</v>
      </c>
      <c r="T50" s="224">
        <v>3.767217997745508</v>
      </c>
      <c r="U50" s="224">
        <v>3.672724506062242</v>
      </c>
      <c r="V50" s="224">
        <v>3.8459327290568259</v>
      </c>
      <c r="W50" s="224">
        <v>3.44416898239353</v>
      </c>
      <c r="X50" s="224">
        <v>3.5555054612722459</v>
      </c>
      <c r="Y50" s="224">
        <v>3.1518141648710829</v>
      </c>
      <c r="DA50" s="177" t="s">
        <v>1487</v>
      </c>
    </row>
    <row r="51" spans="1:105" ht="12" customHeight="1" x14ac:dyDescent="0.25">
      <c r="A51" s="173" t="s">
        <v>93</v>
      </c>
      <c r="B51" s="224">
        <v>5.8978034970468798</v>
      </c>
      <c r="C51" s="224">
        <v>6.0586603059901378</v>
      </c>
      <c r="D51" s="224">
        <v>6.3980042702177258</v>
      </c>
      <c r="E51" s="224">
        <v>5.7848332737761634</v>
      </c>
      <c r="F51" s="224">
        <v>5.7169926756236427</v>
      </c>
      <c r="G51" s="224">
        <v>5.9176461168479362</v>
      </c>
      <c r="H51" s="224">
        <v>5.973384521168807</v>
      </c>
      <c r="I51" s="224">
        <v>5.7463043523765789</v>
      </c>
      <c r="J51" s="224">
        <v>5.0918950661022278</v>
      </c>
      <c r="K51" s="224">
        <v>4.4561549618157592</v>
      </c>
      <c r="L51" s="224">
        <v>5.0296779215076848</v>
      </c>
      <c r="M51" s="224">
        <v>4.3979974313992614</v>
      </c>
      <c r="N51" s="224">
        <v>2.6488607170287719</v>
      </c>
      <c r="O51" s="224">
        <v>2.8466606784143269</v>
      </c>
      <c r="P51" s="224">
        <v>3.4736800711106119</v>
      </c>
      <c r="Q51" s="224">
        <v>3.7809798441692699</v>
      </c>
      <c r="R51" s="224">
        <v>3.5591823293236131</v>
      </c>
      <c r="S51" s="224">
        <v>4.0550606275720567</v>
      </c>
      <c r="T51" s="224">
        <v>3.88121968404106</v>
      </c>
      <c r="U51" s="224">
        <v>3.6840833015022021</v>
      </c>
      <c r="V51" s="224">
        <v>3.7636071185162301</v>
      </c>
      <c r="W51" s="224">
        <v>3.689657190616249</v>
      </c>
      <c r="X51" s="224">
        <v>3.822556243664796</v>
      </c>
      <c r="Y51" s="224">
        <v>3.4863498274708711</v>
      </c>
      <c r="DA51" s="177" t="s">
        <v>1488</v>
      </c>
    </row>
    <row r="52" spans="1:105" ht="12" customHeight="1" x14ac:dyDescent="0.25">
      <c r="A52" s="173" t="s">
        <v>94</v>
      </c>
      <c r="B52" s="224">
        <v>6.3931095057909753</v>
      </c>
      <c r="C52" s="224">
        <v>6.4132282750704652</v>
      </c>
      <c r="D52" s="224">
        <v>7.3557810981540026</v>
      </c>
      <c r="E52" s="224">
        <v>5.7963571025875611</v>
      </c>
      <c r="F52" s="224">
        <v>5.3634824320884302</v>
      </c>
      <c r="G52" s="224">
        <v>5.9753076341625277</v>
      </c>
      <c r="H52" s="224">
        <v>5.7340819218097652</v>
      </c>
      <c r="I52" s="224">
        <v>4.6008544938135492</v>
      </c>
      <c r="J52" s="224">
        <v>4.1330190308728998</v>
      </c>
      <c r="K52" s="224">
        <v>3.8168678325599839</v>
      </c>
      <c r="L52" s="224">
        <v>4.3924071028001954</v>
      </c>
      <c r="M52" s="224">
        <v>4.1274899176692408</v>
      </c>
      <c r="N52" s="224">
        <v>1.8134098176835101</v>
      </c>
      <c r="O52" s="224">
        <v>2.066877812653146</v>
      </c>
      <c r="P52" s="224">
        <v>2.5580027042457938</v>
      </c>
      <c r="Q52" s="224">
        <v>2.5801138268389279</v>
      </c>
      <c r="R52" s="224">
        <v>2.6155105333476851</v>
      </c>
      <c r="S52" s="224">
        <v>3.0818510645232191</v>
      </c>
      <c r="T52" s="224">
        <v>2.77084812349948</v>
      </c>
      <c r="U52" s="224">
        <v>2.7013466732860381</v>
      </c>
      <c r="V52" s="224">
        <v>2.8287440471429379</v>
      </c>
      <c r="W52" s="224">
        <v>2.533240488761574</v>
      </c>
      <c r="X52" s="224">
        <v>2.615130221121833</v>
      </c>
      <c r="Y52" s="224">
        <v>2.318208919573677</v>
      </c>
      <c r="DA52" s="177" t="s">
        <v>1489</v>
      </c>
    </row>
    <row r="53" spans="1:105" ht="12" customHeight="1" x14ac:dyDescent="0.25">
      <c r="A53" s="56" t="s">
        <v>95</v>
      </c>
      <c r="B53" s="260">
        <v>7.9499205137136411</v>
      </c>
      <c r="C53" s="260">
        <v>7.9315467635051338</v>
      </c>
      <c r="D53" s="260">
        <v>8.9911987522119201</v>
      </c>
      <c r="E53" s="260">
        <v>6.8096265998000964</v>
      </c>
      <c r="F53" s="260">
        <v>6.0596084600665812</v>
      </c>
      <c r="G53" s="260">
        <v>6.3395022459718344</v>
      </c>
      <c r="H53" s="260">
        <v>5.942640544655422</v>
      </c>
      <c r="I53" s="260">
        <v>5.4127322455088693</v>
      </c>
      <c r="J53" s="260">
        <v>4.6589322209692812</v>
      </c>
      <c r="K53" s="260">
        <v>3.9884210385059271</v>
      </c>
      <c r="L53" s="260">
        <v>4.6832043534146779</v>
      </c>
      <c r="M53" s="260">
        <v>4.3070758191461964</v>
      </c>
      <c r="N53" s="260">
        <v>2.1630829880013369</v>
      </c>
      <c r="O53" s="260">
        <v>2.3668240234192792</v>
      </c>
      <c r="P53" s="260">
        <v>2.876091936653602</v>
      </c>
      <c r="Q53" s="260">
        <v>3.035814721144201</v>
      </c>
      <c r="R53" s="260">
        <v>3.012488691022257</v>
      </c>
      <c r="S53" s="260">
        <v>3.44448530286336</v>
      </c>
      <c r="T53" s="260">
        <v>3.1837682802660301</v>
      </c>
      <c r="U53" s="260">
        <v>3.1020442824088992</v>
      </c>
      <c r="V53" s="260">
        <v>3.2556089871353802</v>
      </c>
      <c r="W53" s="260">
        <v>3.005102275026629</v>
      </c>
      <c r="X53" s="260">
        <v>3.0482666154793892</v>
      </c>
      <c r="Y53" s="260">
        <v>2.7316129585085269</v>
      </c>
      <c r="DA53" s="68" t="s">
        <v>1490</v>
      </c>
    </row>
    <row r="54" spans="1:105" ht="12" customHeight="1" x14ac:dyDescent="0.25">
      <c r="A54" s="37" t="s">
        <v>159</v>
      </c>
      <c r="B54" s="226">
        <v>0.60558589135340679</v>
      </c>
      <c r="C54" s="226">
        <v>0.5747547478155719</v>
      </c>
      <c r="D54" s="226">
        <v>0.54927688563392074</v>
      </c>
      <c r="E54" s="226">
        <v>0.39698177658364958</v>
      </c>
      <c r="F54" s="226">
        <v>0.33032581429352648</v>
      </c>
      <c r="G54" s="226">
        <v>0.3320313368497339</v>
      </c>
      <c r="H54" s="226">
        <v>0.24775226590306251</v>
      </c>
      <c r="I54" s="226">
        <v>0.1988725362501732</v>
      </c>
      <c r="J54" s="226">
        <v>0.16818157491412031</v>
      </c>
      <c r="K54" s="226">
        <v>0.21028075630814619</v>
      </c>
      <c r="L54" s="226">
        <v>0.21500381017189321</v>
      </c>
      <c r="M54" s="226">
        <v>0.2043726842288025</v>
      </c>
      <c r="N54" s="226">
        <v>6.7009597361153778E-2</v>
      </c>
      <c r="O54" s="226">
        <v>7.8275100386272445E-2</v>
      </c>
      <c r="P54" s="226">
        <v>0.1013925002889277</v>
      </c>
      <c r="Q54" s="226">
        <v>0.1297620347088608</v>
      </c>
      <c r="R54" s="226">
        <v>0.10218982761593511</v>
      </c>
      <c r="S54" s="226">
        <v>0.10138656148635911</v>
      </c>
      <c r="T54" s="226">
        <v>8.7332920759903718E-2</v>
      </c>
      <c r="U54" s="226">
        <v>0.1064114955383967</v>
      </c>
      <c r="V54" s="226">
        <v>0.1218040569433031</v>
      </c>
      <c r="W54" s="226">
        <v>0.1102250812959452</v>
      </c>
      <c r="X54" s="226">
        <v>8.9011145561283603E-2</v>
      </c>
      <c r="Y54" s="226">
        <v>6.7274030086303616E-2</v>
      </c>
      <c r="DA54" s="69" t="s">
        <v>1491</v>
      </c>
    </row>
    <row r="55" spans="1:105" ht="12" customHeight="1" x14ac:dyDescent="0.25">
      <c r="A55" s="37" t="s">
        <v>35</v>
      </c>
      <c r="B55" s="226">
        <v>6.4969718216471772</v>
      </c>
      <c r="C55" s="226">
        <v>6.5390397579089337</v>
      </c>
      <c r="D55" s="226">
        <v>7.648305925898514</v>
      </c>
      <c r="E55" s="226">
        <v>5.5354894157546681</v>
      </c>
      <c r="F55" s="226">
        <v>4.7557770151697483</v>
      </c>
      <c r="G55" s="226">
        <v>5.0223677007422154</v>
      </c>
      <c r="H55" s="226">
        <v>4.5818804710460181</v>
      </c>
      <c r="I55" s="226">
        <v>4.0751328736066084</v>
      </c>
      <c r="J55" s="226">
        <v>3.4691750719584942</v>
      </c>
      <c r="K55" s="226">
        <v>2.817857763052888</v>
      </c>
      <c r="L55" s="226">
        <v>3.4614618650904232</v>
      </c>
      <c r="M55" s="226">
        <v>3.327030917527309</v>
      </c>
      <c r="N55" s="226">
        <v>1.550919488991626</v>
      </c>
      <c r="O55" s="226">
        <v>1.691782880621989</v>
      </c>
      <c r="P55" s="226">
        <v>2.0176402354949712</v>
      </c>
      <c r="Q55" s="226">
        <v>2.0722976655426679</v>
      </c>
      <c r="R55" s="226">
        <v>2.1966350085691801</v>
      </c>
      <c r="S55" s="226">
        <v>2.507277653561891</v>
      </c>
      <c r="T55" s="226">
        <v>2.2659504356340432</v>
      </c>
      <c r="U55" s="226">
        <v>2.2494053781452399</v>
      </c>
      <c r="V55" s="226">
        <v>2.4042870298368602</v>
      </c>
      <c r="W55" s="226">
        <v>2.1213924375574171</v>
      </c>
      <c r="X55" s="226">
        <v>2.0918022875239308</v>
      </c>
      <c r="Y55" s="226">
        <v>1.855837902607433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0.84736280071305747</v>
      </c>
      <c r="C58" s="226">
        <v>0.8177522577806281</v>
      </c>
      <c r="D58" s="226">
        <v>0.79361594067948482</v>
      </c>
      <c r="E58" s="226">
        <v>0.87715540746177778</v>
      </c>
      <c r="F58" s="226">
        <v>0.97350563060330653</v>
      </c>
      <c r="G58" s="226">
        <v>0.98510320837988508</v>
      </c>
      <c r="H58" s="226">
        <v>1.113007807706341</v>
      </c>
      <c r="I58" s="226">
        <v>1.1387268356520881</v>
      </c>
      <c r="J58" s="226">
        <v>1.021575574096667</v>
      </c>
      <c r="K58" s="226">
        <v>0.96028251914489193</v>
      </c>
      <c r="L58" s="226">
        <v>1.006738678152362</v>
      </c>
      <c r="M58" s="226">
        <v>0.77567221739008541</v>
      </c>
      <c r="N58" s="226">
        <v>0.54515390164855737</v>
      </c>
      <c r="O58" s="226">
        <v>0.59676604241101716</v>
      </c>
      <c r="P58" s="226">
        <v>0.7570592008697028</v>
      </c>
      <c r="Q58" s="226">
        <v>0.8337550208926725</v>
      </c>
      <c r="R58" s="226">
        <v>0.71366385483714145</v>
      </c>
      <c r="S58" s="226">
        <v>0.835821087815109</v>
      </c>
      <c r="T58" s="226">
        <v>0.83048492387208317</v>
      </c>
      <c r="U58" s="226">
        <v>0.74622740872526228</v>
      </c>
      <c r="V58" s="226">
        <v>0.72951790035521713</v>
      </c>
      <c r="W58" s="226">
        <v>0.7734847561732664</v>
      </c>
      <c r="X58" s="226">
        <v>0.86745318239417424</v>
      </c>
      <c r="Y58" s="226">
        <v>0.80850102581479089</v>
      </c>
      <c r="DA58" s="69" t="s">
        <v>1495</v>
      </c>
    </row>
    <row r="59" spans="1:105" ht="12" customHeight="1" x14ac:dyDescent="0.25">
      <c r="A59" s="57" t="s">
        <v>1496</v>
      </c>
      <c r="B59" s="261">
        <v>25.15041887938991</v>
      </c>
      <c r="C59" s="261">
        <v>25.836371900129009</v>
      </c>
      <c r="D59" s="261">
        <v>27.28346026934814</v>
      </c>
      <c r="E59" s="261">
        <v>24.668671998948842</v>
      </c>
      <c r="F59" s="261">
        <v>24.379374557720318</v>
      </c>
      <c r="G59" s="261">
        <v>25.235035160673409</v>
      </c>
      <c r="H59" s="261">
        <v>25.472724364296528</v>
      </c>
      <c r="I59" s="261">
        <v>24.504370405541081</v>
      </c>
      <c r="J59" s="261">
        <v>21.71372679108298</v>
      </c>
      <c r="K59" s="261">
        <v>19.00269548438758</v>
      </c>
      <c r="L59" s="261">
        <v>21.448409838964139</v>
      </c>
      <c r="M59" s="261">
        <v>18.754690230957539</v>
      </c>
      <c r="N59" s="261">
        <v>11.295723334931781</v>
      </c>
      <c r="O59" s="261">
        <v>12.139215642816371</v>
      </c>
      <c r="P59" s="261">
        <v>14.81305860481203</v>
      </c>
      <c r="Q59" s="261">
        <v>16.123498672514621</v>
      </c>
      <c r="R59" s="261">
        <v>15.17767190708083</v>
      </c>
      <c r="S59" s="261">
        <v>17.29228066276286</v>
      </c>
      <c r="T59" s="261">
        <v>16.550958482330412</v>
      </c>
      <c r="U59" s="261">
        <v>15.710295920462681</v>
      </c>
      <c r="V59" s="261">
        <v>16.049414934819829</v>
      </c>
      <c r="W59" s="261">
        <v>15.734065048422879</v>
      </c>
      <c r="X59" s="261">
        <v>16.300795841423849</v>
      </c>
      <c r="Y59" s="261">
        <v>14.867087139285911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169.91897970706606</v>
      </c>
      <c r="C60" s="261">
        <f t="shared" si="1"/>
        <v>167.49315629338372</v>
      </c>
      <c r="D60" s="261">
        <f t="shared" si="1"/>
        <v>191.47710081232179</v>
      </c>
      <c r="E60" s="261">
        <f t="shared" si="1"/>
        <v>143.43764737582146</v>
      </c>
      <c r="F60" s="261">
        <f t="shared" si="1"/>
        <v>126.90797407512758</v>
      </c>
      <c r="G60" s="261">
        <f t="shared" si="1"/>
        <v>136.50064134090306</v>
      </c>
      <c r="H60" s="261">
        <f t="shared" si="1"/>
        <v>128.14152400183224</v>
      </c>
      <c r="I60" s="261">
        <f t="shared" si="1"/>
        <v>111.92603487119158</v>
      </c>
      <c r="J60" s="261">
        <f t="shared" si="1"/>
        <v>97.141727792381204</v>
      </c>
      <c r="K60" s="261">
        <f t="shared" si="1"/>
        <v>84.991246306349922</v>
      </c>
      <c r="L60" s="261">
        <f t="shared" si="1"/>
        <v>100.16522240952936</v>
      </c>
      <c r="M60" s="261">
        <f t="shared" si="1"/>
        <v>93.729432922882523</v>
      </c>
      <c r="N60" s="261">
        <f t="shared" si="1"/>
        <v>44.437501480841036</v>
      </c>
      <c r="O60" s="261">
        <f t="shared" si="1"/>
        <v>48.959756511502796</v>
      </c>
      <c r="P60" s="261">
        <f t="shared" si="1"/>
        <v>59.091758992774778</v>
      </c>
      <c r="Q60" s="261">
        <f t="shared" si="1"/>
        <v>61.287747979616839</v>
      </c>
      <c r="R60" s="261">
        <f t="shared" si="1"/>
        <v>62.254802246076494</v>
      </c>
      <c r="S60" s="261">
        <f t="shared" si="1"/>
        <v>71.811856964406147</v>
      </c>
      <c r="T60" s="261">
        <f t="shared" si="1"/>
        <v>65.484127762980137</v>
      </c>
      <c r="U60" s="261">
        <f t="shared" si="1"/>
        <v>63.569117968219032</v>
      </c>
      <c r="V60" s="261">
        <f t="shared" si="1"/>
        <v>66.240735016555504</v>
      </c>
      <c r="W60" s="261">
        <f t="shared" si="1"/>
        <v>59.511376879901661</v>
      </c>
      <c r="X60" s="261">
        <f t="shared" si="1"/>
        <v>59.198616505925358</v>
      </c>
      <c r="Y60" s="261">
        <f t="shared" si="1"/>
        <v>52.445091848703399</v>
      </c>
      <c r="DA60" s="70"/>
    </row>
    <row r="61" spans="1:105" ht="12" customHeight="1" x14ac:dyDescent="0.25">
      <c r="A61" s="60" t="s">
        <v>1499</v>
      </c>
      <c r="B61" s="262">
        <v>139.40183090498189</v>
      </c>
      <c r="C61" s="262">
        <v>136.61060839406881</v>
      </c>
      <c r="D61" s="262">
        <v>155.80953818138181</v>
      </c>
      <c r="E61" s="262">
        <v>115.5654335188138</v>
      </c>
      <c r="F61" s="262">
        <v>100.9845842207027</v>
      </c>
      <c r="G61" s="262">
        <v>105.65584856054529</v>
      </c>
      <c r="H61" s="262">
        <v>97.819385382878806</v>
      </c>
      <c r="I61" s="262">
        <v>88.038198002775744</v>
      </c>
      <c r="J61" s="262">
        <v>75.03649601704457</v>
      </c>
      <c r="K61" s="262">
        <v>63.938243472507722</v>
      </c>
      <c r="L61" s="262">
        <v>75.838983941814789</v>
      </c>
      <c r="M61" s="262">
        <v>70.261014475975159</v>
      </c>
      <c r="N61" s="262">
        <v>33.541816757585359</v>
      </c>
      <c r="O61" s="262">
        <v>36.929076830676188</v>
      </c>
      <c r="P61" s="262">
        <v>44.820607323300081</v>
      </c>
      <c r="Q61" s="262">
        <v>46.779982842713117</v>
      </c>
      <c r="R61" s="262">
        <v>47.260925682450797</v>
      </c>
      <c r="S61" s="262">
        <v>54.125819603908411</v>
      </c>
      <c r="T61" s="262">
        <v>49.446226841279383</v>
      </c>
      <c r="U61" s="262">
        <v>48.5888029913921</v>
      </c>
      <c r="V61" s="262">
        <v>51.395914754869501</v>
      </c>
      <c r="W61" s="262">
        <v>46.555009148954113</v>
      </c>
      <c r="X61" s="262">
        <v>46.837573959912937</v>
      </c>
      <c r="Y61" s="262">
        <v>41.667086084031808</v>
      </c>
      <c r="DA61" s="72" t="s">
        <v>1500</v>
      </c>
    </row>
    <row r="62" spans="1:105" ht="12" customHeight="1" x14ac:dyDescent="0.25">
      <c r="A62" s="59" t="s">
        <v>28</v>
      </c>
      <c r="B62" s="230">
        <v>31.771789562490579</v>
      </c>
      <c r="C62" s="230">
        <v>18.94009035421934</v>
      </c>
      <c r="D62" s="230">
        <v>21.473799288820729</v>
      </c>
      <c r="E62" s="230">
        <v>17.197505814721161</v>
      </c>
      <c r="F62" s="230">
        <v>10.42541001678546</v>
      </c>
      <c r="G62" s="230">
        <v>0.20639898042719321</v>
      </c>
      <c r="H62" s="230">
        <v>1.2477976416670169</v>
      </c>
      <c r="I62" s="230">
        <v>17.16737316107535</v>
      </c>
      <c r="J62" s="230">
        <v>5.948006478354734</v>
      </c>
      <c r="K62" s="230">
        <v>0.8499124576842072</v>
      </c>
      <c r="L62" s="230">
        <v>4.8518647345214569</v>
      </c>
      <c r="M62" s="230">
        <v>0.50664713324063426</v>
      </c>
      <c r="N62" s="230">
        <v>0.12786296121003329</v>
      </c>
      <c r="O62" s="230">
        <v>0</v>
      </c>
      <c r="P62" s="230">
        <v>0</v>
      </c>
      <c r="Q62" s="230">
        <v>0.14079576904928881</v>
      </c>
      <c r="R62" s="230">
        <v>0.2226953499046406</v>
      </c>
      <c r="S62" s="230">
        <v>0.13517379429462451</v>
      </c>
      <c r="T62" s="230">
        <v>0.16083598051177889</v>
      </c>
      <c r="U62" s="230">
        <v>0.16169780408310011</v>
      </c>
      <c r="V62" s="230">
        <v>0.21217646594986619</v>
      </c>
      <c r="W62" s="230">
        <v>0.18733816501285711</v>
      </c>
      <c r="X62" s="230">
        <v>0.3178774167414305</v>
      </c>
      <c r="Y62" s="230">
        <v>0.15738526462188659</v>
      </c>
      <c r="DA62" s="71" t="s">
        <v>1501</v>
      </c>
    </row>
    <row r="63" spans="1:105" ht="12" customHeight="1" x14ac:dyDescent="0.25">
      <c r="A63" s="59" t="s">
        <v>31</v>
      </c>
      <c r="B63" s="295">
        <v>24.35707369977095</v>
      </c>
      <c r="C63" s="295">
        <v>26.519472729215849</v>
      </c>
      <c r="D63" s="295">
        <v>26.81608500271988</v>
      </c>
      <c r="E63" s="295">
        <v>3.7662190174759642</v>
      </c>
      <c r="F63" s="295">
        <v>1.6351971653890891</v>
      </c>
      <c r="G63" s="295">
        <v>2.6740302525129409</v>
      </c>
      <c r="H63" s="295">
        <v>1.8937732148626221</v>
      </c>
      <c r="I63" s="295">
        <v>1.553311993019908</v>
      </c>
      <c r="J63" s="295">
        <v>1.4567206388649589</v>
      </c>
      <c r="K63" s="295">
        <v>1.211053279936924</v>
      </c>
      <c r="L63" s="295">
        <v>0.94848530041372858</v>
      </c>
      <c r="M63" s="295">
        <v>1.0797366258178529</v>
      </c>
      <c r="N63" s="295">
        <v>0.38927980599227152</v>
      </c>
      <c r="O63" s="295">
        <v>0.36819964053244891</v>
      </c>
      <c r="P63" s="295">
        <v>0.43938978908147353</v>
      </c>
      <c r="Q63" s="295">
        <v>0.5481263109371769</v>
      </c>
      <c r="R63" s="295">
        <v>0.56112096584861904</v>
      </c>
      <c r="S63" s="295">
        <v>0.51600544325054387</v>
      </c>
      <c r="T63" s="295">
        <v>0.42885646939112748</v>
      </c>
      <c r="U63" s="295">
        <v>0.41189149609203568</v>
      </c>
      <c r="V63" s="295">
        <v>0.40702714408765672</v>
      </c>
      <c r="W63" s="295">
        <v>0.42239180423013939</v>
      </c>
      <c r="X63" s="295">
        <v>0.4916411535549684</v>
      </c>
      <c r="Y63" s="295">
        <v>0.42250571820068322</v>
      </c>
      <c r="DA63" s="122" t="s">
        <v>1502</v>
      </c>
    </row>
    <row r="64" spans="1:105" ht="12" customHeight="1" x14ac:dyDescent="0.25">
      <c r="A64" s="59" t="s">
        <v>159</v>
      </c>
      <c r="B64" s="295">
        <v>4.3088392858368794</v>
      </c>
      <c r="C64" s="295">
        <v>5.1907117601475274</v>
      </c>
      <c r="D64" s="295">
        <v>4.9363931796266041</v>
      </c>
      <c r="E64" s="295">
        <v>4.7967203279464163</v>
      </c>
      <c r="F64" s="295">
        <v>5.0084724046408784</v>
      </c>
      <c r="G64" s="295">
        <v>5.6789419733104838</v>
      </c>
      <c r="H64" s="295">
        <v>4.5762258987842914</v>
      </c>
      <c r="I64" s="295">
        <v>3.0839822917393489</v>
      </c>
      <c r="J64" s="295">
        <v>3.0365946908899542</v>
      </c>
      <c r="K64" s="295">
        <v>4.1689212093503256</v>
      </c>
      <c r="L64" s="295">
        <v>4.0396650855396494</v>
      </c>
      <c r="M64" s="295">
        <v>3.9433527600649212</v>
      </c>
      <c r="N64" s="295">
        <v>1.3593676435814019</v>
      </c>
      <c r="O64" s="295">
        <v>1.606167873784802</v>
      </c>
      <c r="P64" s="295">
        <v>2.1190034720727402</v>
      </c>
      <c r="Q64" s="295">
        <v>2.710417085604202</v>
      </c>
      <c r="R64" s="295">
        <v>2.06171236458023</v>
      </c>
      <c r="S64" s="295">
        <v>2.073728917785826</v>
      </c>
      <c r="T64" s="295">
        <v>1.809682006999914</v>
      </c>
      <c r="U64" s="295">
        <v>2.164799498122528</v>
      </c>
      <c r="V64" s="295">
        <v>2.443139409845045</v>
      </c>
      <c r="W64" s="295">
        <v>2.2632121228911348</v>
      </c>
      <c r="X64" s="295">
        <v>1.8690623390550261</v>
      </c>
      <c r="Y64" s="295">
        <v>1.428716854467762</v>
      </c>
      <c r="DA64" s="122" t="s">
        <v>1503</v>
      </c>
    </row>
    <row r="65" spans="1:105" ht="12" customHeight="1" x14ac:dyDescent="0.25">
      <c r="A65" s="59" t="s">
        <v>32</v>
      </c>
      <c r="B65" s="295">
        <v>32.737147471439428</v>
      </c>
      <c r="C65" s="295">
        <v>26.905109212710641</v>
      </c>
      <c r="D65" s="295">
        <v>33.847353200234323</v>
      </c>
      <c r="E65" s="295">
        <v>22.91981585985727</v>
      </c>
      <c r="F65" s="295">
        <v>11.807371050547751</v>
      </c>
      <c r="G65" s="295">
        <v>11.195745779516249</v>
      </c>
      <c r="H65" s="295">
        <v>5.4697891955518294</v>
      </c>
      <c r="I65" s="295">
        <v>3.039095288724361</v>
      </c>
      <c r="J65" s="295">
        <v>1.957643250765271</v>
      </c>
      <c r="K65" s="295">
        <v>1.84291643691053</v>
      </c>
      <c r="L65" s="295">
        <v>0.96223002981177019</v>
      </c>
      <c r="M65" s="295">
        <v>0.53651239432324882</v>
      </c>
      <c r="N65" s="295">
        <v>0.2031001232315483</v>
      </c>
      <c r="O65" s="295">
        <v>0.24012832106333509</v>
      </c>
      <c r="P65" s="295">
        <v>9.5518771819848081E-2</v>
      </c>
      <c r="Q65" s="295">
        <v>9.5325195899497159E-2</v>
      </c>
      <c r="R65" s="295">
        <v>9.7585109354411656E-2</v>
      </c>
      <c r="S65" s="295">
        <v>0.117841001326579</v>
      </c>
      <c r="T65" s="295">
        <v>9.262600055869806E-2</v>
      </c>
      <c r="U65" s="295">
        <v>8.9271479656549579E-2</v>
      </c>
      <c r="V65" s="295">
        <v>0.10850811573546271</v>
      </c>
      <c r="W65" s="295">
        <v>0.124275802406626</v>
      </c>
      <c r="X65" s="295">
        <v>0.23518045713383501</v>
      </c>
      <c r="Y65" s="295">
        <v>0.24554450077945239</v>
      </c>
      <c r="DA65" s="122" t="s">
        <v>1504</v>
      </c>
    </row>
    <row r="66" spans="1:105" ht="12" customHeight="1" x14ac:dyDescent="0.25">
      <c r="A66" s="59" t="s">
        <v>35</v>
      </c>
      <c r="B66" s="295">
        <v>46.2269808854441</v>
      </c>
      <c r="C66" s="295">
        <v>59.055224337775442</v>
      </c>
      <c r="D66" s="295">
        <v>68.735907509980265</v>
      </c>
      <c r="E66" s="295">
        <v>66.885172498812992</v>
      </c>
      <c r="F66" s="295">
        <v>72.10813358333958</v>
      </c>
      <c r="G66" s="295">
        <v>85.900731574778419</v>
      </c>
      <c r="H66" s="295">
        <v>84.631799432013054</v>
      </c>
      <c r="I66" s="295">
        <v>63.194435268216772</v>
      </c>
      <c r="J66" s="295">
        <v>62.637530958169648</v>
      </c>
      <c r="K66" s="295">
        <v>55.865440088625739</v>
      </c>
      <c r="L66" s="295">
        <v>65.03673879152818</v>
      </c>
      <c r="M66" s="295">
        <v>64.194765562528502</v>
      </c>
      <c r="N66" s="295">
        <v>31.46220622357011</v>
      </c>
      <c r="O66" s="295">
        <v>34.714580995295613</v>
      </c>
      <c r="P66" s="295">
        <v>42.166695290326018</v>
      </c>
      <c r="Q66" s="295">
        <v>43.285318481222959</v>
      </c>
      <c r="R66" s="295">
        <v>44.317811892762897</v>
      </c>
      <c r="S66" s="295">
        <v>51.283070447250843</v>
      </c>
      <c r="T66" s="295">
        <v>46.954226383817868</v>
      </c>
      <c r="U66" s="295">
        <v>45.761142713437877</v>
      </c>
      <c r="V66" s="295">
        <v>48.225063619251472</v>
      </c>
      <c r="W66" s="295">
        <v>43.557791254413353</v>
      </c>
      <c r="X66" s="295">
        <v>43.923812593427677</v>
      </c>
      <c r="Y66" s="295">
        <v>39.412933745962022</v>
      </c>
      <c r="DA66" s="122" t="s">
        <v>1505</v>
      </c>
    </row>
    <row r="67" spans="1:105" ht="12" customHeight="1" x14ac:dyDescent="0.25">
      <c r="A67" s="60" t="s">
        <v>1506</v>
      </c>
      <c r="B67" s="262">
        <v>30.517148802084179</v>
      </c>
      <c r="C67" s="262">
        <v>30.882547899314911</v>
      </c>
      <c r="D67" s="262">
        <v>35.66756263093999</v>
      </c>
      <c r="E67" s="262">
        <v>27.87221385700764</v>
      </c>
      <c r="F67" s="262">
        <v>25.92338985442488</v>
      </c>
      <c r="G67" s="262">
        <v>30.844792780357761</v>
      </c>
      <c r="H67" s="262">
        <v>30.322138618953421</v>
      </c>
      <c r="I67" s="262">
        <v>23.887836868415839</v>
      </c>
      <c r="J67" s="262">
        <v>22.105231775336641</v>
      </c>
      <c r="K67" s="262">
        <v>21.0530028338422</v>
      </c>
      <c r="L67" s="262">
        <v>24.326238467714571</v>
      </c>
      <c r="M67" s="262">
        <v>23.468418446907371</v>
      </c>
      <c r="N67" s="262">
        <v>10.89568472325568</v>
      </c>
      <c r="O67" s="262">
        <v>12.03067968082661</v>
      </c>
      <c r="P67" s="262">
        <v>14.271151669474699</v>
      </c>
      <c r="Q67" s="262">
        <v>14.507765136903719</v>
      </c>
      <c r="R67" s="262">
        <v>14.993876563625699</v>
      </c>
      <c r="S67" s="262">
        <v>17.686037360497739</v>
      </c>
      <c r="T67" s="262">
        <v>16.03790092170075</v>
      </c>
      <c r="U67" s="262">
        <v>14.98031497682693</v>
      </c>
      <c r="V67" s="262">
        <v>14.84482026168601</v>
      </c>
      <c r="W67" s="262">
        <v>12.95636773094755</v>
      </c>
      <c r="X67" s="262">
        <v>12.36104254601242</v>
      </c>
      <c r="Y67" s="262">
        <v>10.77800576467159</v>
      </c>
      <c r="DA67" s="72" t="s">
        <v>1507</v>
      </c>
    </row>
    <row r="68" spans="1:105" ht="12" customHeight="1" x14ac:dyDescent="0.25">
      <c r="A68" s="147" t="s">
        <v>28</v>
      </c>
      <c r="B68" s="229">
        <v>3.574656304351413</v>
      </c>
      <c r="C68" s="229">
        <v>1.8706836053016349</v>
      </c>
      <c r="D68" s="229">
        <v>1.9972570892855399</v>
      </c>
      <c r="E68" s="229">
        <v>1.3100903526846339</v>
      </c>
      <c r="F68" s="229">
        <v>0.63475943168331728</v>
      </c>
      <c r="G68" s="229">
        <v>9.4900981301514788E-3</v>
      </c>
      <c r="H68" s="229">
        <v>5.2053108848319873E-2</v>
      </c>
      <c r="I68" s="229">
        <v>1.1072054920500429</v>
      </c>
      <c r="J68" s="229">
        <v>0.31723073865411278</v>
      </c>
      <c r="K68" s="229">
        <v>3.506833263213209E-2</v>
      </c>
      <c r="L68" s="229">
        <v>0.2190435751096019</v>
      </c>
      <c r="M68" s="229">
        <v>2.1934900973322971E-2</v>
      </c>
      <c r="N68" s="229">
        <v>7.8312861779781147E-3</v>
      </c>
      <c r="O68" s="229">
        <v>0</v>
      </c>
      <c r="P68" s="229">
        <v>0</v>
      </c>
      <c r="Q68" s="229">
        <v>8.697325133664946E-3</v>
      </c>
      <c r="R68" s="229">
        <v>1.4126536753151449E-2</v>
      </c>
      <c r="S68" s="229">
        <v>7.8374992016587708E-3</v>
      </c>
      <c r="T68" s="229">
        <v>9.8895711549039592E-3</v>
      </c>
      <c r="U68" s="229">
        <v>1.054062855572329E-2</v>
      </c>
      <c r="V68" s="229">
        <v>1.420835532289364E-2</v>
      </c>
      <c r="W68" s="229">
        <v>1.411368829075044E-2</v>
      </c>
      <c r="X68" s="229">
        <v>2.3770818436455499E-2</v>
      </c>
      <c r="Y68" s="229">
        <v>1.2098874571912629E-2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2.7404237613115092</v>
      </c>
      <c r="C70" s="229">
        <v>2.6192875497416122</v>
      </c>
      <c r="D70" s="229">
        <v>2.494137863458961</v>
      </c>
      <c r="E70" s="229">
        <v>0.28690713956142738</v>
      </c>
      <c r="F70" s="229">
        <v>9.9560287961949212E-2</v>
      </c>
      <c r="G70" s="229">
        <v>0.12295026577562559</v>
      </c>
      <c r="H70" s="229">
        <v>7.9000616763132664E-2</v>
      </c>
      <c r="I70" s="229">
        <v>0.1001804733550227</v>
      </c>
      <c r="J70" s="229">
        <v>7.7692680053645019E-2</v>
      </c>
      <c r="K70" s="229">
        <v>4.9969404345220937E-2</v>
      </c>
      <c r="L70" s="229">
        <v>4.2820569514912372E-2</v>
      </c>
      <c r="M70" s="229">
        <v>4.6746373186988308E-2</v>
      </c>
      <c r="N70" s="229">
        <v>2.38424132773335E-2</v>
      </c>
      <c r="O70" s="229">
        <v>2.0780818052698859E-2</v>
      </c>
      <c r="P70" s="229">
        <v>2.37911630119838E-2</v>
      </c>
      <c r="Q70" s="229">
        <v>3.385920452530132E-2</v>
      </c>
      <c r="R70" s="229">
        <v>3.5594348738842582E-2</v>
      </c>
      <c r="S70" s="229">
        <v>2.9918463638839661E-2</v>
      </c>
      <c r="T70" s="229">
        <v>2.6369762262081899E-2</v>
      </c>
      <c r="U70" s="229">
        <v>2.6850057056656489E-2</v>
      </c>
      <c r="V70" s="229">
        <v>2.7256492671654371E-2</v>
      </c>
      <c r="W70" s="229">
        <v>3.1822166407270668E-2</v>
      </c>
      <c r="X70" s="229">
        <v>3.6764840726483457E-2</v>
      </c>
      <c r="Y70" s="229">
        <v>3.2479811262553608E-2</v>
      </c>
      <c r="DA70" s="73" t="s">
        <v>1510</v>
      </c>
    </row>
    <row r="71" spans="1:105" ht="12" customHeight="1" x14ac:dyDescent="0.25">
      <c r="A71" s="147" t="s">
        <v>159</v>
      </c>
      <c r="B71" s="229">
        <v>0.48478917082272249</v>
      </c>
      <c r="C71" s="229">
        <v>0.51267862021530453</v>
      </c>
      <c r="D71" s="229">
        <v>0.45912910616812691</v>
      </c>
      <c r="E71" s="229">
        <v>0.36540979220310088</v>
      </c>
      <c r="F71" s="229">
        <v>0.30494485032749619</v>
      </c>
      <c r="G71" s="229">
        <v>0.26111425788347592</v>
      </c>
      <c r="H71" s="229">
        <v>0.19090177515136411</v>
      </c>
      <c r="I71" s="229">
        <v>0.1989006762281505</v>
      </c>
      <c r="J71" s="229">
        <v>0.16195361929912261</v>
      </c>
      <c r="K71" s="229">
        <v>0.1720143226103511</v>
      </c>
      <c r="L71" s="229">
        <v>0.18237579384399619</v>
      </c>
      <c r="M71" s="229">
        <v>0.1707244482795123</v>
      </c>
      <c r="N71" s="229">
        <v>8.3257864022739075E-2</v>
      </c>
      <c r="O71" s="229">
        <v>9.065050226270023E-2</v>
      </c>
      <c r="P71" s="229">
        <v>0.1147353859370053</v>
      </c>
      <c r="Q71" s="229">
        <v>0.16742959536722951</v>
      </c>
      <c r="R71" s="229">
        <v>0.13078340210130479</v>
      </c>
      <c r="S71" s="229">
        <v>0.12023668361471331</v>
      </c>
      <c r="T71" s="229">
        <v>0.1112747217322082</v>
      </c>
      <c r="U71" s="229">
        <v>0.14111723740910481</v>
      </c>
      <c r="V71" s="229">
        <v>0.16360435019520581</v>
      </c>
      <c r="W71" s="229">
        <v>0.1705059427487231</v>
      </c>
      <c r="X71" s="229">
        <v>0.13976815957402111</v>
      </c>
      <c r="Y71" s="229">
        <v>0.1098315402176423</v>
      </c>
      <c r="DA71" s="73" t="s">
        <v>1511</v>
      </c>
    </row>
    <row r="72" spans="1:105" ht="12" customHeight="1" x14ac:dyDescent="0.25">
      <c r="A72" s="147" t="s">
        <v>32</v>
      </c>
      <c r="B72" s="229">
        <v>3.6832690952171032</v>
      </c>
      <c r="C72" s="229">
        <v>2.6573762723288898</v>
      </c>
      <c r="D72" s="229">
        <v>3.1481092480878829</v>
      </c>
      <c r="E72" s="229">
        <v>1.7460107277651851</v>
      </c>
      <c r="F72" s="229">
        <v>0.71890123512194293</v>
      </c>
      <c r="G72" s="229">
        <v>0.51477350260127652</v>
      </c>
      <c r="H72" s="229">
        <v>0.22817764905617821</v>
      </c>
      <c r="I72" s="229">
        <v>0.1960057000548272</v>
      </c>
      <c r="J72" s="229">
        <v>0.1044088665204828</v>
      </c>
      <c r="K72" s="229">
        <v>7.6040780480964867E-2</v>
      </c>
      <c r="L72" s="229">
        <v>4.3441092722173218E-2</v>
      </c>
      <c r="M72" s="229">
        <v>2.3227894659479779E-2</v>
      </c>
      <c r="N72" s="229">
        <v>1.243937394188918E-2</v>
      </c>
      <c r="O72" s="229">
        <v>1.3552601360775801E-2</v>
      </c>
      <c r="P72" s="229">
        <v>5.1719514825801132E-3</v>
      </c>
      <c r="Q72" s="229">
        <v>5.8884881823259572E-3</v>
      </c>
      <c r="R72" s="229">
        <v>6.1902488509333322E-3</v>
      </c>
      <c r="S72" s="229">
        <v>6.8325281437813497E-3</v>
      </c>
      <c r="T72" s="229">
        <v>5.6954384236948281E-3</v>
      </c>
      <c r="U72" s="229">
        <v>5.8193586054879724E-3</v>
      </c>
      <c r="V72" s="229">
        <v>7.2662246346934774E-3</v>
      </c>
      <c r="W72" s="229">
        <v>9.3626941265792553E-3</v>
      </c>
      <c r="X72" s="229">
        <v>1.7586754050157631E-2</v>
      </c>
      <c r="Y72" s="229">
        <v>1.8876049952267038E-2</v>
      </c>
      <c r="DA72" s="73" t="s">
        <v>1512</v>
      </c>
    </row>
    <row r="73" spans="1:105" ht="12" customHeight="1" x14ac:dyDescent="0.25">
      <c r="A73" s="147" t="s">
        <v>33</v>
      </c>
      <c r="B73" s="229">
        <v>7.2038411879497843</v>
      </c>
      <c r="C73" s="229">
        <v>9.3113226296332972</v>
      </c>
      <c r="D73" s="229">
        <v>12.47324157439399</v>
      </c>
      <c r="E73" s="229">
        <v>11.39477026590189</v>
      </c>
      <c r="F73" s="229">
        <v>12.57395933073864</v>
      </c>
      <c r="G73" s="229">
        <v>15.044291144555791</v>
      </c>
      <c r="H73" s="229">
        <v>14.11128837052706</v>
      </c>
      <c r="I73" s="229">
        <v>7.17320857072436</v>
      </c>
      <c r="J73" s="229">
        <v>7.5889271828763691</v>
      </c>
      <c r="K73" s="229">
        <v>7.1654449652573344</v>
      </c>
      <c r="L73" s="229">
        <v>7.3452228967461979</v>
      </c>
      <c r="M73" s="229">
        <v>6.2270127216015352</v>
      </c>
      <c r="N73" s="229">
        <v>2.8606878128137989</v>
      </c>
      <c r="O73" s="229">
        <v>3.7409981057630368</v>
      </c>
      <c r="P73" s="229">
        <v>5.1402605572688991</v>
      </c>
      <c r="Q73" s="229">
        <v>4.797765169972843</v>
      </c>
      <c r="R73" s="229">
        <v>3.995754463071326</v>
      </c>
      <c r="S73" s="229">
        <v>5.2283176762392403</v>
      </c>
      <c r="T73" s="229">
        <v>4.2380057489615606</v>
      </c>
      <c r="U73" s="229">
        <v>4.2034867925890378</v>
      </c>
      <c r="V73" s="229">
        <v>4.7806598012980004</v>
      </c>
      <c r="W73" s="229">
        <v>3.8447963853961582</v>
      </c>
      <c r="X73" s="229">
        <v>4.8240742223707231</v>
      </c>
      <c r="Y73" s="229">
        <v>4.2041166420359639</v>
      </c>
      <c r="DA73" s="73" t="s">
        <v>1513</v>
      </c>
    </row>
    <row r="74" spans="1:105" ht="12" customHeight="1" x14ac:dyDescent="0.25">
      <c r="A74" s="147" t="s">
        <v>35</v>
      </c>
      <c r="B74" s="229">
        <v>5.2010154583288584</v>
      </c>
      <c r="C74" s="229">
        <v>5.8327937148133024</v>
      </c>
      <c r="D74" s="229">
        <v>6.3930595939887054</v>
      </c>
      <c r="E74" s="229">
        <v>5.0952516122038194</v>
      </c>
      <c r="F74" s="229">
        <v>4.390361416904577</v>
      </c>
      <c r="G74" s="229">
        <v>3.949662786168711</v>
      </c>
      <c r="H74" s="229">
        <v>3.530498953322553</v>
      </c>
      <c r="I74" s="229">
        <v>4.0757094949515151</v>
      </c>
      <c r="J74" s="229">
        <v>3.3407075606996268</v>
      </c>
      <c r="K74" s="229">
        <v>2.3050701492321211</v>
      </c>
      <c r="L74" s="229">
        <v>2.9361658986502541</v>
      </c>
      <c r="M74" s="229">
        <v>2.7792633832015792</v>
      </c>
      <c r="N74" s="229">
        <v>1.9269813431163321</v>
      </c>
      <c r="O74" s="229">
        <v>1.9592560992067021</v>
      </c>
      <c r="P74" s="229">
        <v>2.2831543796817262</v>
      </c>
      <c r="Q74" s="229">
        <v>2.673848020345281</v>
      </c>
      <c r="R74" s="229">
        <v>2.811271985654161</v>
      </c>
      <c r="S74" s="229">
        <v>2.973438940486429</v>
      </c>
      <c r="T74" s="229">
        <v>2.8871472749359599</v>
      </c>
      <c r="U74" s="229">
        <v>2.9830411758708921</v>
      </c>
      <c r="V74" s="229">
        <v>3.229381902955144</v>
      </c>
      <c r="W74" s="229">
        <v>3.2815581830652301</v>
      </c>
      <c r="X74" s="229">
        <v>3.2846151352883548</v>
      </c>
      <c r="Y74" s="229">
        <v>3.0298398204502841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5.9089517125669024</v>
      </c>
      <c r="C76" s="229">
        <v>6.0418405796380013</v>
      </c>
      <c r="D76" s="229">
        <v>6.6017466433396743</v>
      </c>
      <c r="E76" s="229">
        <v>6.5838145749262882</v>
      </c>
      <c r="F76" s="229">
        <v>6.2686334743539227</v>
      </c>
      <c r="G76" s="229">
        <v>7.272876608338775</v>
      </c>
      <c r="H76" s="229">
        <v>7.2962097741107206</v>
      </c>
      <c r="I76" s="229">
        <v>5.8550344883642103</v>
      </c>
      <c r="J76" s="229">
        <v>5.1899445722072626</v>
      </c>
      <c r="K76" s="229">
        <v>6.0114222685694196</v>
      </c>
      <c r="L76" s="229">
        <v>7.1864944792394132</v>
      </c>
      <c r="M76" s="229">
        <v>7.5416133957180369</v>
      </c>
      <c r="N76" s="229">
        <v>1.106336696168563</v>
      </c>
      <c r="O76" s="229">
        <v>1.5817034229735041</v>
      </c>
      <c r="P76" s="229">
        <v>2.1958519178753559</v>
      </c>
      <c r="Q76" s="229">
        <v>1.6370658683006769</v>
      </c>
      <c r="R76" s="229">
        <v>2.5242632048506151</v>
      </c>
      <c r="S76" s="229">
        <v>3.1271236402669151</v>
      </c>
      <c r="T76" s="229">
        <v>2.6547722237816198</v>
      </c>
      <c r="U76" s="229">
        <v>2.8569836693292761</v>
      </c>
      <c r="V76" s="229">
        <v>3.2183774555195819</v>
      </c>
      <c r="W76" s="229">
        <v>2.7992532926161968</v>
      </c>
      <c r="X76" s="229">
        <v>3.2710791807416002</v>
      </c>
      <c r="Y76" s="229">
        <v>2.933636375930778</v>
      </c>
      <c r="DA76" s="73" t="s">
        <v>1516</v>
      </c>
    </row>
    <row r="77" spans="1:105" ht="12" customHeight="1" x14ac:dyDescent="0.25">
      <c r="A77" s="147" t="s">
        <v>39</v>
      </c>
      <c r="B77" s="229">
        <v>1.720202111535895</v>
      </c>
      <c r="C77" s="229">
        <v>2.0365649276428659</v>
      </c>
      <c r="D77" s="229">
        <v>2.1008815122171089</v>
      </c>
      <c r="E77" s="229">
        <v>1.0899593917613</v>
      </c>
      <c r="F77" s="229">
        <v>0.93226982733303965</v>
      </c>
      <c r="G77" s="229">
        <v>3.669634116903957</v>
      </c>
      <c r="H77" s="229">
        <v>4.8340083711740984</v>
      </c>
      <c r="I77" s="229">
        <v>5.18159197268771</v>
      </c>
      <c r="J77" s="229">
        <v>5.324366555026014</v>
      </c>
      <c r="K77" s="229">
        <v>5.2379726107146558</v>
      </c>
      <c r="L77" s="229">
        <v>6.3706741618880267</v>
      </c>
      <c r="M77" s="229">
        <v>6.6578953292869203</v>
      </c>
      <c r="N77" s="229">
        <v>4.8743079337370414</v>
      </c>
      <c r="O77" s="229">
        <v>4.6237381312071921</v>
      </c>
      <c r="P77" s="229">
        <v>4.5081863142171494</v>
      </c>
      <c r="Q77" s="229">
        <v>5.1832114650763943</v>
      </c>
      <c r="R77" s="229">
        <v>5.4758923736053653</v>
      </c>
      <c r="S77" s="229">
        <v>6.1923319289061594</v>
      </c>
      <c r="T77" s="229">
        <v>6.1047461804487142</v>
      </c>
      <c r="U77" s="229">
        <v>4.7524760574107479</v>
      </c>
      <c r="V77" s="229">
        <v>3.4040656790888382</v>
      </c>
      <c r="W77" s="229">
        <v>2.8049553782966399</v>
      </c>
      <c r="X77" s="229">
        <v>0.76338343482462101</v>
      </c>
      <c r="Y77" s="229">
        <v>0.43712665025019082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746.53398558908623</v>
      </c>
      <c r="C79" s="261">
        <f t="shared" si="2"/>
        <v>752.22391503536255</v>
      </c>
      <c r="D79" s="261">
        <f t="shared" si="2"/>
        <v>869.34568214866886</v>
      </c>
      <c r="E79" s="261">
        <f t="shared" si="2"/>
        <v>689.37981656499937</v>
      </c>
      <c r="F79" s="261">
        <f t="shared" si="2"/>
        <v>643.58362828277768</v>
      </c>
      <c r="G79" s="261">
        <f t="shared" si="2"/>
        <v>730.33446645912682</v>
      </c>
      <c r="H79" s="261">
        <f t="shared" si="2"/>
        <v>702.8766536404479</v>
      </c>
      <c r="I79" s="261">
        <f t="shared" si="2"/>
        <v>539.85069605184447</v>
      </c>
      <c r="J79" s="261">
        <f t="shared" si="2"/>
        <v>491.40222142212355</v>
      </c>
      <c r="K79" s="261">
        <f t="shared" si="2"/>
        <v>464.09678078556738</v>
      </c>
      <c r="L79" s="261">
        <f t="shared" si="2"/>
        <v>531.37893297386483</v>
      </c>
      <c r="M79" s="261">
        <f t="shared" si="2"/>
        <v>503.54691079424191</v>
      </c>
      <c r="N79" s="261">
        <f t="shared" si="2"/>
        <v>209.31026451317084</v>
      </c>
      <c r="O79" s="261">
        <f t="shared" si="2"/>
        <v>242.72453122939305</v>
      </c>
      <c r="P79" s="261">
        <f t="shared" si="2"/>
        <v>302.90588895963782</v>
      </c>
      <c r="Q79" s="261">
        <f t="shared" si="2"/>
        <v>300.16954894362249</v>
      </c>
      <c r="R79" s="261">
        <f t="shared" si="2"/>
        <v>306.97400867943645</v>
      </c>
      <c r="S79" s="261">
        <f t="shared" si="2"/>
        <v>365.53618602200368</v>
      </c>
      <c r="T79" s="261">
        <f t="shared" si="2"/>
        <v>324.93597262295583</v>
      </c>
      <c r="U79" s="261">
        <f t="shared" si="2"/>
        <v>317.82653576884127</v>
      </c>
      <c r="V79" s="261">
        <f t="shared" si="2"/>
        <v>333.77630235824108</v>
      </c>
      <c r="W79" s="261">
        <f t="shared" si="2"/>
        <v>295.24205729820824</v>
      </c>
      <c r="X79" s="261">
        <f t="shared" si="2"/>
        <v>307.59528628146984</v>
      </c>
      <c r="Y79" s="261">
        <f t="shared" si="2"/>
        <v>271.64375001811425</v>
      </c>
      <c r="DA79" s="70"/>
    </row>
    <row r="80" spans="1:105" ht="12" customHeight="1" x14ac:dyDescent="0.25">
      <c r="A80" s="60" t="s">
        <v>1521</v>
      </c>
      <c r="B80" s="262">
        <v>721.64462697898102</v>
      </c>
      <c r="C80" s="262">
        <v>726.65572356745349</v>
      </c>
      <c r="D80" s="262">
        <v>842.34542302674856</v>
      </c>
      <c r="E80" s="262">
        <v>664.96720432337804</v>
      </c>
      <c r="F80" s="262">
        <v>619.45731058735259</v>
      </c>
      <c r="G80" s="262">
        <v>705.36136988110866</v>
      </c>
      <c r="H80" s="262">
        <v>677.66833506254591</v>
      </c>
      <c r="I80" s="262">
        <v>515.60067996013811</v>
      </c>
      <c r="J80" s="262">
        <v>469.91388218384589</v>
      </c>
      <c r="K80" s="262">
        <v>445.2913324652958</v>
      </c>
      <c r="L80" s="262">
        <v>510.1531567091223</v>
      </c>
      <c r="M80" s="262">
        <v>484.98689344350652</v>
      </c>
      <c r="N80" s="262">
        <v>198.13179030199021</v>
      </c>
      <c r="O80" s="262">
        <v>230.71132012430689</v>
      </c>
      <c r="P80" s="262">
        <v>288.24658926782229</v>
      </c>
      <c r="Q80" s="262">
        <v>284.21341149580331</v>
      </c>
      <c r="R80" s="262">
        <v>291.95388035579168</v>
      </c>
      <c r="S80" s="262">
        <v>348.42339849086682</v>
      </c>
      <c r="T80" s="262">
        <v>308.55681237981332</v>
      </c>
      <c r="U80" s="262">
        <v>302.27931204622968</v>
      </c>
      <c r="V80" s="262">
        <v>317.89347966209681</v>
      </c>
      <c r="W80" s="262">
        <v>279.67131117016521</v>
      </c>
      <c r="X80" s="262">
        <v>291.46369200175059</v>
      </c>
      <c r="Y80" s="262">
        <v>256.93098260569542</v>
      </c>
      <c r="DA80" s="72" t="s">
        <v>1522</v>
      </c>
    </row>
    <row r="81" spans="1:105" ht="12" customHeight="1" x14ac:dyDescent="0.25">
      <c r="A81" s="59" t="s">
        <v>28</v>
      </c>
      <c r="B81" s="230">
        <v>89.580035795198526</v>
      </c>
      <c r="C81" s="230">
        <v>47.124168037926253</v>
      </c>
      <c r="D81" s="230">
        <v>50.120545484283817</v>
      </c>
      <c r="E81" s="230">
        <v>32.527773954436462</v>
      </c>
      <c r="F81" s="230">
        <v>15.733843460967149</v>
      </c>
      <c r="G81" s="230">
        <v>0.2463260178271591</v>
      </c>
      <c r="H81" s="230">
        <v>1.3839674885977069</v>
      </c>
      <c r="I81" s="230">
        <v>30.517931724873879</v>
      </c>
      <c r="J81" s="230">
        <v>8.8833993951978023</v>
      </c>
      <c r="K81" s="230">
        <v>0.98739138305675678</v>
      </c>
      <c r="L81" s="230">
        <v>6.2234619528361934</v>
      </c>
      <c r="M81" s="230">
        <v>0.63282620098194131</v>
      </c>
      <c r="N81" s="230">
        <v>0.25768637390553922</v>
      </c>
      <c r="O81" s="230">
        <v>0</v>
      </c>
      <c r="P81" s="230">
        <v>0</v>
      </c>
      <c r="Q81" s="230">
        <v>0.26509541733837139</v>
      </c>
      <c r="R81" s="230">
        <v>0.4333162504509751</v>
      </c>
      <c r="S81" s="230">
        <v>0.23758814107116569</v>
      </c>
      <c r="T81" s="230">
        <v>0.30720296127953878</v>
      </c>
      <c r="U81" s="230">
        <v>0.31152367313003743</v>
      </c>
      <c r="V81" s="230">
        <v>0.39479419659439818</v>
      </c>
      <c r="W81" s="230">
        <v>0.38883197456661522</v>
      </c>
      <c r="X81" s="230">
        <v>0.59739042482367122</v>
      </c>
      <c r="Y81" s="230">
        <v>0.3006103927710897</v>
      </c>
      <c r="DA81" s="71" t="s">
        <v>1523</v>
      </c>
    </row>
    <row r="82" spans="1:105" ht="12" customHeight="1" x14ac:dyDescent="0.25">
      <c r="A82" s="59" t="s">
        <v>31</v>
      </c>
      <c r="B82" s="295">
        <v>68.674366912832113</v>
      </c>
      <c r="C82" s="295">
        <v>65.982160897683869</v>
      </c>
      <c r="D82" s="295">
        <v>62.589613976179251</v>
      </c>
      <c r="E82" s="295">
        <v>7.123516757790048</v>
      </c>
      <c r="F82" s="295">
        <v>2.4678104925010929</v>
      </c>
      <c r="G82" s="295">
        <v>3.19131045263673</v>
      </c>
      <c r="H82" s="295">
        <v>2.1004371803793158</v>
      </c>
      <c r="I82" s="295">
        <v>2.7612768072107312</v>
      </c>
      <c r="J82" s="295">
        <v>2.175624940785978</v>
      </c>
      <c r="K82" s="295">
        <v>1.4069491066062769</v>
      </c>
      <c r="L82" s="295">
        <v>1.2166172189323099</v>
      </c>
      <c r="M82" s="295">
        <v>1.3486420471915359</v>
      </c>
      <c r="N82" s="295">
        <v>0.78452822218017559</v>
      </c>
      <c r="O82" s="295">
        <v>0.64728065343617114</v>
      </c>
      <c r="P82" s="295">
        <v>0.70242199407438011</v>
      </c>
      <c r="Q82" s="295">
        <v>1.0320322416873571</v>
      </c>
      <c r="R82" s="295">
        <v>1.0918181860333791</v>
      </c>
      <c r="S82" s="295">
        <v>0.90695666777902173</v>
      </c>
      <c r="T82" s="295">
        <v>0.81913249101120011</v>
      </c>
      <c r="U82" s="295">
        <v>0.79354170899979593</v>
      </c>
      <c r="V82" s="295">
        <v>0.75735050832719431</v>
      </c>
      <c r="W82" s="295">
        <v>0.87670037372410747</v>
      </c>
      <c r="X82" s="295">
        <v>0.92394647154788934</v>
      </c>
      <c r="Y82" s="295">
        <v>0.8069981024047933</v>
      </c>
      <c r="DA82" s="122" t="s">
        <v>1524</v>
      </c>
    </row>
    <row r="83" spans="1:105" ht="12" customHeight="1" x14ac:dyDescent="0.25">
      <c r="A83" s="59" t="s">
        <v>159</v>
      </c>
      <c r="B83" s="295">
        <v>12.14870118354038</v>
      </c>
      <c r="C83" s="295">
        <v>12.91482609887022</v>
      </c>
      <c r="D83" s="295">
        <v>11.52170212453218</v>
      </c>
      <c r="E83" s="295">
        <v>9.0726315915260081</v>
      </c>
      <c r="F83" s="295">
        <v>7.5586975156197287</v>
      </c>
      <c r="G83" s="295">
        <v>6.7775100383818483</v>
      </c>
      <c r="H83" s="295">
        <v>5.0756209604108031</v>
      </c>
      <c r="I83" s="295">
        <v>5.4823041438522688</v>
      </c>
      <c r="J83" s="295">
        <v>4.5351805749838796</v>
      </c>
      <c r="K83" s="295">
        <v>4.8432716117270216</v>
      </c>
      <c r="L83" s="295">
        <v>5.1816576383876498</v>
      </c>
      <c r="M83" s="295">
        <v>4.9254338622662406</v>
      </c>
      <c r="N83" s="295">
        <v>2.7395777132332042</v>
      </c>
      <c r="O83" s="295">
        <v>2.8235806785911031</v>
      </c>
      <c r="P83" s="295">
        <v>3.38750394590503</v>
      </c>
      <c r="Q83" s="295">
        <v>5.1032723022931483</v>
      </c>
      <c r="R83" s="295">
        <v>4.0116395412426282</v>
      </c>
      <c r="S83" s="295">
        <v>3.644888428509899</v>
      </c>
      <c r="T83" s="295">
        <v>3.4565628272708451</v>
      </c>
      <c r="U83" s="295">
        <v>4.1706583157963557</v>
      </c>
      <c r="V83" s="295">
        <v>4.5459200960854496</v>
      </c>
      <c r="W83" s="295">
        <v>4.6974370574541808</v>
      </c>
      <c r="X83" s="295">
        <v>3.5125488189626402</v>
      </c>
      <c r="Y83" s="295">
        <v>2.7288903812695531</v>
      </c>
      <c r="DA83" s="122" t="s">
        <v>1525</v>
      </c>
    </row>
    <row r="84" spans="1:105" ht="12" customHeight="1" x14ac:dyDescent="0.25">
      <c r="A84" s="59" t="s">
        <v>32</v>
      </c>
      <c r="B84" s="295">
        <v>92.301846471576297</v>
      </c>
      <c r="C84" s="295">
        <v>66.941649374765689</v>
      </c>
      <c r="D84" s="295">
        <v>79.000822480357925</v>
      </c>
      <c r="E84" s="295">
        <v>43.351088082119851</v>
      </c>
      <c r="F84" s="295">
        <v>17.819474485489341</v>
      </c>
      <c r="G84" s="295">
        <v>13.361516945313941</v>
      </c>
      <c r="H84" s="295">
        <v>6.0666971657467252</v>
      </c>
      <c r="I84" s="295">
        <v>5.4025098456510952</v>
      </c>
      <c r="J84" s="295">
        <v>2.923757217337736</v>
      </c>
      <c r="K84" s="295">
        <v>2.1410202816149759</v>
      </c>
      <c r="L84" s="295">
        <v>1.2342475126732131</v>
      </c>
      <c r="M84" s="295">
        <v>0.67012932276486559</v>
      </c>
      <c r="N84" s="295">
        <v>0.4093142674002066</v>
      </c>
      <c r="O84" s="295">
        <v>0.42213625288074769</v>
      </c>
      <c r="P84" s="295">
        <v>0.1526992384449618</v>
      </c>
      <c r="Q84" s="295">
        <v>0.1794817611386659</v>
      </c>
      <c r="R84" s="295">
        <v>0.189879194619056</v>
      </c>
      <c r="S84" s="295">
        <v>0.2071231675728738</v>
      </c>
      <c r="T84" s="295">
        <v>0.17691925384213611</v>
      </c>
      <c r="U84" s="295">
        <v>0.17198860186171391</v>
      </c>
      <c r="V84" s="295">
        <v>0.20189974502580299</v>
      </c>
      <c r="W84" s="295">
        <v>0.25794213174503189</v>
      </c>
      <c r="X84" s="295">
        <v>0.44197714527071541</v>
      </c>
      <c r="Y84" s="295">
        <v>0.4689970754214276</v>
      </c>
      <c r="DA84" s="122" t="s">
        <v>1526</v>
      </c>
    </row>
    <row r="85" spans="1:105" ht="12" customHeight="1" x14ac:dyDescent="0.25">
      <c r="A85" s="59" t="s">
        <v>33</v>
      </c>
      <c r="B85" s="295">
        <v>180.52654480206141</v>
      </c>
      <c r="C85" s="295">
        <v>234.56042005747571</v>
      </c>
      <c r="D85" s="295">
        <v>313.01211797901709</v>
      </c>
      <c r="E85" s="295">
        <v>282.91675510201452</v>
      </c>
      <c r="F85" s="295">
        <v>311.67194675590122</v>
      </c>
      <c r="G85" s="295">
        <v>390.49125497416412</v>
      </c>
      <c r="H85" s="295">
        <v>375.18535893686061</v>
      </c>
      <c r="I85" s="295">
        <v>197.7153211228399</v>
      </c>
      <c r="J85" s="295">
        <v>212.5124174050151</v>
      </c>
      <c r="K85" s="295">
        <v>201.7517824038149</v>
      </c>
      <c r="L85" s="295">
        <v>208.69233534984139</v>
      </c>
      <c r="M85" s="295">
        <v>179.65053997143011</v>
      </c>
      <c r="N85" s="295">
        <v>94.130166183005741</v>
      </c>
      <c r="O85" s="295">
        <v>116.52456088403569</v>
      </c>
      <c r="P85" s="295">
        <v>151.7635799847196</v>
      </c>
      <c r="Q85" s="295">
        <v>146.23640492666101</v>
      </c>
      <c r="R85" s="295">
        <v>122.5654505358192</v>
      </c>
      <c r="S85" s="295">
        <v>158.4926831462127</v>
      </c>
      <c r="T85" s="295">
        <v>131.64654923940881</v>
      </c>
      <c r="U85" s="295">
        <v>124.2322161964354</v>
      </c>
      <c r="V85" s="295">
        <v>132.83569438916609</v>
      </c>
      <c r="W85" s="295">
        <v>105.9241028668548</v>
      </c>
      <c r="X85" s="295">
        <v>121.23502422883701</v>
      </c>
      <c r="Y85" s="295">
        <v>104.4560919700583</v>
      </c>
      <c r="DA85" s="122" t="s">
        <v>1527</v>
      </c>
    </row>
    <row r="86" spans="1:105" ht="12" customHeight="1" x14ac:dyDescent="0.25">
      <c r="A86" s="59" t="s">
        <v>35</v>
      </c>
      <c r="B86" s="295">
        <v>130.33620892764799</v>
      </c>
      <c r="C86" s="295">
        <v>146.9332122056534</v>
      </c>
      <c r="D86" s="295">
        <v>160.43184219156791</v>
      </c>
      <c r="E86" s="295">
        <v>126.5082155159111</v>
      </c>
      <c r="F86" s="295">
        <v>108.8243133110455</v>
      </c>
      <c r="G86" s="295">
        <v>102.517876267896</v>
      </c>
      <c r="H86" s="295">
        <v>93.867511048465559</v>
      </c>
      <c r="I86" s="295">
        <v>112.3388792689702</v>
      </c>
      <c r="J86" s="295">
        <v>93.549697138931521</v>
      </c>
      <c r="K86" s="295">
        <v>64.902042152061412</v>
      </c>
      <c r="L86" s="295">
        <v>83.422290511473363</v>
      </c>
      <c r="M86" s="295">
        <v>80.182294438379188</v>
      </c>
      <c r="N86" s="295">
        <v>63.406804911255954</v>
      </c>
      <c r="O86" s="295">
        <v>61.026883779419578</v>
      </c>
      <c r="P86" s="295">
        <v>67.408972455355666</v>
      </c>
      <c r="Q86" s="295">
        <v>81.499178880773954</v>
      </c>
      <c r="R86" s="295">
        <v>86.232730435488421</v>
      </c>
      <c r="S86" s="295">
        <v>90.137659000879978</v>
      </c>
      <c r="T86" s="295">
        <v>89.684393652465843</v>
      </c>
      <c r="U86" s="295">
        <v>88.162479048829283</v>
      </c>
      <c r="V86" s="295">
        <v>89.731795475256561</v>
      </c>
      <c r="W86" s="295">
        <v>90.406895893592321</v>
      </c>
      <c r="X86" s="295">
        <v>82.546490197531369</v>
      </c>
      <c r="Y86" s="295">
        <v>75.279839711162865</v>
      </c>
      <c r="DA86" s="122" t="s">
        <v>1528</v>
      </c>
    </row>
    <row r="87" spans="1:105" ht="12" customHeight="1" x14ac:dyDescent="0.25">
      <c r="A87" s="59" t="s">
        <v>38</v>
      </c>
      <c r="B87" s="295">
        <v>148.07692288612429</v>
      </c>
      <c r="C87" s="295">
        <v>152.19928689507819</v>
      </c>
      <c r="D87" s="295">
        <v>165.66877879081039</v>
      </c>
      <c r="E87" s="295">
        <v>163.46722331958</v>
      </c>
      <c r="F87" s="295">
        <v>155.3812245658286</v>
      </c>
      <c r="G87" s="295">
        <v>188.77557518488899</v>
      </c>
      <c r="H87" s="295">
        <v>193.98874228208521</v>
      </c>
      <c r="I87" s="295">
        <v>161.38245704674009</v>
      </c>
      <c r="J87" s="295">
        <v>145.33380551159391</v>
      </c>
      <c r="K87" s="295">
        <v>169.2588755264145</v>
      </c>
      <c r="L87" s="295">
        <v>204.18254652497811</v>
      </c>
      <c r="M87" s="295">
        <v>217.57702760049261</v>
      </c>
      <c r="N87" s="295">
        <v>36.403712631009419</v>
      </c>
      <c r="O87" s="295">
        <v>49.266877875943543</v>
      </c>
      <c r="P87" s="295">
        <v>64.831411649322632</v>
      </c>
      <c r="Q87" s="295">
        <v>49.897945965910807</v>
      </c>
      <c r="R87" s="295">
        <v>77.42904621213809</v>
      </c>
      <c r="S87" s="295">
        <v>94.796499938841151</v>
      </c>
      <c r="T87" s="295">
        <v>82.466051954534947</v>
      </c>
      <c r="U87" s="295">
        <v>84.436904501177168</v>
      </c>
      <c r="V87" s="295">
        <v>89.426025251641278</v>
      </c>
      <c r="W87" s="295">
        <v>77.119400872228127</v>
      </c>
      <c r="X87" s="295">
        <v>82.206314714777321</v>
      </c>
      <c r="Y87" s="295">
        <v>72.889554972607343</v>
      </c>
      <c r="DA87" s="122" t="s">
        <v>1529</v>
      </c>
    </row>
    <row r="88" spans="1:105" ht="12" customHeight="1" x14ac:dyDescent="0.25">
      <c r="A88" s="60" t="s">
        <v>1530</v>
      </c>
      <c r="B88" s="262">
        <v>24.88935861010523</v>
      </c>
      <c r="C88" s="262">
        <v>25.568191467909081</v>
      </c>
      <c r="D88" s="262">
        <v>27.000259121920301</v>
      </c>
      <c r="E88" s="262">
        <v>24.41261224162135</v>
      </c>
      <c r="F88" s="262">
        <v>24.12631769542503</v>
      </c>
      <c r="G88" s="262">
        <v>24.97309657801814</v>
      </c>
      <c r="H88" s="262">
        <v>25.20831857790197</v>
      </c>
      <c r="I88" s="262">
        <v>24.250016091706389</v>
      </c>
      <c r="J88" s="262">
        <v>21.488339238277671</v>
      </c>
      <c r="K88" s="262">
        <v>18.805448320271591</v>
      </c>
      <c r="L88" s="262">
        <v>21.225776264742571</v>
      </c>
      <c r="M88" s="262">
        <v>18.560017350735379</v>
      </c>
      <c r="N88" s="262">
        <v>11.178474211180641</v>
      </c>
      <c r="O88" s="262">
        <v>12.013211105086169</v>
      </c>
      <c r="P88" s="262">
        <v>14.659299691815519</v>
      </c>
      <c r="Q88" s="262">
        <v>15.9561374478192</v>
      </c>
      <c r="R88" s="262">
        <v>15.020128323644769</v>
      </c>
      <c r="S88" s="262">
        <v>17.11278753113687</v>
      </c>
      <c r="T88" s="262">
        <v>16.379160243142529</v>
      </c>
      <c r="U88" s="262">
        <v>15.547223722611569</v>
      </c>
      <c r="V88" s="262">
        <v>15.88282269614427</v>
      </c>
      <c r="W88" s="262">
        <v>15.570746128043</v>
      </c>
      <c r="X88" s="262">
        <v>16.13159427971928</v>
      </c>
      <c r="Y88" s="262">
        <v>14.712767412418801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100.59010869963288</v>
      </c>
      <c r="C89" s="261">
        <f t="shared" si="3"/>
        <v>99.820871087965642</v>
      </c>
      <c r="D89" s="261">
        <f t="shared" si="3"/>
        <v>111.56398844091433</v>
      </c>
      <c r="E89" s="261">
        <f t="shared" si="3"/>
        <v>87.386502564577768</v>
      </c>
      <c r="F89" s="261">
        <f t="shared" si="3"/>
        <v>79.315427775269484</v>
      </c>
      <c r="G89" s="261">
        <f t="shared" si="3"/>
        <v>82.69962250190521</v>
      </c>
      <c r="H89" s="261">
        <f t="shared" si="3"/>
        <v>78.773290151604826</v>
      </c>
      <c r="I89" s="261">
        <f t="shared" si="3"/>
        <v>72.548717881647562</v>
      </c>
      <c r="J89" s="261">
        <f t="shared" si="3"/>
        <v>62.701286493095502</v>
      </c>
      <c r="K89" s="261">
        <f t="shared" si="3"/>
        <v>53.951281848522051</v>
      </c>
      <c r="L89" s="261">
        <f t="shared" si="3"/>
        <v>62.851175253859182</v>
      </c>
      <c r="M89" s="261">
        <f t="shared" si="3"/>
        <v>57.060359980930428</v>
      </c>
      <c r="N89" s="261">
        <f t="shared" si="3"/>
        <v>29.691369479713671</v>
      </c>
      <c r="O89" s="261">
        <f t="shared" si="3"/>
        <v>32.37874371944622</v>
      </c>
      <c r="P89" s="261">
        <f t="shared" si="3"/>
        <v>39.381366861332566</v>
      </c>
      <c r="Q89" s="261">
        <f t="shared" si="3"/>
        <v>41.796665221445735</v>
      </c>
      <c r="R89" s="261">
        <f t="shared" si="3"/>
        <v>41.063081153780686</v>
      </c>
      <c r="S89" s="261">
        <f t="shared" si="3"/>
        <v>46.9334922160864</v>
      </c>
      <c r="T89" s="261">
        <f t="shared" si="3"/>
        <v>43.664516797162534</v>
      </c>
      <c r="U89" s="261">
        <f t="shared" si="3"/>
        <v>42.327939090853562</v>
      </c>
      <c r="V89" s="261">
        <f t="shared" si="3"/>
        <v>44.178391913762148</v>
      </c>
      <c r="W89" s="261">
        <f t="shared" si="3"/>
        <v>41.269257896666701</v>
      </c>
      <c r="X89" s="261">
        <f t="shared" si="3"/>
        <v>42.012891915958136</v>
      </c>
      <c r="Y89" s="261">
        <f t="shared" si="3"/>
        <v>37.757788981595489</v>
      </c>
      <c r="DA89" s="70"/>
    </row>
    <row r="90" spans="1:105" ht="12" customHeight="1" x14ac:dyDescent="0.25">
      <c r="A90" s="60" t="s">
        <v>1533</v>
      </c>
      <c r="B90" s="262">
        <v>74.269902895620135</v>
      </c>
      <c r="C90" s="262">
        <v>72.782807471551507</v>
      </c>
      <c r="D90" s="262">
        <v>83.011530019503425</v>
      </c>
      <c r="E90" s="262">
        <v>61.570450472654507</v>
      </c>
      <c r="F90" s="262">
        <v>53.802128819515602</v>
      </c>
      <c r="G90" s="262">
        <v>56.290864775619021</v>
      </c>
      <c r="H90" s="262">
        <v>52.11578790989909</v>
      </c>
      <c r="I90" s="262">
        <v>46.904609317709159</v>
      </c>
      <c r="J90" s="262">
        <v>39.977618921031862</v>
      </c>
      <c r="K90" s="262">
        <v>34.064740062535002</v>
      </c>
      <c r="L90" s="262">
        <v>40.405164957268752</v>
      </c>
      <c r="M90" s="262">
        <v>37.433358576439943</v>
      </c>
      <c r="N90" s="262">
        <v>17.870263664087361</v>
      </c>
      <c r="O90" s="262">
        <v>19.674913395568591</v>
      </c>
      <c r="P90" s="262">
        <v>23.87932878652925</v>
      </c>
      <c r="Q90" s="262">
        <v>24.923236378116432</v>
      </c>
      <c r="R90" s="262">
        <v>25.179471018463499</v>
      </c>
      <c r="S90" s="262">
        <v>28.836919429474069</v>
      </c>
      <c r="T90" s="262">
        <v>26.343746292398119</v>
      </c>
      <c r="U90" s="262">
        <v>25.886931732229801</v>
      </c>
      <c r="V90" s="262">
        <v>27.382492563369269</v>
      </c>
      <c r="W90" s="262">
        <v>24.803375869247361</v>
      </c>
      <c r="X90" s="262">
        <v>24.953919523770349</v>
      </c>
      <c r="Y90" s="262">
        <v>22.199209417226481</v>
      </c>
      <c r="DA90" s="72" t="s">
        <v>1534</v>
      </c>
    </row>
    <row r="91" spans="1:105" ht="12" customHeight="1" x14ac:dyDescent="0.25">
      <c r="A91" s="59" t="s">
        <v>28</v>
      </c>
      <c r="B91" s="230">
        <v>16.927236251542819</v>
      </c>
      <c r="C91" s="230">
        <v>10.09081919735295</v>
      </c>
      <c r="D91" s="230">
        <v>11.44071765504879</v>
      </c>
      <c r="E91" s="230">
        <v>9.1624125638407019</v>
      </c>
      <c r="F91" s="230">
        <v>5.5544047346225343</v>
      </c>
      <c r="G91" s="230">
        <v>0.10996435365709969</v>
      </c>
      <c r="H91" s="230">
        <v>0.66479621593464455</v>
      </c>
      <c r="I91" s="230">
        <v>9.1463586193140518</v>
      </c>
      <c r="J91" s="230">
        <v>3.168953095537415</v>
      </c>
      <c r="K91" s="230">
        <v>0.45281267320663321</v>
      </c>
      <c r="L91" s="230">
        <v>2.584955451131842</v>
      </c>
      <c r="M91" s="230">
        <v>0.26992926236223092</v>
      </c>
      <c r="N91" s="230">
        <v>6.812227394264618E-2</v>
      </c>
      <c r="O91" s="230">
        <v>0</v>
      </c>
      <c r="P91" s="230">
        <v>0</v>
      </c>
      <c r="Q91" s="230">
        <v>7.5012559214752278E-2</v>
      </c>
      <c r="R91" s="230">
        <v>0.1186466627113197</v>
      </c>
      <c r="S91" s="230">
        <v>7.2017307886990678E-2</v>
      </c>
      <c r="T91" s="230">
        <v>8.5689496165037612E-2</v>
      </c>
      <c r="U91" s="230">
        <v>8.6148654789710247E-2</v>
      </c>
      <c r="V91" s="230">
        <v>0.1130424573374039</v>
      </c>
      <c r="W91" s="230">
        <v>9.9809215085792088E-2</v>
      </c>
      <c r="X91" s="230">
        <v>0.1693573514840607</v>
      </c>
      <c r="Y91" s="230">
        <v>8.3851038718683435E-2</v>
      </c>
      <c r="DA91" s="71" t="s">
        <v>1535</v>
      </c>
    </row>
    <row r="92" spans="1:105" ht="12" customHeight="1" x14ac:dyDescent="0.25">
      <c r="A92" s="59" t="s">
        <v>31</v>
      </c>
      <c r="B92" s="295">
        <v>12.976856091197879</v>
      </c>
      <c r="C92" s="295">
        <v>14.12892966796405</v>
      </c>
      <c r="D92" s="295">
        <v>14.286957468659219</v>
      </c>
      <c r="E92" s="295">
        <v>2.0065498343578878</v>
      </c>
      <c r="F92" s="295">
        <v>0.87119325406436077</v>
      </c>
      <c r="G92" s="295">
        <v>1.424658240891076</v>
      </c>
      <c r="H92" s="295">
        <v>1.008956280280439</v>
      </c>
      <c r="I92" s="295">
        <v>0.82756682705856655</v>
      </c>
      <c r="J92" s="295">
        <v>0.77610530430041735</v>
      </c>
      <c r="K92" s="295">
        <v>0.64521971424927116</v>
      </c>
      <c r="L92" s="295">
        <v>0.50532988485399577</v>
      </c>
      <c r="M92" s="295">
        <v>0.57525739677692134</v>
      </c>
      <c r="N92" s="295">
        <v>0.2073988067630079</v>
      </c>
      <c r="O92" s="295">
        <v>0.1961678076322162</v>
      </c>
      <c r="P92" s="295">
        <v>0.2340961862305195</v>
      </c>
      <c r="Q92" s="295">
        <v>0.29202835876371391</v>
      </c>
      <c r="R92" s="295">
        <v>0.29895159465071403</v>
      </c>
      <c r="S92" s="295">
        <v>0.27491514218311258</v>
      </c>
      <c r="T92" s="295">
        <v>0.22848428984801261</v>
      </c>
      <c r="U92" s="295">
        <v>0.21944576494937509</v>
      </c>
      <c r="V92" s="295">
        <v>0.2168541565847647</v>
      </c>
      <c r="W92" s="295">
        <v>0.2250400735802468</v>
      </c>
      <c r="X92" s="295">
        <v>0.26193444158496521</v>
      </c>
      <c r="Y92" s="295">
        <v>0.22510076417143801</v>
      </c>
      <c r="DA92" s="122" t="s">
        <v>1536</v>
      </c>
    </row>
    <row r="93" spans="1:105" ht="12" customHeight="1" x14ac:dyDescent="0.25">
      <c r="A93" s="59" t="s">
        <v>159</v>
      </c>
      <c r="B93" s="295">
        <v>2.2956447076370612</v>
      </c>
      <c r="C93" s="295">
        <v>2.765484899894044</v>
      </c>
      <c r="D93" s="295">
        <v>2.6299901495222548</v>
      </c>
      <c r="E93" s="295">
        <v>2.5555758533534152</v>
      </c>
      <c r="F93" s="295">
        <v>2.6683922064238632</v>
      </c>
      <c r="G93" s="295">
        <v>3.0256020754499131</v>
      </c>
      <c r="H93" s="295">
        <v>2.4381017876500848</v>
      </c>
      <c r="I93" s="295">
        <v>1.643070710422841</v>
      </c>
      <c r="J93" s="295">
        <v>1.6178237499583139</v>
      </c>
      <c r="K93" s="295">
        <v>2.221099761659405</v>
      </c>
      <c r="L93" s="295">
        <v>2.152235244588415</v>
      </c>
      <c r="M93" s="295">
        <v>2.1009223815203901</v>
      </c>
      <c r="N93" s="295">
        <v>0.7242379976849399</v>
      </c>
      <c r="O93" s="295">
        <v>0.85572715398100829</v>
      </c>
      <c r="P93" s="295">
        <v>1.1289534799122929</v>
      </c>
      <c r="Q93" s="295">
        <v>1.4440442600188239</v>
      </c>
      <c r="R93" s="295">
        <v>1.098430172129115</v>
      </c>
      <c r="S93" s="295">
        <v>1.104832299231219</v>
      </c>
      <c r="T93" s="295">
        <v>0.96415453125179351</v>
      </c>
      <c r="U93" s="295">
        <v>1.153352488057612</v>
      </c>
      <c r="V93" s="295">
        <v>1.3016452190885071</v>
      </c>
      <c r="W93" s="295">
        <v>1.2057843394746111</v>
      </c>
      <c r="X93" s="295">
        <v>0.99579092703664385</v>
      </c>
      <c r="Y93" s="295">
        <v>0.76118556949931993</v>
      </c>
      <c r="DA93" s="122" t="s">
        <v>1537</v>
      </c>
    </row>
    <row r="94" spans="1:105" ht="12" customHeight="1" x14ac:dyDescent="0.25">
      <c r="A94" s="59" t="s">
        <v>32</v>
      </c>
      <c r="B94" s="295">
        <v>17.44155545159709</v>
      </c>
      <c r="C94" s="295">
        <v>14.33438740116763</v>
      </c>
      <c r="D94" s="295">
        <v>18.03304604491619</v>
      </c>
      <c r="E94" s="295">
        <v>12.21112009251422</v>
      </c>
      <c r="F94" s="295">
        <v>6.2906799407424279</v>
      </c>
      <c r="G94" s="295">
        <v>5.9648208814092758</v>
      </c>
      <c r="H94" s="295">
        <v>2.914170565593543</v>
      </c>
      <c r="I94" s="295">
        <v>1.619156007627647</v>
      </c>
      <c r="J94" s="295">
        <v>1.042984681009715</v>
      </c>
      <c r="K94" s="295">
        <v>0.98186102668466291</v>
      </c>
      <c r="L94" s="295">
        <v>0.51265274217295687</v>
      </c>
      <c r="M94" s="295">
        <v>0.285840746638718</v>
      </c>
      <c r="N94" s="295">
        <v>0.1082068028272683</v>
      </c>
      <c r="O94" s="295">
        <v>0.12793452547992931</v>
      </c>
      <c r="P94" s="295">
        <v>5.0890076993353753E-2</v>
      </c>
      <c r="Q94" s="295">
        <v>5.0786944454031598E-2</v>
      </c>
      <c r="R94" s="295">
        <v>5.1990971343487673E-2</v>
      </c>
      <c r="S94" s="295">
        <v>6.2782817620330764E-2</v>
      </c>
      <c r="T94" s="295">
        <v>4.9348878866542267E-2</v>
      </c>
      <c r="U94" s="295">
        <v>4.7561671768568688E-2</v>
      </c>
      <c r="V94" s="295">
        <v>5.7810483311030288E-2</v>
      </c>
      <c r="W94" s="295">
        <v>6.6211123032570818E-2</v>
      </c>
      <c r="X94" s="295">
        <v>0.12529842399403709</v>
      </c>
      <c r="Y94" s="295">
        <v>0.13082013421956951</v>
      </c>
      <c r="DA94" s="122" t="s">
        <v>1538</v>
      </c>
    </row>
    <row r="95" spans="1:105" ht="12" customHeight="1" x14ac:dyDescent="0.25">
      <c r="A95" s="59" t="s">
        <v>35</v>
      </c>
      <c r="B95" s="295">
        <v>24.628610393645289</v>
      </c>
      <c r="C95" s="295">
        <v>31.463186305172819</v>
      </c>
      <c r="D95" s="295">
        <v>36.62081870135696</v>
      </c>
      <c r="E95" s="295">
        <v>35.634792128588288</v>
      </c>
      <c r="F95" s="295">
        <v>38.417458683662417</v>
      </c>
      <c r="G95" s="295">
        <v>45.765819224211647</v>
      </c>
      <c r="H95" s="295">
        <v>45.089763060440383</v>
      </c>
      <c r="I95" s="295">
        <v>33.668457153286063</v>
      </c>
      <c r="J95" s="295">
        <v>33.371752090226003</v>
      </c>
      <c r="K95" s="295">
        <v>29.763746886735031</v>
      </c>
      <c r="L95" s="295">
        <v>34.649991634521541</v>
      </c>
      <c r="M95" s="295">
        <v>34.201408789141681</v>
      </c>
      <c r="N95" s="295">
        <v>16.762297782869499</v>
      </c>
      <c r="O95" s="295">
        <v>18.49508390847544</v>
      </c>
      <c r="P95" s="295">
        <v>22.465389043393081</v>
      </c>
      <c r="Q95" s="295">
        <v>23.061364255665112</v>
      </c>
      <c r="R95" s="295">
        <v>23.611451617628859</v>
      </c>
      <c r="S95" s="295">
        <v>27.322371862552419</v>
      </c>
      <c r="T95" s="295">
        <v>25.01606909626673</v>
      </c>
      <c r="U95" s="295">
        <v>24.38042315266453</v>
      </c>
      <c r="V95" s="295">
        <v>25.69314024704757</v>
      </c>
      <c r="W95" s="295">
        <v>23.206531118074139</v>
      </c>
      <c r="X95" s="295">
        <v>23.40153837967064</v>
      </c>
      <c r="Y95" s="295">
        <v>20.998251910617469</v>
      </c>
      <c r="DA95" s="122" t="s">
        <v>1539</v>
      </c>
    </row>
    <row r="96" spans="1:105" ht="12" customHeight="1" x14ac:dyDescent="0.25">
      <c r="A96" s="61" t="s">
        <v>1540</v>
      </c>
      <c r="B96" s="263">
        <v>26.320205804012751</v>
      </c>
      <c r="C96" s="263">
        <v>27.038063616414139</v>
      </c>
      <c r="D96" s="263">
        <v>28.552458421410911</v>
      </c>
      <c r="E96" s="263">
        <v>25.816052091923261</v>
      </c>
      <c r="F96" s="263">
        <v>25.513298955753879</v>
      </c>
      <c r="G96" s="263">
        <v>26.40875772628619</v>
      </c>
      <c r="H96" s="263">
        <v>26.657502241705739</v>
      </c>
      <c r="I96" s="263">
        <v>25.644108563938399</v>
      </c>
      <c r="J96" s="263">
        <v>22.72366757206364</v>
      </c>
      <c r="K96" s="263">
        <v>19.886541785987049</v>
      </c>
      <c r="L96" s="263">
        <v>22.44601029659043</v>
      </c>
      <c r="M96" s="263">
        <v>19.627001404490489</v>
      </c>
      <c r="N96" s="263">
        <v>11.821105815626311</v>
      </c>
      <c r="O96" s="263">
        <v>12.70383032387763</v>
      </c>
      <c r="P96" s="263">
        <v>15.50203807480332</v>
      </c>
      <c r="Q96" s="263">
        <v>16.8734288433293</v>
      </c>
      <c r="R96" s="263">
        <v>15.883610135317189</v>
      </c>
      <c r="S96" s="263">
        <v>18.096572786612331</v>
      </c>
      <c r="T96" s="263">
        <v>17.320770504764418</v>
      </c>
      <c r="U96" s="263">
        <v>16.441007358623761</v>
      </c>
      <c r="V96" s="263">
        <v>16.79589935039288</v>
      </c>
      <c r="W96" s="263">
        <v>16.46588202741934</v>
      </c>
      <c r="X96" s="263">
        <v>17.05897239218779</v>
      </c>
      <c r="Y96" s="263">
        <v>15.55857956436901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249.82323076477019</v>
      </c>
      <c r="C99" s="223">
        <v>256.19849207055643</v>
      </c>
      <c r="D99" s="223">
        <v>263.81690160119831</v>
      </c>
      <c r="E99" s="223">
        <v>260.77934646860228</v>
      </c>
      <c r="F99" s="223">
        <v>268.65145410252711</v>
      </c>
      <c r="G99" s="223">
        <v>268.01864538641598</v>
      </c>
      <c r="H99" s="223">
        <v>279.91304217103021</v>
      </c>
      <c r="I99" s="223">
        <v>297.25789588820459</v>
      </c>
      <c r="J99" s="223">
        <v>303.53167854186279</v>
      </c>
      <c r="K99" s="223">
        <v>265.33154004609048</v>
      </c>
      <c r="L99" s="223">
        <v>275.0109816388894</v>
      </c>
      <c r="M99" s="223">
        <v>277.00506057727068</v>
      </c>
      <c r="N99" s="223">
        <v>275.21114117210442</v>
      </c>
      <c r="O99" s="223">
        <v>274.58161211222489</v>
      </c>
      <c r="P99" s="223">
        <v>275.54799363925298</v>
      </c>
      <c r="Q99" s="223">
        <v>263.29268766337009</v>
      </c>
      <c r="R99" s="223">
        <v>274.42712037541668</v>
      </c>
      <c r="S99" s="223">
        <v>281.72636220362028</v>
      </c>
      <c r="T99" s="223">
        <v>282.26516371874112</v>
      </c>
      <c r="U99" s="223">
        <v>290.69775104825629</v>
      </c>
      <c r="V99" s="223">
        <v>257.62294890034309</v>
      </c>
      <c r="W99" s="223">
        <v>279.28481978970513</v>
      </c>
      <c r="X99" s="223">
        <v>278.70171963583692</v>
      </c>
      <c r="Y99" s="223">
        <v>280.17868672899829</v>
      </c>
      <c r="DA99" s="89" t="s">
        <v>1542</v>
      </c>
    </row>
    <row r="100" spans="1:105" ht="12" customHeight="1" x14ac:dyDescent="0.25">
      <c r="A100" s="55" t="s">
        <v>91</v>
      </c>
      <c r="B100" s="259">
        <v>2.1210260209987881</v>
      </c>
      <c r="C100" s="259">
        <v>2.1751526731873798</v>
      </c>
      <c r="D100" s="259">
        <v>2.2398337871240481</v>
      </c>
      <c r="E100" s="259">
        <v>2.2140446182915792</v>
      </c>
      <c r="F100" s="259">
        <v>2.2808796563329858</v>
      </c>
      <c r="G100" s="259">
        <v>2.275507042468655</v>
      </c>
      <c r="H100" s="259">
        <v>2.3764917467623858</v>
      </c>
      <c r="I100" s="259">
        <v>2.523751414935711</v>
      </c>
      <c r="J100" s="259">
        <v>2.5770165024850571</v>
      </c>
      <c r="K100" s="259">
        <v>2.2526932299567042</v>
      </c>
      <c r="L100" s="259">
        <v>2.3348727271325949</v>
      </c>
      <c r="M100" s="259">
        <v>2.351802671170756</v>
      </c>
      <c r="N100" s="259">
        <v>2.3365721030349831</v>
      </c>
      <c r="O100" s="259">
        <v>2.3312273338044842</v>
      </c>
      <c r="P100" s="259">
        <v>2.3394320166060889</v>
      </c>
      <c r="Q100" s="259">
        <v>2.235383154574333</v>
      </c>
      <c r="R100" s="259">
        <v>2.329915682390947</v>
      </c>
      <c r="S100" s="259">
        <v>2.3918870283051601</v>
      </c>
      <c r="T100" s="259">
        <v>2.396461510951299</v>
      </c>
      <c r="U100" s="259">
        <v>2.468055081714609</v>
      </c>
      <c r="V100" s="259">
        <v>2.1872464644360332</v>
      </c>
      <c r="W100" s="259">
        <v>2.3711580713717479</v>
      </c>
      <c r="X100" s="259">
        <v>2.366207488532444</v>
      </c>
      <c r="Y100" s="259">
        <v>2.3787470975476639</v>
      </c>
      <c r="DA100" s="67" t="s">
        <v>1543</v>
      </c>
    </row>
    <row r="101" spans="1:105" ht="12" customHeight="1" x14ac:dyDescent="0.25">
      <c r="A101" s="173" t="s">
        <v>92</v>
      </c>
      <c r="B101" s="224">
        <v>2.3780719343599159</v>
      </c>
      <c r="C101" s="224">
        <v>2.4387581641356069</v>
      </c>
      <c r="D101" s="224">
        <v>2.511277944757389</v>
      </c>
      <c r="E101" s="224">
        <v>2.4823634015109648</v>
      </c>
      <c r="F101" s="224">
        <v>2.5572981390505358</v>
      </c>
      <c r="G101" s="224">
        <v>2.551274421227923</v>
      </c>
      <c r="H101" s="224">
        <v>2.6644974032672799</v>
      </c>
      <c r="I101" s="224">
        <v>2.8296033852208802</v>
      </c>
      <c r="J101" s="224">
        <v>2.8893236378383729</v>
      </c>
      <c r="K101" s="224">
        <v>2.5256958160088931</v>
      </c>
      <c r="L101" s="224">
        <v>2.6178345987861862</v>
      </c>
      <c r="M101" s="224">
        <v>2.636816272923534</v>
      </c>
      <c r="N101" s="224">
        <v>2.6197399210686041</v>
      </c>
      <c r="O101" s="224">
        <v>2.613747422354848</v>
      </c>
      <c r="P101" s="224">
        <v>2.622946425906739</v>
      </c>
      <c r="Q101" s="224">
        <v>2.5062879426301921</v>
      </c>
      <c r="R101" s="224">
        <v>2.6122768126672189</v>
      </c>
      <c r="S101" s="224">
        <v>2.6817584300514792</v>
      </c>
      <c r="T101" s="224">
        <v>2.686887291596459</v>
      </c>
      <c r="U101" s="224">
        <v>2.7671572456787099</v>
      </c>
      <c r="V101" s="224">
        <v>2.4523175949316931</v>
      </c>
      <c r="W101" s="224">
        <v>2.6585173428494029</v>
      </c>
      <c r="X101" s="224">
        <v>2.6529668017469761</v>
      </c>
      <c r="Y101" s="224">
        <v>2.6670260787062001</v>
      </c>
      <c r="DA101" s="177" t="s">
        <v>1544</v>
      </c>
    </row>
    <row r="102" spans="1:105" ht="12" customHeight="1" x14ac:dyDescent="0.25">
      <c r="A102" s="173" t="s">
        <v>93</v>
      </c>
      <c r="B102" s="224">
        <v>2.5429004629287171</v>
      </c>
      <c r="C102" s="224">
        <v>2.7127074996272782</v>
      </c>
      <c r="D102" s="224">
        <v>2.6181503723880768</v>
      </c>
      <c r="E102" s="224">
        <v>3.052047763262125</v>
      </c>
      <c r="F102" s="224">
        <v>3.473372879826115</v>
      </c>
      <c r="G102" s="224">
        <v>3.435535422392527</v>
      </c>
      <c r="H102" s="224">
        <v>3.842995860182191</v>
      </c>
      <c r="I102" s="224">
        <v>4.2990920224876419</v>
      </c>
      <c r="J102" s="224">
        <v>4.5235527730397722</v>
      </c>
      <c r="K102" s="224">
        <v>4.0359909779338263</v>
      </c>
      <c r="L102" s="224">
        <v>4.0267391059455582</v>
      </c>
      <c r="M102" s="224">
        <v>3.877494889559947</v>
      </c>
      <c r="N102" s="224">
        <v>4.5987182254866763</v>
      </c>
      <c r="O102" s="224">
        <v>4.5065128371571088</v>
      </c>
      <c r="P102" s="224">
        <v>4.5405926658791866</v>
      </c>
      <c r="Q102" s="224">
        <v>4.4755100477845318</v>
      </c>
      <c r="R102" s="224">
        <v>4.4262322458706462</v>
      </c>
      <c r="S102" s="224">
        <v>4.5263156917610328</v>
      </c>
      <c r="T102" s="224">
        <v>4.6954145703574479</v>
      </c>
      <c r="U102" s="224">
        <v>4.7125324287874966</v>
      </c>
      <c r="V102" s="224">
        <v>4.068517590039912</v>
      </c>
      <c r="W102" s="224">
        <v>4.6791057635395443</v>
      </c>
      <c r="X102" s="224">
        <v>4.7713361991054626</v>
      </c>
      <c r="Y102" s="224">
        <v>4.8848008243122836</v>
      </c>
      <c r="DA102" s="177" t="s">
        <v>1545</v>
      </c>
    </row>
    <row r="103" spans="1:105" ht="12" customHeight="1" x14ac:dyDescent="0.25">
      <c r="A103" s="173" t="s">
        <v>94</v>
      </c>
      <c r="B103" s="224">
        <v>1.903700219150624</v>
      </c>
      <c r="C103" s="224">
        <v>1.9522809148201621</v>
      </c>
      <c r="D103" s="224">
        <v>2.0103346348391908</v>
      </c>
      <c r="E103" s="224">
        <v>1.9871878908237821</v>
      </c>
      <c r="F103" s="224">
        <v>2.047174838323111</v>
      </c>
      <c r="G103" s="224">
        <v>2.0423527163455031</v>
      </c>
      <c r="H103" s="224">
        <v>2.1329902671306211</v>
      </c>
      <c r="I103" s="224">
        <v>2.2651613295306938</v>
      </c>
      <c r="J103" s="224">
        <v>2.312968738698177</v>
      </c>
      <c r="K103" s="224">
        <v>2.021876465960696</v>
      </c>
      <c r="L103" s="224">
        <v>2.0956356396976399</v>
      </c>
      <c r="M103" s="224">
        <v>2.1108308979625439</v>
      </c>
      <c r="N103" s="224">
        <v>2.0971608931578851</v>
      </c>
      <c r="O103" s="224">
        <v>2.0923637627810412</v>
      </c>
      <c r="P103" s="224">
        <v>2.0997277726012129</v>
      </c>
      <c r="Q103" s="224">
        <v>2.0063400255904749</v>
      </c>
      <c r="R103" s="224">
        <v>2.0911865065575541</v>
      </c>
      <c r="S103" s="224">
        <v>2.1468081083813679</v>
      </c>
      <c r="T103" s="224">
        <v>2.1509138777258938</v>
      </c>
      <c r="U103" s="224">
        <v>2.2151717863995959</v>
      </c>
      <c r="V103" s="224">
        <v>1.9631355449956001</v>
      </c>
      <c r="W103" s="224">
        <v>2.128203093890165</v>
      </c>
      <c r="X103" s="224">
        <v>2.1237597605492251</v>
      </c>
      <c r="Y103" s="224">
        <v>2.1350145288519249</v>
      </c>
      <c r="DA103" s="177" t="s">
        <v>1546</v>
      </c>
    </row>
    <row r="104" spans="1:105" ht="12" customHeight="1" x14ac:dyDescent="0.25">
      <c r="A104" s="56" t="s">
        <v>95</v>
      </c>
      <c r="B104" s="260">
        <v>2.012580101431503</v>
      </c>
      <c r="C104" s="260">
        <v>2.0851417285339959</v>
      </c>
      <c r="D104" s="260">
        <v>2.1603244682995348</v>
      </c>
      <c r="E104" s="260">
        <v>2.1094785006218348</v>
      </c>
      <c r="F104" s="260">
        <v>2.1616215543808091</v>
      </c>
      <c r="G104" s="260">
        <v>2.160985865926957</v>
      </c>
      <c r="H104" s="260">
        <v>2.24481332627203</v>
      </c>
      <c r="I104" s="260">
        <v>2.3776941357281678</v>
      </c>
      <c r="J104" s="260">
        <v>2.4301771567551311</v>
      </c>
      <c r="K104" s="260">
        <v>2.1210076067433108</v>
      </c>
      <c r="L104" s="260">
        <v>2.2014445522734309</v>
      </c>
      <c r="M104" s="260">
        <v>2.229616170106572</v>
      </c>
      <c r="N104" s="260">
        <v>2.204967461069288</v>
      </c>
      <c r="O104" s="260">
        <v>2.199997588033145</v>
      </c>
      <c r="P104" s="260">
        <v>2.207378542668295</v>
      </c>
      <c r="Q104" s="260">
        <v>2.109914042918656</v>
      </c>
      <c r="R104" s="260">
        <v>2.1996861089371271</v>
      </c>
      <c r="S104" s="260">
        <v>2.2574760472200062</v>
      </c>
      <c r="T104" s="260">
        <v>2.2615099109824901</v>
      </c>
      <c r="U104" s="260">
        <v>2.32982997882312</v>
      </c>
      <c r="V104" s="260">
        <v>2.0664051768505778</v>
      </c>
      <c r="W104" s="260">
        <v>2.2376256285041989</v>
      </c>
      <c r="X104" s="260">
        <v>2.2340372507999491</v>
      </c>
      <c r="Y104" s="260">
        <v>2.2472241188602382</v>
      </c>
      <c r="DA104" s="68" t="s">
        <v>1547</v>
      </c>
    </row>
    <row r="105" spans="1:105" ht="12" customHeight="1" x14ac:dyDescent="0.25">
      <c r="A105" s="37" t="s">
        <v>159</v>
      </c>
      <c r="B105" s="226">
        <v>0.15330846548001451</v>
      </c>
      <c r="C105" s="226">
        <v>0.15109853652475499</v>
      </c>
      <c r="D105" s="226">
        <v>0.1319753159293032</v>
      </c>
      <c r="E105" s="226">
        <v>0.1229765700907085</v>
      </c>
      <c r="F105" s="226">
        <v>0.11783589729449841</v>
      </c>
      <c r="G105" s="226">
        <v>0.1131816029299496</v>
      </c>
      <c r="H105" s="226">
        <v>9.3587620508777475E-2</v>
      </c>
      <c r="I105" s="226">
        <v>8.7360327788571265E-2</v>
      </c>
      <c r="J105" s="226">
        <v>8.7726329158393568E-2</v>
      </c>
      <c r="K105" s="226">
        <v>0.11182547664235321</v>
      </c>
      <c r="L105" s="226">
        <v>0.1010673314470749</v>
      </c>
      <c r="M105" s="226">
        <v>0.1057962897841328</v>
      </c>
      <c r="N105" s="226">
        <v>6.830712579234946E-2</v>
      </c>
      <c r="O105" s="226">
        <v>7.2757852019801714E-2</v>
      </c>
      <c r="P105" s="226">
        <v>7.7817967733562032E-2</v>
      </c>
      <c r="Q105" s="226">
        <v>9.0185589180730066E-2</v>
      </c>
      <c r="R105" s="226">
        <v>7.4617888177091654E-2</v>
      </c>
      <c r="S105" s="226">
        <v>6.6447586196750744E-2</v>
      </c>
      <c r="T105" s="226">
        <v>6.2034748909888499E-2</v>
      </c>
      <c r="U105" s="226">
        <v>7.9921712853253002E-2</v>
      </c>
      <c r="V105" s="226">
        <v>7.7311659607658428E-2</v>
      </c>
      <c r="W105" s="226">
        <v>8.2074566600093601E-2</v>
      </c>
      <c r="X105" s="226">
        <v>6.5235177891095036E-2</v>
      </c>
      <c r="Y105" s="226">
        <v>5.5344525479706183E-2</v>
      </c>
      <c r="DA105" s="69" t="s">
        <v>1548</v>
      </c>
    </row>
    <row r="106" spans="1:105" ht="12" customHeight="1" x14ac:dyDescent="0.25">
      <c r="A106" s="37" t="s">
        <v>35</v>
      </c>
      <c r="B106" s="226">
        <v>1.644755590354986</v>
      </c>
      <c r="C106" s="226">
        <v>1.7190625070125931</v>
      </c>
      <c r="D106" s="226">
        <v>1.837666243190778</v>
      </c>
      <c r="E106" s="226">
        <v>1.7147777109095801</v>
      </c>
      <c r="F106" s="226">
        <v>1.696510619715321</v>
      </c>
      <c r="G106" s="226">
        <v>1.7120059578318221</v>
      </c>
      <c r="H106" s="226">
        <v>1.7307905910681429</v>
      </c>
      <c r="I106" s="226">
        <v>1.7901161735696709</v>
      </c>
      <c r="J106" s="226">
        <v>1.8095798807100649</v>
      </c>
      <c r="K106" s="226">
        <v>1.4985122414244301</v>
      </c>
      <c r="L106" s="226">
        <v>1.6271372741292811</v>
      </c>
      <c r="M106" s="226">
        <v>1.7222826445701811</v>
      </c>
      <c r="N106" s="226">
        <v>1.580950442925229</v>
      </c>
      <c r="O106" s="226">
        <v>1.5725369609301161</v>
      </c>
      <c r="P106" s="226">
        <v>1.5485234341422971</v>
      </c>
      <c r="Q106" s="226">
        <v>1.4402624492143159</v>
      </c>
      <c r="R106" s="226">
        <v>1.603958723282362</v>
      </c>
      <c r="S106" s="226">
        <v>1.643240934121786</v>
      </c>
      <c r="T106" s="226">
        <v>1.6095610348732059</v>
      </c>
      <c r="U106" s="226">
        <v>1.6894446395391349</v>
      </c>
      <c r="V106" s="226">
        <v>1.526052786044539</v>
      </c>
      <c r="W106" s="226">
        <v>1.579607498167898</v>
      </c>
      <c r="X106" s="226">
        <v>1.533056264798569</v>
      </c>
      <c r="Y106" s="226">
        <v>1.5267476611003941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0.2145160455965027</v>
      </c>
      <c r="C109" s="226">
        <v>0.2149806849966476</v>
      </c>
      <c r="D109" s="226">
        <v>0.1906829091794538</v>
      </c>
      <c r="E109" s="226">
        <v>0.27172421962154641</v>
      </c>
      <c r="F109" s="226">
        <v>0.34727503737099008</v>
      </c>
      <c r="G109" s="226">
        <v>0.33579830516518561</v>
      </c>
      <c r="H109" s="226">
        <v>0.42043511469511002</v>
      </c>
      <c r="I109" s="226">
        <v>0.50021763436992561</v>
      </c>
      <c r="J109" s="226">
        <v>0.53287094688667203</v>
      </c>
      <c r="K109" s="226">
        <v>0.51066988867652841</v>
      </c>
      <c r="L109" s="226">
        <v>0.47323994669707509</v>
      </c>
      <c r="M109" s="226">
        <v>0.40153723575225758</v>
      </c>
      <c r="N109" s="226">
        <v>0.55570989235170887</v>
      </c>
      <c r="O109" s="226">
        <v>0.55470277508322707</v>
      </c>
      <c r="P109" s="226">
        <v>0.58103714079243618</v>
      </c>
      <c r="Q109" s="226">
        <v>0.57946600452360997</v>
      </c>
      <c r="R109" s="226">
        <v>0.52110949747767332</v>
      </c>
      <c r="S109" s="226">
        <v>0.54778752690146926</v>
      </c>
      <c r="T109" s="226">
        <v>0.58991412719939529</v>
      </c>
      <c r="U109" s="226">
        <v>0.56046362643073189</v>
      </c>
      <c r="V109" s="226">
        <v>0.46304073119838018</v>
      </c>
      <c r="W109" s="226">
        <v>0.57594356373620792</v>
      </c>
      <c r="X109" s="226">
        <v>0.63574580811028503</v>
      </c>
      <c r="Y109" s="226">
        <v>0.66513193228013834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200.31527719045252</v>
      </c>
      <c r="C110" s="261">
        <f t="shared" si="4"/>
        <v>204.480813682416</v>
      </c>
      <c r="D110" s="261">
        <f t="shared" si="4"/>
        <v>212.09699752400786</v>
      </c>
      <c r="E110" s="261">
        <f t="shared" si="4"/>
        <v>205.57979578645734</v>
      </c>
      <c r="F110" s="261">
        <f t="shared" si="4"/>
        <v>208.88832365886461</v>
      </c>
      <c r="G110" s="261">
        <f t="shared" si="4"/>
        <v>208.65414001930174</v>
      </c>
      <c r="H110" s="261">
        <f t="shared" si="4"/>
        <v>215.67265043901341</v>
      </c>
      <c r="I110" s="261">
        <f t="shared" si="4"/>
        <v>227.11719369954065</v>
      </c>
      <c r="J110" s="261">
        <f t="shared" si="4"/>
        <v>230.72722940697628</v>
      </c>
      <c r="K110" s="261">
        <f t="shared" si="4"/>
        <v>200.97073679793363</v>
      </c>
      <c r="L110" s="261">
        <f t="shared" si="4"/>
        <v>209.68176125031201</v>
      </c>
      <c r="M110" s="261">
        <f t="shared" si="4"/>
        <v>212.76713912190056</v>
      </c>
      <c r="N110" s="261">
        <f t="shared" si="4"/>
        <v>204.80592114211049</v>
      </c>
      <c r="O110" s="261">
        <f t="shared" si="4"/>
        <v>205.05894439473886</v>
      </c>
      <c r="P110" s="261">
        <f t="shared" si="4"/>
        <v>205.62003713862975</v>
      </c>
      <c r="Q110" s="261">
        <f t="shared" si="4"/>
        <v>195.26520159286341</v>
      </c>
      <c r="R110" s="261">
        <f t="shared" si="4"/>
        <v>205.62947371757704</v>
      </c>
      <c r="S110" s="261">
        <f t="shared" si="4"/>
        <v>211.25536578688684</v>
      </c>
      <c r="T110" s="261">
        <f t="shared" si="4"/>
        <v>210.24238888090494</v>
      </c>
      <c r="U110" s="261">
        <f t="shared" si="4"/>
        <v>217.61051634784701</v>
      </c>
      <c r="V110" s="261">
        <f t="shared" si="4"/>
        <v>193.80241717023642</v>
      </c>
      <c r="W110" s="261">
        <f t="shared" si="4"/>
        <v>207.72863792574699</v>
      </c>
      <c r="X110" s="261">
        <f t="shared" si="4"/>
        <v>206.39292336320392</v>
      </c>
      <c r="Y110" s="261">
        <f t="shared" si="4"/>
        <v>206.70652060350747</v>
      </c>
      <c r="DA110" s="70"/>
    </row>
    <row r="111" spans="1:105" ht="12" customHeight="1" x14ac:dyDescent="0.25">
      <c r="A111" s="60" t="s">
        <v>1554</v>
      </c>
      <c r="B111" s="262">
        <v>187.53497510093419</v>
      </c>
      <c r="C111" s="262">
        <v>190.8470825037252</v>
      </c>
      <c r="D111" s="262">
        <v>198.93849872993121</v>
      </c>
      <c r="E111" s="262">
        <v>190.24058256330019</v>
      </c>
      <c r="F111" s="262">
        <v>191.4315826967775</v>
      </c>
      <c r="G111" s="262">
        <v>191.3875654217068</v>
      </c>
      <c r="H111" s="262">
        <v>196.35823025705699</v>
      </c>
      <c r="I111" s="262">
        <v>205.51049081870889</v>
      </c>
      <c r="J111" s="262">
        <v>207.99241465502851</v>
      </c>
      <c r="K111" s="262">
        <v>180.68634710964929</v>
      </c>
      <c r="L111" s="262">
        <v>189.44387032225339</v>
      </c>
      <c r="M111" s="262">
        <v>193.27933110047869</v>
      </c>
      <c r="N111" s="262">
        <v>181.69333415606579</v>
      </c>
      <c r="O111" s="262">
        <v>182.40977024545771</v>
      </c>
      <c r="P111" s="262">
        <v>182.7995820003454</v>
      </c>
      <c r="Q111" s="262">
        <v>172.77184361475199</v>
      </c>
      <c r="R111" s="262">
        <v>183.38377985528459</v>
      </c>
      <c r="S111" s="262">
        <v>188.50666494839291</v>
      </c>
      <c r="T111" s="262">
        <v>186.6438180679599</v>
      </c>
      <c r="U111" s="262">
        <v>193.9259133031843</v>
      </c>
      <c r="V111" s="262">
        <v>173.35455276686801</v>
      </c>
      <c r="W111" s="262">
        <v>184.2120331515404</v>
      </c>
      <c r="X111" s="262">
        <v>182.41277986793281</v>
      </c>
      <c r="Y111" s="262">
        <v>182.15611798572749</v>
      </c>
      <c r="DA111" s="72" t="s">
        <v>1555</v>
      </c>
    </row>
    <row r="112" spans="1:105" ht="12" customHeight="1" x14ac:dyDescent="0.25">
      <c r="A112" s="59" t="s">
        <v>28</v>
      </c>
      <c r="B112" s="230">
        <v>42.742062466705057</v>
      </c>
      <c r="C112" s="230">
        <v>26.45959218652192</v>
      </c>
      <c r="D112" s="230">
        <v>27.417868266657461</v>
      </c>
      <c r="E112" s="230">
        <v>28.31005280048273</v>
      </c>
      <c r="F112" s="230">
        <v>19.762944564037031</v>
      </c>
      <c r="G112" s="230">
        <v>0.37387611672861232</v>
      </c>
      <c r="H112" s="230">
        <v>2.5047728083512322</v>
      </c>
      <c r="I112" s="230">
        <v>40.074369585452992</v>
      </c>
      <c r="J112" s="230">
        <v>16.48718017877243</v>
      </c>
      <c r="K112" s="230">
        <v>2.4018110132783832</v>
      </c>
      <c r="L112" s="230">
        <v>12.119835812845171</v>
      </c>
      <c r="M112" s="230">
        <v>1.393723386248698</v>
      </c>
      <c r="N112" s="230">
        <v>0.69262341706833364</v>
      </c>
      <c r="O112" s="230">
        <v>0</v>
      </c>
      <c r="P112" s="230">
        <v>0</v>
      </c>
      <c r="Q112" s="230">
        <v>0.51999900627564344</v>
      </c>
      <c r="R112" s="230">
        <v>0.86411161931330238</v>
      </c>
      <c r="S112" s="230">
        <v>0.47077644897334298</v>
      </c>
      <c r="T112" s="230">
        <v>0.60710479652537352</v>
      </c>
      <c r="U112" s="230">
        <v>0.64536256103056833</v>
      </c>
      <c r="V112" s="230">
        <v>0.71565525271458985</v>
      </c>
      <c r="W112" s="230">
        <v>0.74127241933261379</v>
      </c>
      <c r="X112" s="230">
        <v>1.2379997156699329</v>
      </c>
      <c r="Y112" s="230">
        <v>0.68804160612196263</v>
      </c>
      <c r="DA112" s="71" t="s">
        <v>1556</v>
      </c>
    </row>
    <row r="113" spans="1:105" ht="12" customHeight="1" x14ac:dyDescent="0.25">
      <c r="A113" s="59" t="s">
        <v>31</v>
      </c>
      <c r="B113" s="295">
        <v>32.76716797881685</v>
      </c>
      <c r="C113" s="295">
        <v>37.04810379958522</v>
      </c>
      <c r="D113" s="295">
        <v>34.238928852000043</v>
      </c>
      <c r="E113" s="295">
        <v>6.1998443490368134</v>
      </c>
      <c r="F113" s="295">
        <v>3.099764026433887</v>
      </c>
      <c r="G113" s="295">
        <v>4.8438032240039623</v>
      </c>
      <c r="H113" s="295">
        <v>3.8014750912933821</v>
      </c>
      <c r="I113" s="295">
        <v>3.62594779677389</v>
      </c>
      <c r="J113" s="295">
        <v>4.0378596981196333</v>
      </c>
      <c r="K113" s="295">
        <v>3.4223773038283611</v>
      </c>
      <c r="L113" s="295">
        <v>2.3692923733260942</v>
      </c>
      <c r="M113" s="295">
        <v>2.9702214572225061</v>
      </c>
      <c r="N113" s="295">
        <v>2.108697521709733</v>
      </c>
      <c r="O113" s="295">
        <v>1.818708118319196</v>
      </c>
      <c r="P113" s="295">
        <v>1.792038853912598</v>
      </c>
      <c r="Q113" s="295">
        <v>2.0243870886566682</v>
      </c>
      <c r="R113" s="295">
        <v>2.1772845577499438</v>
      </c>
      <c r="S113" s="295">
        <v>1.797117640235296</v>
      </c>
      <c r="T113" s="295">
        <v>1.6187971047263461</v>
      </c>
      <c r="U113" s="295">
        <v>1.643926782382636</v>
      </c>
      <c r="V113" s="295">
        <v>1.3728719269580869</v>
      </c>
      <c r="W113" s="295">
        <v>1.6713486790396099</v>
      </c>
      <c r="X113" s="295">
        <v>1.9147368647700489</v>
      </c>
      <c r="Y113" s="295">
        <v>1.8470694422690279</v>
      </c>
      <c r="DA113" s="122" t="s">
        <v>1557</v>
      </c>
    </row>
    <row r="114" spans="1:105" ht="12" customHeight="1" x14ac:dyDescent="0.25">
      <c r="A114" s="59" t="s">
        <v>159</v>
      </c>
      <c r="B114" s="295">
        <v>5.7966101516566821</v>
      </c>
      <c r="C114" s="295">
        <v>7.2515026994414749</v>
      </c>
      <c r="D114" s="295">
        <v>6.3028147041445726</v>
      </c>
      <c r="E114" s="295">
        <v>7.8962267677834017</v>
      </c>
      <c r="F114" s="295">
        <v>9.4943184319907257</v>
      </c>
      <c r="G114" s="295">
        <v>10.286973160981329</v>
      </c>
      <c r="H114" s="295">
        <v>9.1861098413635141</v>
      </c>
      <c r="I114" s="295">
        <v>7.1990423342328933</v>
      </c>
      <c r="J114" s="295">
        <v>8.417086292827106</v>
      </c>
      <c r="K114" s="295">
        <v>11.781167323267841</v>
      </c>
      <c r="L114" s="295">
        <v>10.090981561639239</v>
      </c>
      <c r="M114" s="295">
        <v>10.84767405428209</v>
      </c>
      <c r="N114" s="295">
        <v>7.3635856188476749</v>
      </c>
      <c r="O114" s="295">
        <v>7.9336051149090272</v>
      </c>
      <c r="P114" s="295">
        <v>8.6422958564153909</v>
      </c>
      <c r="Q114" s="295">
        <v>10.01034477544075</v>
      </c>
      <c r="R114" s="295">
        <v>7.9999407741497492</v>
      </c>
      <c r="S114" s="295">
        <v>7.2222781134683878</v>
      </c>
      <c r="T114" s="295">
        <v>6.83097540201741</v>
      </c>
      <c r="U114" s="295">
        <v>8.6400712498733334</v>
      </c>
      <c r="V114" s="295">
        <v>8.2405253756218109</v>
      </c>
      <c r="W114" s="295">
        <v>8.9552319768012811</v>
      </c>
      <c r="X114" s="295">
        <v>7.2792168378594999</v>
      </c>
      <c r="Y114" s="295">
        <v>6.2459255102641631</v>
      </c>
      <c r="DA114" s="122" t="s">
        <v>1558</v>
      </c>
    </row>
    <row r="115" spans="1:105" ht="12" customHeight="1" x14ac:dyDescent="0.25">
      <c r="A115" s="59" t="s">
        <v>32</v>
      </c>
      <c r="B115" s="295">
        <v>44.040742478602539</v>
      </c>
      <c r="C115" s="295">
        <v>37.586843789452438</v>
      </c>
      <c r="D115" s="295">
        <v>43.216491815781289</v>
      </c>
      <c r="E115" s="295">
        <v>37.729959458101902</v>
      </c>
      <c r="F115" s="295">
        <v>22.382661127311799</v>
      </c>
      <c r="G115" s="295">
        <v>20.2802453154696</v>
      </c>
      <c r="H115" s="295">
        <v>10.97980857387105</v>
      </c>
      <c r="I115" s="295">
        <v>7.0942611116469836</v>
      </c>
      <c r="J115" s="295">
        <v>5.4263587503779256</v>
      </c>
      <c r="K115" s="295">
        <v>5.2079916639698354</v>
      </c>
      <c r="L115" s="295">
        <v>2.4036263609187389</v>
      </c>
      <c r="M115" s="295">
        <v>1.4758790130673609</v>
      </c>
      <c r="N115" s="295">
        <v>1.1001770960752331</v>
      </c>
      <c r="O115" s="295">
        <v>1.186104707556765</v>
      </c>
      <c r="P115" s="295">
        <v>0.38957061505004581</v>
      </c>
      <c r="Q115" s="295">
        <v>0.35206318680937632</v>
      </c>
      <c r="R115" s="295">
        <v>0.378653738846431</v>
      </c>
      <c r="S115" s="295">
        <v>0.41041067492026467</v>
      </c>
      <c r="T115" s="295">
        <v>0.34963376380839878</v>
      </c>
      <c r="U115" s="295">
        <v>0.3562971746266313</v>
      </c>
      <c r="V115" s="295">
        <v>0.36598970880491039</v>
      </c>
      <c r="W115" s="295">
        <v>0.49174296496466252</v>
      </c>
      <c r="X115" s="295">
        <v>0.91592961226196246</v>
      </c>
      <c r="Y115" s="295">
        <v>1.0734475879720691</v>
      </c>
      <c r="DA115" s="122" t="s">
        <v>1559</v>
      </c>
    </row>
    <row r="116" spans="1:105" ht="12" customHeight="1" x14ac:dyDescent="0.25">
      <c r="A116" s="59" t="s">
        <v>35</v>
      </c>
      <c r="B116" s="295">
        <v>62.188392025153128</v>
      </c>
      <c r="C116" s="295">
        <v>82.501040028724162</v>
      </c>
      <c r="D116" s="295">
        <v>87.762395091347855</v>
      </c>
      <c r="E116" s="295">
        <v>110.1044991878954</v>
      </c>
      <c r="F116" s="295">
        <v>136.69189454700401</v>
      </c>
      <c r="G116" s="295">
        <v>155.6026676045233</v>
      </c>
      <c r="H116" s="295">
        <v>169.8860639421778</v>
      </c>
      <c r="I116" s="295">
        <v>147.5168699906022</v>
      </c>
      <c r="J116" s="295">
        <v>173.62392973493141</v>
      </c>
      <c r="K116" s="295">
        <v>157.8729998053048</v>
      </c>
      <c r="L116" s="295">
        <v>162.4601342135241</v>
      </c>
      <c r="M116" s="295">
        <v>176.59183318965799</v>
      </c>
      <c r="N116" s="295">
        <v>170.4282505023649</v>
      </c>
      <c r="O116" s="295">
        <v>171.47135230467271</v>
      </c>
      <c r="P116" s="295">
        <v>171.97567667496739</v>
      </c>
      <c r="Q116" s="295">
        <v>159.86504955756959</v>
      </c>
      <c r="R116" s="295">
        <v>171.96378916522519</v>
      </c>
      <c r="S116" s="295">
        <v>178.60608207079559</v>
      </c>
      <c r="T116" s="295">
        <v>177.23730700088231</v>
      </c>
      <c r="U116" s="295">
        <v>182.64025553527119</v>
      </c>
      <c r="V116" s="295">
        <v>162.65951050276871</v>
      </c>
      <c r="W116" s="295">
        <v>172.35243711140231</v>
      </c>
      <c r="X116" s="295">
        <v>171.06489683737141</v>
      </c>
      <c r="Y116" s="295">
        <v>172.3016338391003</v>
      </c>
      <c r="DA116" s="122" t="s">
        <v>1560</v>
      </c>
    </row>
    <row r="117" spans="1:105" ht="12" customHeight="1" x14ac:dyDescent="0.25">
      <c r="A117" s="60" t="s">
        <v>1561</v>
      </c>
      <c r="B117" s="262">
        <v>12.780302089518321</v>
      </c>
      <c r="C117" s="262">
        <v>13.633731178690789</v>
      </c>
      <c r="D117" s="262">
        <v>13.15849879407666</v>
      </c>
      <c r="E117" s="262">
        <v>15.339213223157159</v>
      </c>
      <c r="F117" s="262">
        <v>17.4567409620871</v>
      </c>
      <c r="G117" s="262">
        <v>17.26657459759495</v>
      </c>
      <c r="H117" s="262">
        <v>19.314420181956411</v>
      </c>
      <c r="I117" s="262">
        <v>21.606702880831769</v>
      </c>
      <c r="J117" s="262">
        <v>22.73481475194777</v>
      </c>
      <c r="K117" s="262">
        <v>20.28438968828435</v>
      </c>
      <c r="L117" s="262">
        <v>20.237890928058619</v>
      </c>
      <c r="M117" s="262">
        <v>19.487808021421859</v>
      </c>
      <c r="N117" s="262">
        <v>23.112586986044711</v>
      </c>
      <c r="O117" s="262">
        <v>22.649174149281141</v>
      </c>
      <c r="P117" s="262">
        <v>22.820455138284359</v>
      </c>
      <c r="Q117" s="262">
        <v>22.493357978111419</v>
      </c>
      <c r="R117" s="262">
        <v>22.245693862292448</v>
      </c>
      <c r="S117" s="262">
        <v>22.748700838493921</v>
      </c>
      <c r="T117" s="262">
        <v>23.598570812945042</v>
      </c>
      <c r="U117" s="262">
        <v>23.684603044662708</v>
      </c>
      <c r="V117" s="262">
        <v>20.447864403368399</v>
      </c>
      <c r="W117" s="262">
        <v>23.516604774206598</v>
      </c>
      <c r="X117" s="262">
        <v>23.980143495271101</v>
      </c>
      <c r="Y117" s="262">
        <v>24.55040261777998</v>
      </c>
      <c r="DA117" s="72" t="s">
        <v>1562</v>
      </c>
    </row>
    <row r="118" spans="1:105" ht="12" customHeight="1" x14ac:dyDescent="0.25">
      <c r="A118" s="57" t="s">
        <v>1563</v>
      </c>
      <c r="B118" s="261">
        <v>10.470648226023201</v>
      </c>
      <c r="C118" s="261">
        <v>11.16984576579882</v>
      </c>
      <c r="D118" s="261">
        <v>10.780497291087119</v>
      </c>
      <c r="E118" s="261">
        <v>12.56711340613511</v>
      </c>
      <c r="F118" s="261">
        <v>14.301961918156261</v>
      </c>
      <c r="G118" s="261">
        <v>14.146162384383731</v>
      </c>
      <c r="H118" s="261">
        <v>15.82392168810548</v>
      </c>
      <c r="I118" s="261">
        <v>17.701943475572278</v>
      </c>
      <c r="J118" s="261">
        <v>18.62618317501914</v>
      </c>
      <c r="K118" s="261">
        <v>16.618598482096029</v>
      </c>
      <c r="L118" s="261">
        <v>16.580502969340571</v>
      </c>
      <c r="M118" s="261">
        <v>15.96597490883504</v>
      </c>
      <c r="N118" s="261">
        <v>18.935684479846049</v>
      </c>
      <c r="O118" s="261">
        <v>18.5560195264523</v>
      </c>
      <c r="P118" s="261">
        <v>18.69634664635106</v>
      </c>
      <c r="Q118" s="261">
        <v>18.428362425327759</v>
      </c>
      <c r="R118" s="261">
        <v>18.22545612336512</v>
      </c>
      <c r="S118" s="261">
        <v>18.637559770536399</v>
      </c>
      <c r="T118" s="261">
        <v>19.333841398154199</v>
      </c>
      <c r="U118" s="261">
        <v>19.404325900641371</v>
      </c>
      <c r="V118" s="261">
        <v>16.752530076475029</v>
      </c>
      <c r="W118" s="261">
        <v>19.26668824699242</v>
      </c>
      <c r="X118" s="261">
        <v>19.64645633489917</v>
      </c>
      <c r="Y118" s="261">
        <v>20.113658332758678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18.735986653896468</v>
      </c>
      <c r="C119" s="261">
        <f t="shared" si="5"/>
        <v>19.216852343324391</v>
      </c>
      <c r="D119" s="261">
        <f t="shared" si="5"/>
        <v>19.77996491895577</v>
      </c>
      <c r="E119" s="261">
        <f t="shared" si="5"/>
        <v>19.573583139102016</v>
      </c>
      <c r="F119" s="261">
        <f t="shared" si="5"/>
        <v>20.179070822930171</v>
      </c>
      <c r="G119" s="261">
        <f t="shared" si="5"/>
        <v>20.129958002149628</v>
      </c>
      <c r="H119" s="261">
        <f t="shared" si="5"/>
        <v>21.03487439552578</v>
      </c>
      <c r="I119" s="261">
        <f t="shared" si="5"/>
        <v>22.347876093139337</v>
      </c>
      <c r="J119" s="261">
        <f t="shared" si="5"/>
        <v>22.824940625649131</v>
      </c>
      <c r="K119" s="261">
        <f t="shared" si="5"/>
        <v>19.956037408510149</v>
      </c>
      <c r="L119" s="261">
        <f t="shared" si="5"/>
        <v>20.677280453528297</v>
      </c>
      <c r="M119" s="261">
        <f t="shared" si="5"/>
        <v>20.818823418466703</v>
      </c>
      <c r="N119" s="261">
        <f t="shared" si="5"/>
        <v>20.715920025852306</v>
      </c>
      <c r="O119" s="261">
        <f t="shared" si="5"/>
        <v>20.665120284837965</v>
      </c>
      <c r="P119" s="261">
        <f t="shared" si="5"/>
        <v>20.738638500020464</v>
      </c>
      <c r="Q119" s="261">
        <f t="shared" si="5"/>
        <v>19.821918882926688</v>
      </c>
      <c r="R119" s="261">
        <f t="shared" si="5"/>
        <v>20.650178483356001</v>
      </c>
      <c r="S119" s="261">
        <f t="shared" si="5"/>
        <v>21.198753391384034</v>
      </c>
      <c r="T119" s="261">
        <f t="shared" si="5"/>
        <v>21.246010876638465</v>
      </c>
      <c r="U119" s="261">
        <f t="shared" si="5"/>
        <v>21.875533013176593</v>
      </c>
      <c r="V119" s="261">
        <f t="shared" si="5"/>
        <v>19.381967829523202</v>
      </c>
      <c r="W119" s="261">
        <f t="shared" si="5"/>
        <v>21.023069588724994</v>
      </c>
      <c r="X119" s="261">
        <f t="shared" si="5"/>
        <v>20.983348322781996</v>
      </c>
      <c r="Y119" s="261">
        <f t="shared" si="5"/>
        <v>21.098123093684517</v>
      </c>
      <c r="DA119" s="70"/>
    </row>
    <row r="120" spans="1:105" ht="12" customHeight="1" x14ac:dyDescent="0.25">
      <c r="A120" s="60" t="s">
        <v>1566</v>
      </c>
      <c r="B120" s="262">
        <v>15.682697777893059</v>
      </c>
      <c r="C120" s="262">
        <v>15.959674269227211</v>
      </c>
      <c r="D120" s="262">
        <v>16.636322639497511</v>
      </c>
      <c r="E120" s="262">
        <v>15.90895543524503</v>
      </c>
      <c r="F120" s="262">
        <v>16.008553364307058</v>
      </c>
      <c r="G120" s="262">
        <v>16.004872399614651</v>
      </c>
      <c r="H120" s="262">
        <v>16.420546512275731</v>
      </c>
      <c r="I120" s="262">
        <v>17.185908473668078</v>
      </c>
      <c r="J120" s="262">
        <v>17.39346048582901</v>
      </c>
      <c r="K120" s="262">
        <v>15.10997814027488</v>
      </c>
      <c r="L120" s="262">
        <v>15.842330010917861</v>
      </c>
      <c r="M120" s="262">
        <v>16.16307216683569</v>
      </c>
      <c r="N120" s="262">
        <v>15.19418789105179</v>
      </c>
      <c r="O120" s="262">
        <v>15.254100185604109</v>
      </c>
      <c r="P120" s="262">
        <v>15.286698371296589</v>
      </c>
      <c r="Q120" s="262">
        <v>14.44812417780336</v>
      </c>
      <c r="R120" s="262">
        <v>15.33555218321392</v>
      </c>
      <c r="S120" s="262">
        <v>15.7639557843174</v>
      </c>
      <c r="T120" s="262">
        <v>15.60817436478967</v>
      </c>
      <c r="U120" s="262">
        <v>16.217142898271991</v>
      </c>
      <c r="V120" s="262">
        <v>14.49685349626851</v>
      </c>
      <c r="W120" s="262">
        <v>15.404815242660479</v>
      </c>
      <c r="X120" s="262">
        <v>15.25435186665548</v>
      </c>
      <c r="Y120" s="262">
        <v>15.23288839976049</v>
      </c>
      <c r="DA120" s="72" t="s">
        <v>1567</v>
      </c>
    </row>
    <row r="121" spans="1:105" ht="12" customHeight="1" x14ac:dyDescent="0.25">
      <c r="A121" s="59" t="s">
        <v>28</v>
      </c>
      <c r="B121" s="230">
        <v>3.5743244571226782</v>
      </c>
      <c r="C121" s="230">
        <v>2.2126954578162672</v>
      </c>
      <c r="D121" s="230">
        <v>2.292831731833747</v>
      </c>
      <c r="E121" s="230">
        <v>2.3674410701641651</v>
      </c>
      <c r="F121" s="230">
        <v>1.6526852478170251</v>
      </c>
      <c r="G121" s="230">
        <v>3.1265560687393529E-2</v>
      </c>
      <c r="H121" s="230">
        <v>0.20946276786244741</v>
      </c>
      <c r="I121" s="230">
        <v>3.351237423899164</v>
      </c>
      <c r="J121" s="230">
        <v>1.378747957889956</v>
      </c>
      <c r="K121" s="230">
        <v>0.20085254081585091</v>
      </c>
      <c r="L121" s="230">
        <v>1.0135267944991919</v>
      </c>
      <c r="M121" s="230">
        <v>0.11655075348348271</v>
      </c>
      <c r="N121" s="230">
        <v>5.7920948974600837E-2</v>
      </c>
      <c r="O121" s="230">
        <v>0</v>
      </c>
      <c r="P121" s="230">
        <v>0</v>
      </c>
      <c r="Q121" s="230">
        <v>4.3485153933747508E-2</v>
      </c>
      <c r="R121" s="230">
        <v>7.2261728057726918E-2</v>
      </c>
      <c r="S121" s="230">
        <v>3.9368895141959313E-2</v>
      </c>
      <c r="T121" s="230">
        <v>5.0769415349282573E-2</v>
      </c>
      <c r="U121" s="230">
        <v>5.3968738345272251E-2</v>
      </c>
      <c r="V121" s="230">
        <v>5.9846996729244678E-2</v>
      </c>
      <c r="W121" s="230">
        <v>6.1989243964887898E-2</v>
      </c>
      <c r="X121" s="230">
        <v>0.1035282905469742</v>
      </c>
      <c r="Y121" s="230">
        <v>5.7537792945659E-2</v>
      </c>
      <c r="DA121" s="71" t="s">
        <v>1568</v>
      </c>
    </row>
    <row r="122" spans="1:105" ht="12" customHeight="1" x14ac:dyDescent="0.25">
      <c r="A122" s="59" t="s">
        <v>31</v>
      </c>
      <c r="B122" s="295">
        <v>2.7401693586631639</v>
      </c>
      <c r="C122" s="295">
        <v>3.0981645680769461</v>
      </c>
      <c r="D122" s="295">
        <v>2.8632460325637932</v>
      </c>
      <c r="E122" s="295">
        <v>0.51846480979663467</v>
      </c>
      <c r="F122" s="295">
        <v>0.25921917969265967</v>
      </c>
      <c r="G122" s="295">
        <v>0.40506525258423509</v>
      </c>
      <c r="H122" s="295">
        <v>0.31790008735626812</v>
      </c>
      <c r="I122" s="295">
        <v>0.30322153734052359</v>
      </c>
      <c r="J122" s="295">
        <v>0.33766785785458131</v>
      </c>
      <c r="K122" s="295">
        <v>0.28619786207331999</v>
      </c>
      <c r="L122" s="295">
        <v>0.19813315472669399</v>
      </c>
      <c r="M122" s="295">
        <v>0.2483861232922713</v>
      </c>
      <c r="N122" s="295">
        <v>0.1763407914719215</v>
      </c>
      <c r="O122" s="295">
        <v>0.1520902954259567</v>
      </c>
      <c r="P122" s="295">
        <v>0.1498600660331606</v>
      </c>
      <c r="Q122" s="295">
        <v>0.16929029307618021</v>
      </c>
      <c r="R122" s="295">
        <v>0.18207641362518201</v>
      </c>
      <c r="S122" s="295">
        <v>0.15028478185448671</v>
      </c>
      <c r="T122" s="295">
        <v>0.13537264578774089</v>
      </c>
      <c r="U122" s="295">
        <v>0.1374741265367444</v>
      </c>
      <c r="V122" s="295">
        <v>0.1148070406954724</v>
      </c>
      <c r="W122" s="295">
        <v>0.13976729514455469</v>
      </c>
      <c r="X122" s="295">
        <v>0.1601207431212098</v>
      </c>
      <c r="Y122" s="295">
        <v>0.1544620240693563</v>
      </c>
      <c r="DA122" s="122" t="s">
        <v>1569</v>
      </c>
    </row>
    <row r="123" spans="1:105" ht="12" customHeight="1" x14ac:dyDescent="0.25">
      <c r="A123" s="59" t="s">
        <v>159</v>
      </c>
      <c r="B123" s="295">
        <v>0.48474416623230582</v>
      </c>
      <c r="C123" s="295">
        <v>0.60641021873231271</v>
      </c>
      <c r="D123" s="295">
        <v>0.52707575268005247</v>
      </c>
      <c r="E123" s="295">
        <v>0.66032556283544974</v>
      </c>
      <c r="F123" s="295">
        <v>0.79396670672151459</v>
      </c>
      <c r="G123" s="295">
        <v>0.86025281975342704</v>
      </c>
      <c r="H123" s="295">
        <v>0.76819262283793321</v>
      </c>
      <c r="I123" s="295">
        <v>0.60202319677845417</v>
      </c>
      <c r="J123" s="295">
        <v>0.70388267804343096</v>
      </c>
      <c r="K123" s="295">
        <v>0.98520548768120719</v>
      </c>
      <c r="L123" s="295">
        <v>0.8438629329185392</v>
      </c>
      <c r="M123" s="295">
        <v>0.90714168754301061</v>
      </c>
      <c r="N123" s="295">
        <v>0.61578320395901665</v>
      </c>
      <c r="O123" s="295">
        <v>0.66345134415220353</v>
      </c>
      <c r="P123" s="295">
        <v>0.72271593045698945</v>
      </c>
      <c r="Q123" s="295">
        <v>0.83711964491558977</v>
      </c>
      <c r="R123" s="295">
        <v>0.66899869389434929</v>
      </c>
      <c r="S123" s="295">
        <v>0.60396629940871294</v>
      </c>
      <c r="T123" s="295">
        <v>0.57124343179400316</v>
      </c>
      <c r="U123" s="295">
        <v>0.72252989672085544</v>
      </c>
      <c r="V123" s="295">
        <v>0.68911769085942498</v>
      </c>
      <c r="W123" s="295">
        <v>0.748885356171616</v>
      </c>
      <c r="X123" s="295">
        <v>0.60872782619060495</v>
      </c>
      <c r="Y123" s="295">
        <v>0.52231836790969532</v>
      </c>
      <c r="DA123" s="122" t="s">
        <v>1570</v>
      </c>
    </row>
    <row r="124" spans="1:105" ht="12" customHeight="1" x14ac:dyDescent="0.25">
      <c r="A124" s="59" t="s">
        <v>32</v>
      </c>
      <c r="B124" s="295">
        <v>3.682927165101908</v>
      </c>
      <c r="C124" s="295">
        <v>3.1432169453063419</v>
      </c>
      <c r="D124" s="295">
        <v>3.613998827700863</v>
      </c>
      <c r="E124" s="295">
        <v>3.1551850583343382</v>
      </c>
      <c r="F124" s="295">
        <v>1.8717602395803841</v>
      </c>
      <c r="G124" s="295">
        <v>1.6959447589595611</v>
      </c>
      <c r="H124" s="295">
        <v>0.91819149697522651</v>
      </c>
      <c r="I124" s="295">
        <v>0.5932608192767187</v>
      </c>
      <c r="J124" s="295">
        <v>0.45378172402667988</v>
      </c>
      <c r="K124" s="295">
        <v>0.43552067688635882</v>
      </c>
      <c r="L124" s="295">
        <v>0.20100435008977541</v>
      </c>
      <c r="M124" s="295">
        <v>0.1234210552256351</v>
      </c>
      <c r="N124" s="295">
        <v>9.2002811158940656E-2</v>
      </c>
      <c r="O124" s="295">
        <v>9.9188546837929548E-2</v>
      </c>
      <c r="P124" s="295">
        <v>3.2578020263631081E-2</v>
      </c>
      <c r="Q124" s="295">
        <v>2.944144447979212E-2</v>
      </c>
      <c r="R124" s="295">
        <v>3.1665091514805323E-2</v>
      </c>
      <c r="S124" s="295">
        <v>3.4320779769914843E-2</v>
      </c>
      <c r="T124" s="295">
        <v>2.9238282873918421E-2</v>
      </c>
      <c r="U124" s="295">
        <v>2.9795513641011542E-2</v>
      </c>
      <c r="V124" s="295">
        <v>3.0606056229870171E-2</v>
      </c>
      <c r="W124" s="295">
        <v>4.1122229599013273E-2</v>
      </c>
      <c r="X124" s="295">
        <v>7.6595031338533348E-2</v>
      </c>
      <c r="Y124" s="295">
        <v>8.976754385955793E-2</v>
      </c>
      <c r="DA124" s="122" t="s">
        <v>1571</v>
      </c>
    </row>
    <row r="125" spans="1:105" ht="12" customHeight="1" x14ac:dyDescent="0.25">
      <c r="A125" s="59" t="s">
        <v>35</v>
      </c>
      <c r="B125" s="295">
        <v>5.2005326307730044</v>
      </c>
      <c r="C125" s="295">
        <v>6.8991870792953414</v>
      </c>
      <c r="D125" s="295">
        <v>7.3391702947190529</v>
      </c>
      <c r="E125" s="295">
        <v>9.2075389341144458</v>
      </c>
      <c r="F125" s="295">
        <v>11.430921990495481</v>
      </c>
      <c r="G125" s="295">
        <v>13.012344007630031</v>
      </c>
      <c r="H125" s="295">
        <v>14.20679953724386</v>
      </c>
      <c r="I125" s="295">
        <v>12.336165496373219</v>
      </c>
      <c r="J125" s="295">
        <v>14.519380268014361</v>
      </c>
      <c r="K125" s="295">
        <v>13.202201572818151</v>
      </c>
      <c r="L125" s="295">
        <v>13.585802778683661</v>
      </c>
      <c r="M125" s="295">
        <v>14.767572547291291</v>
      </c>
      <c r="N125" s="295">
        <v>14.252140135487309</v>
      </c>
      <c r="O125" s="295">
        <v>14.339369999188021</v>
      </c>
      <c r="P125" s="295">
        <v>14.381544354542809</v>
      </c>
      <c r="Q125" s="295">
        <v>13.36878764139805</v>
      </c>
      <c r="R125" s="295">
        <v>14.380550256121859</v>
      </c>
      <c r="S125" s="295">
        <v>14.936015028142331</v>
      </c>
      <c r="T125" s="295">
        <v>14.82155058898473</v>
      </c>
      <c r="U125" s="295">
        <v>15.27337462302811</v>
      </c>
      <c r="V125" s="295">
        <v>13.602475711754501</v>
      </c>
      <c r="W125" s="295">
        <v>14.413051117780411</v>
      </c>
      <c r="X125" s="295">
        <v>14.30537997545815</v>
      </c>
      <c r="Y125" s="295">
        <v>14.40880267097622</v>
      </c>
      <c r="DA125" s="122" t="s">
        <v>1572</v>
      </c>
    </row>
    <row r="126" spans="1:105" ht="12" customHeight="1" x14ac:dyDescent="0.25">
      <c r="A126" s="60" t="s">
        <v>1573</v>
      </c>
      <c r="B126" s="262">
        <v>3.05328887600341</v>
      </c>
      <c r="C126" s="262">
        <v>3.257178074097181</v>
      </c>
      <c r="D126" s="262">
        <v>3.1436422794582599</v>
      </c>
      <c r="E126" s="262">
        <v>3.6646277038569872</v>
      </c>
      <c r="F126" s="262">
        <v>4.1705174586231113</v>
      </c>
      <c r="G126" s="262">
        <v>4.125085602534976</v>
      </c>
      <c r="H126" s="262">
        <v>4.6143278832500494</v>
      </c>
      <c r="I126" s="262">
        <v>5.1619676194712589</v>
      </c>
      <c r="J126" s="262">
        <v>5.4314801398201196</v>
      </c>
      <c r="K126" s="262">
        <v>4.8460592682352699</v>
      </c>
      <c r="L126" s="262">
        <v>4.8349504426104364</v>
      </c>
      <c r="M126" s="262">
        <v>4.6557512516310124</v>
      </c>
      <c r="N126" s="262">
        <v>5.5217321348005157</v>
      </c>
      <c r="O126" s="262">
        <v>5.4110200992338564</v>
      </c>
      <c r="P126" s="262">
        <v>5.4519401287238729</v>
      </c>
      <c r="Q126" s="262">
        <v>5.373794705123327</v>
      </c>
      <c r="R126" s="262">
        <v>5.3146263001420788</v>
      </c>
      <c r="S126" s="262">
        <v>5.4347976070666357</v>
      </c>
      <c r="T126" s="262">
        <v>5.6378365118487936</v>
      </c>
      <c r="U126" s="262">
        <v>5.6583901149046039</v>
      </c>
      <c r="V126" s="262">
        <v>4.8851143332546902</v>
      </c>
      <c r="W126" s="262">
        <v>5.6182543460645133</v>
      </c>
      <c r="X126" s="262">
        <v>5.7289964561265156</v>
      </c>
      <c r="Y126" s="262">
        <v>5.8652346939240267</v>
      </c>
      <c r="DA126" s="72" t="s">
        <v>1574</v>
      </c>
    </row>
    <row r="127" spans="1:105" ht="12" customHeight="1" x14ac:dyDescent="0.25">
      <c r="A127" s="132" t="s">
        <v>1575</v>
      </c>
      <c r="B127" s="316">
        <v>9.3430399555284147</v>
      </c>
      <c r="C127" s="316">
        <v>9.9669392987128127</v>
      </c>
      <c r="D127" s="316">
        <v>9.6195206597392904</v>
      </c>
      <c r="E127" s="316">
        <v>11.2137319623975</v>
      </c>
      <c r="F127" s="316">
        <v>12.76175063466253</v>
      </c>
      <c r="G127" s="316">
        <v>12.622729512219349</v>
      </c>
      <c r="H127" s="316">
        <v>14.11980704477106</v>
      </c>
      <c r="I127" s="316">
        <v>15.795580332049139</v>
      </c>
      <c r="J127" s="316">
        <v>16.62028652540172</v>
      </c>
      <c r="K127" s="316">
        <v>14.82890326094725</v>
      </c>
      <c r="L127" s="316">
        <v>14.794910341873161</v>
      </c>
      <c r="M127" s="316">
        <v>14.24656222634513</v>
      </c>
      <c r="N127" s="316">
        <v>16.896456920478041</v>
      </c>
      <c r="O127" s="316">
        <v>16.557678962065161</v>
      </c>
      <c r="P127" s="316">
        <v>16.682893930590211</v>
      </c>
      <c r="Q127" s="316">
        <v>16.44376954875403</v>
      </c>
      <c r="R127" s="316">
        <v>16.26271469469506</v>
      </c>
      <c r="S127" s="316">
        <v>16.630437949094048</v>
      </c>
      <c r="T127" s="316">
        <v>17.251735401429929</v>
      </c>
      <c r="U127" s="316">
        <v>17.314629265187719</v>
      </c>
      <c r="V127" s="316">
        <v>14.948411452854661</v>
      </c>
      <c r="W127" s="316">
        <v>17.191814128085561</v>
      </c>
      <c r="X127" s="316">
        <v>17.530684114217749</v>
      </c>
      <c r="Y127" s="316">
        <v>17.94757205076932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1</v>
      </c>
      <c r="D132" s="232">
        <f t="shared" si="6"/>
        <v>1</v>
      </c>
      <c r="E132" s="232">
        <f t="shared" si="6"/>
        <v>1</v>
      </c>
      <c r="F132" s="232">
        <f t="shared" si="6"/>
        <v>1</v>
      </c>
      <c r="G132" s="232">
        <f t="shared" si="6"/>
        <v>0.99999999999999989</v>
      </c>
      <c r="H132" s="232">
        <f t="shared" si="6"/>
        <v>0.99999999999999989</v>
      </c>
      <c r="I132" s="232">
        <f t="shared" si="6"/>
        <v>1</v>
      </c>
      <c r="J132" s="232">
        <f t="shared" si="6"/>
        <v>1</v>
      </c>
      <c r="K132" s="232">
        <f t="shared" si="6"/>
        <v>0.99999999999999967</v>
      </c>
      <c r="L132" s="232">
        <f t="shared" si="6"/>
        <v>1</v>
      </c>
      <c r="M132" s="232">
        <f t="shared" si="6"/>
        <v>0.99999999999999967</v>
      </c>
      <c r="N132" s="232">
        <f t="shared" si="6"/>
        <v>1.0000000000000002</v>
      </c>
      <c r="O132" s="232">
        <f t="shared" si="6"/>
        <v>1</v>
      </c>
      <c r="P132" s="232">
        <f t="shared" si="6"/>
        <v>0.99999999999999978</v>
      </c>
      <c r="Q132" s="232">
        <f t="shared" si="6"/>
        <v>1</v>
      </c>
      <c r="R132" s="232">
        <f t="shared" si="6"/>
        <v>1</v>
      </c>
      <c r="S132" s="232">
        <f t="shared" si="6"/>
        <v>1</v>
      </c>
      <c r="T132" s="232">
        <f t="shared" si="6"/>
        <v>0.99999999999999978</v>
      </c>
      <c r="U132" s="232">
        <f t="shared" si="6"/>
        <v>1.0000000000000002</v>
      </c>
      <c r="V132" s="232">
        <f t="shared" si="6"/>
        <v>1.0000000000000002</v>
      </c>
      <c r="W132" s="232">
        <f t="shared" si="6"/>
        <v>0.99999999999999978</v>
      </c>
      <c r="X132" s="232">
        <f t="shared" si="6"/>
        <v>1</v>
      </c>
      <c r="Y132" s="232">
        <f t="shared" si="6"/>
        <v>0.99999999999999978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4.8204278711903858E-3</v>
      </c>
      <c r="C133" s="266">
        <f t="shared" si="7"/>
        <v>4.8204278711904379E-3</v>
      </c>
      <c r="D133" s="266">
        <f t="shared" si="7"/>
        <v>4.8204278711903598E-3</v>
      </c>
      <c r="E133" s="266">
        <f t="shared" si="7"/>
        <v>4.8204278711905047E-3</v>
      </c>
      <c r="F133" s="266">
        <f t="shared" si="7"/>
        <v>4.8204278711900406E-3</v>
      </c>
      <c r="G133" s="266">
        <f t="shared" si="7"/>
        <v>4.8204278711903355E-3</v>
      </c>
      <c r="H133" s="266">
        <f t="shared" si="7"/>
        <v>4.8204278711894968E-3</v>
      </c>
      <c r="I133" s="266">
        <f t="shared" si="7"/>
        <v>4.8204278711898836E-3</v>
      </c>
      <c r="J133" s="266">
        <f t="shared" si="7"/>
        <v>4.820427871189764E-3</v>
      </c>
      <c r="K133" s="266">
        <f t="shared" si="7"/>
        <v>4.8204278711895202E-3</v>
      </c>
      <c r="L133" s="266">
        <f t="shared" si="7"/>
        <v>4.8204278711892505E-3</v>
      </c>
      <c r="M133" s="266">
        <f t="shared" si="7"/>
        <v>4.8204278711890085E-3</v>
      </c>
      <c r="N133" s="266">
        <f t="shared" si="7"/>
        <v>4.8204278711892054E-3</v>
      </c>
      <c r="O133" s="266">
        <f t="shared" si="7"/>
        <v>4.8204278711885462E-3</v>
      </c>
      <c r="P133" s="266">
        <f t="shared" si="7"/>
        <v>4.820427871189371E-3</v>
      </c>
      <c r="Q133" s="266">
        <f t="shared" si="7"/>
        <v>4.8204278711892704E-3</v>
      </c>
      <c r="R133" s="266">
        <f t="shared" si="7"/>
        <v>4.8204278711877473E-3</v>
      </c>
      <c r="S133" s="266">
        <f t="shared" si="7"/>
        <v>4.8204278711882044E-3</v>
      </c>
      <c r="T133" s="266">
        <f t="shared" si="7"/>
        <v>4.8204278711880405E-3</v>
      </c>
      <c r="U133" s="266">
        <f t="shared" si="7"/>
        <v>4.8204278711891264E-3</v>
      </c>
      <c r="V133" s="266">
        <f t="shared" si="7"/>
        <v>4.8204278711892409E-3</v>
      </c>
      <c r="W133" s="266">
        <f t="shared" si="7"/>
        <v>4.8204278711893528E-3</v>
      </c>
      <c r="X133" s="266">
        <f t="shared" si="7"/>
        <v>4.8204278711887014E-3</v>
      </c>
      <c r="Y133" s="266">
        <f t="shared" si="7"/>
        <v>4.8204278711890258E-3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1.9274039893318181E-3</v>
      </c>
      <c r="C134" s="267">
        <f t="shared" si="8"/>
        <v>1.9274039893318392E-3</v>
      </c>
      <c r="D134" s="267">
        <f t="shared" si="8"/>
        <v>1.9274039893318092E-3</v>
      </c>
      <c r="E134" s="267">
        <f t="shared" si="8"/>
        <v>1.9274039893318665E-3</v>
      </c>
      <c r="F134" s="267">
        <f t="shared" si="8"/>
        <v>1.9274039893316807E-3</v>
      </c>
      <c r="G134" s="267">
        <f t="shared" si="8"/>
        <v>1.9274039893317995E-3</v>
      </c>
      <c r="H134" s="267">
        <f t="shared" si="8"/>
        <v>1.9274039893314632E-3</v>
      </c>
      <c r="I134" s="267">
        <f t="shared" si="8"/>
        <v>1.9274039893316178E-3</v>
      </c>
      <c r="J134" s="267">
        <f t="shared" si="8"/>
        <v>1.9274039893315703E-3</v>
      </c>
      <c r="K134" s="267">
        <f t="shared" si="8"/>
        <v>1.9274039893314727E-3</v>
      </c>
      <c r="L134" s="267">
        <f t="shared" si="8"/>
        <v>1.9274039893313658E-3</v>
      </c>
      <c r="M134" s="267">
        <f t="shared" si="8"/>
        <v>1.9274039893312684E-3</v>
      </c>
      <c r="N134" s="267">
        <f t="shared" si="8"/>
        <v>1.9274039893313463E-3</v>
      </c>
      <c r="O134" s="267">
        <f t="shared" si="8"/>
        <v>1.927403989331083E-3</v>
      </c>
      <c r="P134" s="267">
        <f t="shared" si="8"/>
        <v>1.9274039893314131E-3</v>
      </c>
      <c r="Q134" s="267">
        <f t="shared" si="8"/>
        <v>1.9274039893313721E-3</v>
      </c>
      <c r="R134" s="267">
        <f t="shared" si="8"/>
        <v>1.9274039893307647E-3</v>
      </c>
      <c r="S134" s="267">
        <f t="shared" si="8"/>
        <v>1.9274039893309471E-3</v>
      </c>
      <c r="T134" s="267">
        <f t="shared" si="8"/>
        <v>1.9274039893308812E-3</v>
      </c>
      <c r="U134" s="267">
        <f t="shared" si="8"/>
        <v>1.9274039893313159E-3</v>
      </c>
      <c r="V134" s="267">
        <f t="shared" si="8"/>
        <v>1.9274039893313615E-3</v>
      </c>
      <c r="W134" s="267">
        <f t="shared" si="8"/>
        <v>1.9274039893314059E-3</v>
      </c>
      <c r="X134" s="267">
        <f t="shared" si="8"/>
        <v>1.9274039893311451E-3</v>
      </c>
      <c r="Y134" s="267">
        <f t="shared" si="8"/>
        <v>1.9274039893312756E-3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4.2099222758060911E-3</v>
      </c>
      <c r="C135" s="267">
        <f t="shared" si="9"/>
        <v>4.2910666656569155E-3</v>
      </c>
      <c r="D135" s="267">
        <f t="shared" si="9"/>
        <v>3.9243926682546665E-3</v>
      </c>
      <c r="E135" s="267">
        <f t="shared" si="9"/>
        <v>4.4711337035709025E-3</v>
      </c>
      <c r="F135" s="267">
        <f t="shared" si="9"/>
        <v>4.7314758726454634E-3</v>
      </c>
      <c r="G135" s="267">
        <f t="shared" si="9"/>
        <v>4.3169088120576888E-3</v>
      </c>
      <c r="H135" s="267">
        <f t="shared" si="9"/>
        <v>4.5241863341308163E-3</v>
      </c>
      <c r="I135" s="267">
        <f t="shared" si="9"/>
        <v>5.6466504676168025E-3</v>
      </c>
      <c r="J135" s="267">
        <f t="shared" si="9"/>
        <v>5.4978507609689739E-3</v>
      </c>
      <c r="K135" s="267">
        <f t="shared" si="9"/>
        <v>5.0996006958326746E-3</v>
      </c>
      <c r="L135" s="267">
        <f t="shared" si="9"/>
        <v>5.0266102993623335E-3</v>
      </c>
      <c r="M135" s="267">
        <f t="shared" si="9"/>
        <v>4.6408309776358693E-3</v>
      </c>
      <c r="N135" s="267">
        <f t="shared" si="9"/>
        <v>6.6735763300464499E-3</v>
      </c>
      <c r="O135" s="267">
        <f t="shared" si="9"/>
        <v>6.1993657741103818E-3</v>
      </c>
      <c r="P135" s="267">
        <f t="shared" si="9"/>
        <v>6.0709453107796558E-3</v>
      </c>
      <c r="Q135" s="267">
        <f t="shared" si="9"/>
        <v>6.6545652142865159E-3</v>
      </c>
      <c r="R135" s="267">
        <f t="shared" si="9"/>
        <v>6.1315963261116225E-3</v>
      </c>
      <c r="S135" s="267">
        <f t="shared" si="9"/>
        <v>5.8720389940507267E-3</v>
      </c>
      <c r="T135" s="267">
        <f t="shared" si="9"/>
        <v>6.3127929606628976E-3</v>
      </c>
      <c r="U135" s="267">
        <f t="shared" si="9"/>
        <v>6.1349340983629643E-3</v>
      </c>
      <c r="V135" s="267">
        <f t="shared" si="9"/>
        <v>5.9772609538154709E-3</v>
      </c>
      <c r="W135" s="267">
        <f t="shared" si="9"/>
        <v>6.6161465738253386E-3</v>
      </c>
      <c r="X135" s="267">
        <f t="shared" si="9"/>
        <v>6.5913412954337744E-3</v>
      </c>
      <c r="Y135" s="267">
        <f t="shared" si="9"/>
        <v>6.8052830249508041E-3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9.617840968050718E-4</v>
      </c>
      <c r="C136" s="267">
        <f t="shared" si="10"/>
        <v>9.6178409680508254E-4</v>
      </c>
      <c r="D136" s="267">
        <f t="shared" si="10"/>
        <v>9.6178409680506725E-4</v>
      </c>
      <c r="E136" s="267">
        <f t="shared" si="10"/>
        <v>9.6178409680509577E-4</v>
      </c>
      <c r="F136" s="267">
        <f t="shared" si="10"/>
        <v>9.6178409680500339E-4</v>
      </c>
      <c r="G136" s="267">
        <f t="shared" si="10"/>
        <v>9.6178409680506237E-4</v>
      </c>
      <c r="H136" s="267">
        <f t="shared" si="10"/>
        <v>9.617840968048953E-4</v>
      </c>
      <c r="I136" s="267">
        <f t="shared" si="10"/>
        <v>9.6178409680497195E-4</v>
      </c>
      <c r="J136" s="267">
        <f t="shared" si="10"/>
        <v>9.6178409680494831E-4</v>
      </c>
      <c r="K136" s="267">
        <f t="shared" si="10"/>
        <v>9.6178409680489942E-4</v>
      </c>
      <c r="L136" s="267">
        <f t="shared" si="10"/>
        <v>9.6178409680484607E-4</v>
      </c>
      <c r="M136" s="267">
        <f t="shared" si="10"/>
        <v>9.617840968047975E-4</v>
      </c>
      <c r="N136" s="267">
        <f t="shared" si="10"/>
        <v>9.6178409680483675E-4</v>
      </c>
      <c r="O136" s="267">
        <f t="shared" si="10"/>
        <v>9.6178409680470502E-4</v>
      </c>
      <c r="P136" s="267">
        <f t="shared" si="10"/>
        <v>9.6178409680487036E-4</v>
      </c>
      <c r="Q136" s="267">
        <f t="shared" si="10"/>
        <v>9.6178409680484965E-4</v>
      </c>
      <c r="R136" s="267">
        <f t="shared" si="10"/>
        <v>9.6178409680454618E-4</v>
      </c>
      <c r="S136" s="267">
        <f t="shared" si="10"/>
        <v>9.6178409680463747E-4</v>
      </c>
      <c r="T136" s="267">
        <f t="shared" si="10"/>
        <v>9.6178409680460451E-4</v>
      </c>
      <c r="U136" s="267">
        <f t="shared" si="10"/>
        <v>9.6178409680482125E-4</v>
      </c>
      <c r="V136" s="267">
        <f t="shared" si="10"/>
        <v>9.6178409680484434E-4</v>
      </c>
      <c r="W136" s="267">
        <f t="shared" si="10"/>
        <v>9.6178409680486635E-4</v>
      </c>
      <c r="X136" s="267">
        <f t="shared" si="10"/>
        <v>9.6178409680473614E-4</v>
      </c>
      <c r="Y136" s="267">
        <f t="shared" si="10"/>
        <v>9.6178409680480119E-4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3.4973985867658678E-3</v>
      </c>
      <c r="C137" s="268">
        <f t="shared" si="11"/>
        <v>3.4621438773236729E-3</v>
      </c>
      <c r="D137" s="268">
        <f t="shared" si="11"/>
        <v>3.3989446509465979E-3</v>
      </c>
      <c r="E137" s="268">
        <f t="shared" si="11"/>
        <v>3.2437596966004927E-3</v>
      </c>
      <c r="F137" s="268">
        <f t="shared" si="11"/>
        <v>3.0908086697248208E-3</v>
      </c>
      <c r="G137" s="268">
        <f t="shared" si="11"/>
        <v>2.8502149209998478E-3</v>
      </c>
      <c r="H137" s="268">
        <f t="shared" si="11"/>
        <v>2.7739462238771375E-3</v>
      </c>
      <c r="I137" s="268">
        <f t="shared" si="11"/>
        <v>3.278063705999066E-3</v>
      </c>
      <c r="J137" s="268">
        <f t="shared" si="11"/>
        <v>3.100262437344519E-3</v>
      </c>
      <c r="K137" s="268">
        <f t="shared" si="11"/>
        <v>2.8130370339717286E-3</v>
      </c>
      <c r="L137" s="268">
        <f t="shared" si="11"/>
        <v>2.8845409878160986E-3</v>
      </c>
      <c r="M137" s="268">
        <f t="shared" si="11"/>
        <v>2.8010564507245589E-3</v>
      </c>
      <c r="N137" s="268">
        <f t="shared" si="11"/>
        <v>3.3587003200204204E-3</v>
      </c>
      <c r="O137" s="268">
        <f t="shared" si="11"/>
        <v>3.1766991890535305E-3</v>
      </c>
      <c r="P137" s="268">
        <f t="shared" si="11"/>
        <v>3.0979031237726934E-3</v>
      </c>
      <c r="Q137" s="268">
        <f t="shared" si="11"/>
        <v>3.2929804348611992E-3</v>
      </c>
      <c r="R137" s="268">
        <f t="shared" si="11"/>
        <v>3.1985070220776654E-3</v>
      </c>
      <c r="S137" s="268">
        <f t="shared" si="11"/>
        <v>3.0740751460647986E-3</v>
      </c>
      <c r="T137" s="268">
        <f t="shared" si="11"/>
        <v>3.1914888896915285E-3</v>
      </c>
      <c r="U137" s="268">
        <f t="shared" si="11"/>
        <v>3.18366247115204E-3</v>
      </c>
      <c r="V137" s="268">
        <f t="shared" si="11"/>
        <v>3.1866087071275185E-3</v>
      </c>
      <c r="W137" s="268">
        <f t="shared" si="11"/>
        <v>3.3210615338396124E-3</v>
      </c>
      <c r="X137" s="268">
        <f t="shared" si="11"/>
        <v>3.2394511088311281E-3</v>
      </c>
      <c r="Y137" s="268">
        <f t="shared" si="11"/>
        <v>3.2861921785041479E-3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1.6681271737286979E-2</v>
      </c>
      <c r="C138" s="269">
        <f t="shared" si="12"/>
        <v>1.7002795872028579E-2</v>
      </c>
      <c r="D138" s="269">
        <f t="shared" si="12"/>
        <v>1.5549897649936573E-2</v>
      </c>
      <c r="E138" s="269">
        <f t="shared" si="12"/>
        <v>1.7716288186989768E-2</v>
      </c>
      <c r="F138" s="269">
        <f t="shared" si="12"/>
        <v>1.8747860311721199E-2</v>
      </c>
      <c r="G138" s="269">
        <f t="shared" si="12"/>
        <v>1.7105192029996479E-2</v>
      </c>
      <c r="H138" s="269">
        <f t="shared" si="12"/>
        <v>1.7926502364062277E-2</v>
      </c>
      <c r="I138" s="269">
        <f t="shared" si="12"/>
        <v>2.2374121108390033E-2</v>
      </c>
      <c r="J138" s="269">
        <f t="shared" si="12"/>
        <v>2.1784521543741126E-2</v>
      </c>
      <c r="K138" s="269">
        <f t="shared" si="12"/>
        <v>2.0206507243071204E-2</v>
      </c>
      <c r="L138" s="269">
        <f t="shared" si="12"/>
        <v>1.9917292250972347E-2</v>
      </c>
      <c r="M138" s="269">
        <f t="shared" si="12"/>
        <v>1.8388691655819255E-2</v>
      </c>
      <c r="N138" s="269">
        <f t="shared" si="12"/>
        <v>2.6443181828033999E-2</v>
      </c>
      <c r="O138" s="269">
        <f t="shared" si="12"/>
        <v>2.4564183921179567E-2</v>
      </c>
      <c r="P138" s="269">
        <f t="shared" si="12"/>
        <v>2.4055334468599615E-2</v>
      </c>
      <c r="Q138" s="269">
        <f t="shared" si="12"/>
        <v>2.6367852744206728E-2</v>
      </c>
      <c r="R138" s="269">
        <f t="shared" si="12"/>
        <v>2.4295656261167909E-2</v>
      </c>
      <c r="S138" s="269">
        <f t="shared" si="12"/>
        <v>2.326719395144889E-2</v>
      </c>
      <c r="T138" s="269">
        <f t="shared" si="12"/>
        <v>2.5013624456495905E-2</v>
      </c>
      <c r="U138" s="269">
        <f t="shared" si="12"/>
        <v>2.4308881751396481E-2</v>
      </c>
      <c r="V138" s="269">
        <f t="shared" si="12"/>
        <v>2.3684122338381994E-2</v>
      </c>
      <c r="W138" s="269">
        <f t="shared" si="12"/>
        <v>2.6215623857466234E-2</v>
      </c>
      <c r="X138" s="269">
        <f t="shared" si="12"/>
        <v>2.6117336154686838E-2</v>
      </c>
      <c r="Y138" s="269">
        <f t="shared" si="12"/>
        <v>2.6965052547582819E-2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0.54308638451119684</v>
      </c>
      <c r="C139" s="269">
        <f t="shared" si="13"/>
        <v>0.54259915147679183</v>
      </c>
      <c r="D139" s="269">
        <f t="shared" si="13"/>
        <v>0.5447282563107394</v>
      </c>
      <c r="E139" s="269">
        <f t="shared" si="13"/>
        <v>0.54186211839179299</v>
      </c>
      <c r="F139" s="269">
        <f t="shared" si="13"/>
        <v>0.54050800452705894</v>
      </c>
      <c r="G139" s="269">
        <f t="shared" si="13"/>
        <v>0.54249696043273044</v>
      </c>
      <c r="H139" s="269">
        <f t="shared" si="13"/>
        <v>0.54112669315670736</v>
      </c>
      <c r="I139" s="269">
        <f t="shared" si="13"/>
        <v>0.53416756691519518</v>
      </c>
      <c r="J139" s="269">
        <f t="shared" si="13"/>
        <v>0.53492578169514327</v>
      </c>
      <c r="K139" s="269">
        <f t="shared" si="13"/>
        <v>0.53725675142075513</v>
      </c>
      <c r="L139" s="269">
        <f t="shared" si="13"/>
        <v>0.53752339694156193</v>
      </c>
      <c r="M139" s="269">
        <f t="shared" si="13"/>
        <v>0.53955104173719237</v>
      </c>
      <c r="N139" s="269">
        <f t="shared" si="13"/>
        <v>0.52627825552033447</v>
      </c>
      <c r="O139" s="269">
        <f t="shared" si="13"/>
        <v>0.52971493325214503</v>
      </c>
      <c r="P139" s="269">
        <f t="shared" si="13"/>
        <v>0.53111972883350034</v>
      </c>
      <c r="Q139" s="269">
        <f t="shared" si="13"/>
        <v>0.52737755703519795</v>
      </c>
      <c r="R139" s="269">
        <f t="shared" si="13"/>
        <v>0.53027276703144843</v>
      </c>
      <c r="S139" s="269">
        <f t="shared" si="13"/>
        <v>0.53193754533701365</v>
      </c>
      <c r="T139" s="269">
        <f t="shared" si="13"/>
        <v>0.52911517022447918</v>
      </c>
      <c r="U139" s="269">
        <f t="shared" si="13"/>
        <v>0.53070189539125068</v>
      </c>
      <c r="V139" s="269">
        <f t="shared" si="13"/>
        <v>0.53228142228885889</v>
      </c>
      <c r="W139" s="269">
        <f t="shared" si="13"/>
        <v>0.52872369308986655</v>
      </c>
      <c r="X139" s="269">
        <f t="shared" si="13"/>
        <v>0.52986609474832991</v>
      </c>
      <c r="Y139" s="269">
        <f t="shared" si="13"/>
        <v>0.52875374926877905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0.38604765176893502</v>
      </c>
      <c r="C140" s="269">
        <f t="shared" si="14"/>
        <v>0.38570130692553445</v>
      </c>
      <c r="D140" s="269">
        <f t="shared" si="14"/>
        <v>0.38721476030046176</v>
      </c>
      <c r="E140" s="269">
        <f t="shared" si="14"/>
        <v>0.38517739415612162</v>
      </c>
      <c r="F140" s="269">
        <f t="shared" si="14"/>
        <v>0.38421483554184355</v>
      </c>
      <c r="G140" s="269">
        <f t="shared" si="14"/>
        <v>0.38562866542002672</v>
      </c>
      <c r="H140" s="269">
        <f t="shared" si="14"/>
        <v>0.38465462431111425</v>
      </c>
      <c r="I140" s="269">
        <f t="shared" si="14"/>
        <v>0.37970779739642857</v>
      </c>
      <c r="J140" s="269">
        <f t="shared" si="14"/>
        <v>0.38024676696680154</v>
      </c>
      <c r="K140" s="269">
        <f t="shared" si="14"/>
        <v>0.38190371402822887</v>
      </c>
      <c r="L140" s="269">
        <f t="shared" si="14"/>
        <v>0.38209325639220265</v>
      </c>
      <c r="M140" s="269">
        <f t="shared" si="14"/>
        <v>0.38353458788991496</v>
      </c>
      <c r="N140" s="269">
        <f t="shared" si="14"/>
        <v>0.37409975745117935</v>
      </c>
      <c r="O140" s="269">
        <f t="shared" si="14"/>
        <v>0.3765426862486782</v>
      </c>
      <c r="P140" s="269">
        <f t="shared" si="14"/>
        <v>0.37754127146617689</v>
      </c>
      <c r="Q140" s="269">
        <f t="shared" si="14"/>
        <v>0.37488118519546171</v>
      </c>
      <c r="R140" s="269">
        <f t="shared" si="14"/>
        <v>0.37693921694198818</v>
      </c>
      <c r="S140" s="269">
        <f t="shared" si="14"/>
        <v>0.37812260833957917</v>
      </c>
      <c r="T140" s="269">
        <f t="shared" si="14"/>
        <v>0.37611635055871878</v>
      </c>
      <c r="U140" s="269">
        <f t="shared" si="14"/>
        <v>0.37724425864499145</v>
      </c>
      <c r="V140" s="269">
        <f t="shared" si="14"/>
        <v>0.37836704991193948</v>
      </c>
      <c r="W140" s="269">
        <f t="shared" si="14"/>
        <v>0.37583807286137871</v>
      </c>
      <c r="X140" s="269">
        <f t="shared" si="14"/>
        <v>0.3766501379217535</v>
      </c>
      <c r="Y140" s="269">
        <f t="shared" si="14"/>
        <v>0.37585943800258143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3.8767755162681876E-2</v>
      </c>
      <c r="C141" s="269">
        <f t="shared" si="15"/>
        <v>3.9233919225337227E-2</v>
      </c>
      <c r="D141" s="269">
        <f t="shared" si="15"/>
        <v>3.7474132462333803E-2</v>
      </c>
      <c r="E141" s="269">
        <f t="shared" si="15"/>
        <v>3.9819689907596843E-2</v>
      </c>
      <c r="F141" s="269">
        <f t="shared" si="15"/>
        <v>4.099739911967943E-2</v>
      </c>
      <c r="G141" s="269">
        <f t="shared" si="15"/>
        <v>3.9892442426861519E-2</v>
      </c>
      <c r="H141" s="269">
        <f t="shared" si="15"/>
        <v>4.1284431652782158E-2</v>
      </c>
      <c r="I141" s="269">
        <f t="shared" si="15"/>
        <v>4.7116184449043981E-2</v>
      </c>
      <c r="J141" s="269">
        <f t="shared" si="15"/>
        <v>4.6735200638674271E-2</v>
      </c>
      <c r="K141" s="269">
        <f t="shared" si="15"/>
        <v>4.5010773620814161E-2</v>
      </c>
      <c r="L141" s="269">
        <f t="shared" si="15"/>
        <v>4.4845287170759127E-2</v>
      </c>
      <c r="M141" s="269">
        <f t="shared" si="15"/>
        <v>4.3374175331387606E-2</v>
      </c>
      <c r="N141" s="269">
        <f t="shared" si="15"/>
        <v>5.5436912593060113E-2</v>
      </c>
      <c r="O141" s="269">
        <f t="shared" si="15"/>
        <v>5.2092515657508894E-2</v>
      </c>
      <c r="P141" s="269">
        <f t="shared" si="15"/>
        <v>5.0405200839844955E-2</v>
      </c>
      <c r="Q141" s="269">
        <f t="shared" si="15"/>
        <v>5.3716243418660492E-2</v>
      </c>
      <c r="R141" s="269">
        <f t="shared" si="15"/>
        <v>5.1452640459883112E-2</v>
      </c>
      <c r="S141" s="269">
        <f t="shared" si="15"/>
        <v>5.0016922274519093E-2</v>
      </c>
      <c r="T141" s="269">
        <f t="shared" si="15"/>
        <v>5.254095695262799E-2</v>
      </c>
      <c r="U141" s="269">
        <f t="shared" si="15"/>
        <v>5.071675168552138E-2</v>
      </c>
      <c r="V141" s="269">
        <f t="shared" si="15"/>
        <v>4.8793919842551395E-2</v>
      </c>
      <c r="W141" s="269">
        <f t="shared" si="15"/>
        <v>5.1575786126297651E-2</v>
      </c>
      <c r="X141" s="269">
        <f t="shared" si="15"/>
        <v>4.9826022813640201E-2</v>
      </c>
      <c r="Y141" s="269">
        <f t="shared" si="15"/>
        <v>5.0620669020276378E-2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2.0253719736618048E-2</v>
      </c>
      <c r="C142" s="318">
        <f t="shared" si="16"/>
        <v>2.0644101226481255E-2</v>
      </c>
      <c r="D142" s="318">
        <f t="shared" si="16"/>
        <v>1.8880051466995243E-2</v>
      </c>
      <c r="E142" s="318">
        <f t="shared" si="16"/>
        <v>2.1510394492908497E-2</v>
      </c>
      <c r="F142" s="318">
        <f t="shared" si="16"/>
        <v>2.2762887290308141E-2</v>
      </c>
      <c r="G142" s="318">
        <f t="shared" si="16"/>
        <v>2.0768426464883364E-2</v>
      </c>
      <c r="H142" s="318">
        <f t="shared" si="16"/>
        <v>2.1765627972354405E-2</v>
      </c>
      <c r="I142" s="318">
        <f t="shared" si="16"/>
        <v>2.7165745239288528E-2</v>
      </c>
      <c r="J142" s="318">
        <f t="shared" si="16"/>
        <v>2.6449877496870618E-2</v>
      </c>
      <c r="K142" s="318">
        <f t="shared" si="16"/>
        <v>2.4533916898093033E-2</v>
      </c>
      <c r="L142" s="318">
        <f t="shared" si="16"/>
        <v>2.4182763851379883E-2</v>
      </c>
      <c r="M142" s="318">
        <f t="shared" si="16"/>
        <v>2.232679935832179E-2</v>
      </c>
      <c r="N142" s="318">
        <f t="shared" si="16"/>
        <v>3.2106232793527832E-2</v>
      </c>
      <c r="O142" s="318">
        <f t="shared" si="16"/>
        <v>2.9824830176840341E-2</v>
      </c>
      <c r="P142" s="318">
        <f t="shared" si="16"/>
        <v>2.9207005926807351E-2</v>
      </c>
      <c r="Q142" s="318">
        <f t="shared" si="16"/>
        <v>3.2014771292517494E-2</v>
      </c>
      <c r="R142" s="318">
        <f t="shared" si="16"/>
        <v>2.9498794844938801E-2</v>
      </c>
      <c r="S142" s="318">
        <f t="shared" si="16"/>
        <v>2.8250077858082048E-2</v>
      </c>
      <c r="T142" s="318">
        <f t="shared" si="16"/>
        <v>3.0370522542742241E-2</v>
      </c>
      <c r="U142" s="318">
        <f t="shared" si="16"/>
        <v>2.9514852695724254E-2</v>
      </c>
      <c r="V142" s="318">
        <f t="shared" si="16"/>
        <v>2.8756295299544134E-2</v>
      </c>
      <c r="W142" s="318">
        <f t="shared" si="16"/>
        <v>3.1829941187450153E-2</v>
      </c>
      <c r="X142" s="318">
        <f t="shared" si="16"/>
        <v>3.1710604267759547E-2</v>
      </c>
      <c r="Y142" s="318">
        <f t="shared" si="16"/>
        <v>3.2739866934794325E-2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1.8514035426063835E-2</v>
      </c>
      <c r="C143" s="326">
        <f t="shared" si="17"/>
        <v>1.8589817998855972E-2</v>
      </c>
      <c r="D143" s="326">
        <f t="shared" si="17"/>
        <v>1.8594080995338564E-2</v>
      </c>
      <c r="E143" s="326">
        <f t="shared" si="17"/>
        <v>1.8309295414688346E-2</v>
      </c>
      <c r="F143" s="326">
        <f t="shared" si="17"/>
        <v>1.8234511829371289E-2</v>
      </c>
      <c r="G143" s="326">
        <f t="shared" si="17"/>
        <v>1.9124015961978155E-2</v>
      </c>
      <c r="H143" s="326">
        <f t="shared" si="17"/>
        <v>1.9518803680427757E-2</v>
      </c>
      <c r="I143" s="326">
        <f t="shared" si="17"/>
        <v>1.9950439209755449E-2</v>
      </c>
      <c r="J143" s="326">
        <f t="shared" si="17"/>
        <v>2.028532314180365E-2</v>
      </c>
      <c r="K143" s="326">
        <f t="shared" si="17"/>
        <v>2.0476856722721121E-2</v>
      </c>
      <c r="L143" s="326">
        <f t="shared" si="17"/>
        <v>2.0662523319379247E-2</v>
      </c>
      <c r="M143" s="326">
        <f t="shared" si="17"/>
        <v>2.1047375973065819E-2</v>
      </c>
      <c r="N143" s="326">
        <f t="shared" si="17"/>
        <v>2.3330679799532284E-2</v>
      </c>
      <c r="O143" s="326">
        <f t="shared" si="17"/>
        <v>2.2267685480668549E-2</v>
      </c>
      <c r="P143" s="326">
        <f t="shared" si="17"/>
        <v>2.11981949130376E-2</v>
      </c>
      <c r="Q143" s="326">
        <f t="shared" si="17"/>
        <v>2.1701472126142991E-2</v>
      </c>
      <c r="R143" s="326">
        <f t="shared" si="17"/>
        <v>2.195384561494431E-2</v>
      </c>
      <c r="S143" s="326">
        <f t="shared" si="17"/>
        <v>2.1766844416437045E-2</v>
      </c>
      <c r="T143" s="326">
        <f t="shared" si="17"/>
        <v>2.2170434409885746E-2</v>
      </c>
      <c r="U143" s="326">
        <f t="shared" si="17"/>
        <v>2.1201898989797126E-2</v>
      </c>
      <c r="V143" s="326">
        <f t="shared" si="17"/>
        <v>2.0037624543007265E-2</v>
      </c>
      <c r="W143" s="326">
        <f t="shared" si="17"/>
        <v>1.9745844938847495E-2</v>
      </c>
      <c r="X143" s="326">
        <f t="shared" si="17"/>
        <v>1.8115418545880654E-2</v>
      </c>
      <c r="Y143" s="326">
        <f t="shared" si="17"/>
        <v>1.788080208548205E-2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0.99999999999999967</v>
      </c>
      <c r="C146" s="232">
        <f t="shared" si="18"/>
        <v>1.0000000000000002</v>
      </c>
      <c r="D146" s="232">
        <f t="shared" si="18"/>
        <v>1</v>
      </c>
      <c r="E146" s="232">
        <f t="shared" si="18"/>
        <v>1</v>
      </c>
      <c r="F146" s="232">
        <f t="shared" si="18"/>
        <v>1</v>
      </c>
      <c r="G146" s="232">
        <f t="shared" si="18"/>
        <v>1.0000000000000004</v>
      </c>
      <c r="H146" s="232">
        <f t="shared" si="18"/>
        <v>0.99999999999999989</v>
      </c>
      <c r="I146" s="232">
        <f t="shared" si="18"/>
        <v>1</v>
      </c>
      <c r="J146" s="232">
        <f t="shared" si="18"/>
        <v>1</v>
      </c>
      <c r="K146" s="232">
        <f t="shared" si="18"/>
        <v>1.0000000000000002</v>
      </c>
      <c r="L146" s="232">
        <f t="shared" si="18"/>
        <v>1</v>
      </c>
      <c r="M146" s="232">
        <f t="shared" si="18"/>
        <v>1.0000000000000002</v>
      </c>
      <c r="N146" s="232">
        <f t="shared" si="18"/>
        <v>1.0000000000000002</v>
      </c>
      <c r="O146" s="232">
        <f t="shared" si="18"/>
        <v>0.99999999999999978</v>
      </c>
      <c r="P146" s="232">
        <f t="shared" si="18"/>
        <v>1.0000000000000002</v>
      </c>
      <c r="Q146" s="232">
        <f t="shared" si="18"/>
        <v>1.0000000000000002</v>
      </c>
      <c r="R146" s="232">
        <f t="shared" si="18"/>
        <v>1</v>
      </c>
      <c r="S146" s="232">
        <f t="shared" si="18"/>
        <v>1.0000000000000002</v>
      </c>
      <c r="T146" s="232">
        <f t="shared" si="18"/>
        <v>0.99999999999999978</v>
      </c>
      <c r="U146" s="232">
        <f t="shared" si="18"/>
        <v>0.99999999999999978</v>
      </c>
      <c r="V146" s="232">
        <f t="shared" si="18"/>
        <v>1.0000000000000002</v>
      </c>
      <c r="W146" s="232">
        <f t="shared" si="18"/>
        <v>1.0000000000000002</v>
      </c>
      <c r="X146" s="232">
        <f t="shared" si="18"/>
        <v>0.99999999999999989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7.195550228372545E-3</v>
      </c>
      <c r="C147" s="266">
        <f t="shared" si="19"/>
        <v>7.1955502283725598E-3</v>
      </c>
      <c r="D147" s="266">
        <f t="shared" si="19"/>
        <v>7.1955502283724791E-3</v>
      </c>
      <c r="E147" s="266">
        <f t="shared" si="19"/>
        <v>7.1955502283725442E-3</v>
      </c>
      <c r="F147" s="266">
        <f t="shared" si="19"/>
        <v>7.195550228372441E-3</v>
      </c>
      <c r="G147" s="266">
        <f t="shared" si="19"/>
        <v>7.1955502283724835E-3</v>
      </c>
      <c r="H147" s="266">
        <f t="shared" si="19"/>
        <v>7.1955502283721703E-3</v>
      </c>
      <c r="I147" s="266">
        <f t="shared" si="19"/>
        <v>7.1955502283724722E-3</v>
      </c>
      <c r="J147" s="266">
        <f t="shared" si="19"/>
        <v>7.1955502283723525E-3</v>
      </c>
      <c r="K147" s="266">
        <f t="shared" si="19"/>
        <v>7.1955502283721391E-3</v>
      </c>
      <c r="L147" s="266">
        <f t="shared" si="19"/>
        <v>7.195550228371996E-3</v>
      </c>
      <c r="M147" s="266">
        <f t="shared" si="19"/>
        <v>7.1955502283717679E-3</v>
      </c>
      <c r="N147" s="266">
        <f t="shared" si="19"/>
        <v>7.1955502283719899E-3</v>
      </c>
      <c r="O147" s="266">
        <f t="shared" si="19"/>
        <v>7.1955502283715528E-3</v>
      </c>
      <c r="P147" s="266">
        <f t="shared" si="19"/>
        <v>7.1955502283719379E-3</v>
      </c>
      <c r="Q147" s="266">
        <f t="shared" si="19"/>
        <v>7.1955502283719223E-3</v>
      </c>
      <c r="R147" s="266">
        <f t="shared" si="19"/>
        <v>7.1955502283708494E-3</v>
      </c>
      <c r="S147" s="266">
        <f t="shared" si="19"/>
        <v>7.1955502283710194E-3</v>
      </c>
      <c r="T147" s="266">
        <f t="shared" si="19"/>
        <v>7.1955502283709786E-3</v>
      </c>
      <c r="U147" s="266">
        <f t="shared" si="19"/>
        <v>7.1955502283715823E-3</v>
      </c>
      <c r="V147" s="266">
        <f t="shared" si="19"/>
        <v>7.195550228371754E-3</v>
      </c>
      <c r="W147" s="266">
        <f t="shared" si="19"/>
        <v>7.1955502283718026E-3</v>
      </c>
      <c r="X147" s="266">
        <f t="shared" si="19"/>
        <v>7.1955502283714548E-3</v>
      </c>
      <c r="Y147" s="266">
        <f t="shared" si="19"/>
        <v>7.1955502283716768E-3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8.0564402695840424E-3</v>
      </c>
      <c r="C148" s="267">
        <f t="shared" si="20"/>
        <v>8.0564402695840597E-3</v>
      </c>
      <c r="D148" s="267">
        <f t="shared" si="20"/>
        <v>8.0564402695839643E-3</v>
      </c>
      <c r="E148" s="267">
        <f t="shared" si="20"/>
        <v>8.0564402695840389E-3</v>
      </c>
      <c r="F148" s="267">
        <f t="shared" si="20"/>
        <v>8.0564402695839261E-3</v>
      </c>
      <c r="G148" s="267">
        <f t="shared" si="20"/>
        <v>8.0564402695839712E-3</v>
      </c>
      <c r="H148" s="267">
        <f t="shared" si="20"/>
        <v>8.0564402695836226E-3</v>
      </c>
      <c r="I148" s="267">
        <f t="shared" si="20"/>
        <v>8.0564402695839626E-3</v>
      </c>
      <c r="J148" s="267">
        <f t="shared" si="20"/>
        <v>8.0564402695838255E-3</v>
      </c>
      <c r="K148" s="267">
        <f t="shared" si="20"/>
        <v>8.0564402695835879E-3</v>
      </c>
      <c r="L148" s="267">
        <f t="shared" si="20"/>
        <v>8.0564402695834283E-3</v>
      </c>
      <c r="M148" s="267">
        <f t="shared" si="20"/>
        <v>8.056440269583175E-3</v>
      </c>
      <c r="N148" s="267">
        <f t="shared" si="20"/>
        <v>8.0564402695834196E-3</v>
      </c>
      <c r="O148" s="267">
        <f t="shared" si="20"/>
        <v>8.0564402695829321E-3</v>
      </c>
      <c r="P148" s="267">
        <f t="shared" si="20"/>
        <v>8.0564402695833589E-3</v>
      </c>
      <c r="Q148" s="267">
        <f t="shared" si="20"/>
        <v>8.0564402695833433E-3</v>
      </c>
      <c r="R148" s="267">
        <f t="shared" si="20"/>
        <v>8.0564402695821428E-3</v>
      </c>
      <c r="S148" s="267">
        <f t="shared" si="20"/>
        <v>8.0564402695823319E-3</v>
      </c>
      <c r="T148" s="267">
        <f t="shared" si="20"/>
        <v>8.0564402695822886E-3</v>
      </c>
      <c r="U148" s="267">
        <f t="shared" si="20"/>
        <v>8.0564402695829634E-3</v>
      </c>
      <c r="V148" s="267">
        <f t="shared" si="20"/>
        <v>8.0564402695831559E-3</v>
      </c>
      <c r="W148" s="267">
        <f t="shared" si="20"/>
        <v>8.0564402695832097E-3</v>
      </c>
      <c r="X148" s="267">
        <f t="shared" si="20"/>
        <v>8.0564402695828211E-3</v>
      </c>
      <c r="Y148" s="267">
        <f t="shared" si="20"/>
        <v>8.0564402695830657E-3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5.4665498938422956E-3</v>
      </c>
      <c r="C149" s="267">
        <f t="shared" si="21"/>
        <v>5.5980279926732242E-3</v>
      </c>
      <c r="D149" s="267">
        <f t="shared" si="21"/>
        <v>5.1540768541573599E-3</v>
      </c>
      <c r="E149" s="267">
        <f t="shared" si="21"/>
        <v>5.9138577501734362E-3</v>
      </c>
      <c r="F149" s="267">
        <f t="shared" si="21"/>
        <v>6.3162008891452463E-3</v>
      </c>
      <c r="G149" s="267">
        <f t="shared" si="21"/>
        <v>5.8684563927137653E-3</v>
      </c>
      <c r="H149" s="267">
        <f t="shared" si="21"/>
        <v>6.1729355121275123E-3</v>
      </c>
      <c r="I149" s="267">
        <f t="shared" si="21"/>
        <v>7.4009127990504273E-3</v>
      </c>
      <c r="J149" s="267">
        <f t="shared" si="21"/>
        <v>7.3004091570479561E-3</v>
      </c>
      <c r="K149" s="267">
        <f t="shared" si="21"/>
        <v>6.9181237162341067E-3</v>
      </c>
      <c r="L149" s="267">
        <f t="shared" si="21"/>
        <v>6.7853577702982112E-3</v>
      </c>
      <c r="M149" s="267">
        <f t="shared" si="21"/>
        <v>6.3139932226505381E-3</v>
      </c>
      <c r="N149" s="267">
        <f t="shared" si="21"/>
        <v>8.6556227790084653E-3</v>
      </c>
      <c r="O149" s="267">
        <f t="shared" si="21"/>
        <v>8.1612383227108332E-3</v>
      </c>
      <c r="P149" s="267">
        <f t="shared" si="21"/>
        <v>8.0468142971964699E-3</v>
      </c>
      <c r="Q149" s="267">
        <f t="shared" si="21"/>
        <v>8.683616939087856E-3</v>
      </c>
      <c r="R149" s="267">
        <f t="shared" si="21"/>
        <v>8.0635990358354972E-3</v>
      </c>
      <c r="S149" s="267">
        <f t="shared" si="21"/>
        <v>7.7968802838321773E-3</v>
      </c>
      <c r="T149" s="267">
        <f t="shared" si="21"/>
        <v>8.3002402771266935E-3</v>
      </c>
      <c r="U149" s="267">
        <f t="shared" si="21"/>
        <v>8.0813567741684286E-3</v>
      </c>
      <c r="V149" s="267">
        <f t="shared" si="21"/>
        <v>7.883985000418859E-3</v>
      </c>
      <c r="W149" s="267">
        <f t="shared" si="21"/>
        <v>8.6306748952777058E-3</v>
      </c>
      <c r="X149" s="267">
        <f t="shared" si="21"/>
        <v>8.6615521730029014E-3</v>
      </c>
      <c r="Y149" s="267">
        <f t="shared" si="21"/>
        <v>8.9115562259170032E-3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5.9256386055762875E-3</v>
      </c>
      <c r="C150" s="267">
        <f t="shared" si="22"/>
        <v>5.9256386055763005E-3</v>
      </c>
      <c r="D150" s="267">
        <f t="shared" si="22"/>
        <v>5.9256386055762337E-3</v>
      </c>
      <c r="E150" s="267">
        <f t="shared" si="22"/>
        <v>5.9256386055762875E-3</v>
      </c>
      <c r="F150" s="267">
        <f t="shared" si="22"/>
        <v>5.9256386055762033E-3</v>
      </c>
      <c r="G150" s="267">
        <f t="shared" si="22"/>
        <v>5.9256386055762389E-3</v>
      </c>
      <c r="H150" s="267">
        <f t="shared" si="22"/>
        <v>5.9256386055759804E-3</v>
      </c>
      <c r="I150" s="267">
        <f t="shared" si="22"/>
        <v>5.9256386055762302E-3</v>
      </c>
      <c r="J150" s="267">
        <f t="shared" si="22"/>
        <v>5.9256386055761313E-3</v>
      </c>
      <c r="K150" s="267">
        <f t="shared" si="22"/>
        <v>5.9256386055759527E-3</v>
      </c>
      <c r="L150" s="267">
        <f t="shared" si="22"/>
        <v>5.9256386055758347E-3</v>
      </c>
      <c r="M150" s="267">
        <f t="shared" si="22"/>
        <v>5.9256386055756508E-3</v>
      </c>
      <c r="N150" s="267">
        <f t="shared" si="22"/>
        <v>5.9256386055758347E-3</v>
      </c>
      <c r="O150" s="267">
        <f t="shared" si="22"/>
        <v>5.9256386055754704E-3</v>
      </c>
      <c r="P150" s="267">
        <f t="shared" si="22"/>
        <v>5.9256386055757879E-3</v>
      </c>
      <c r="Q150" s="267">
        <f t="shared" si="22"/>
        <v>5.9256386055757749E-3</v>
      </c>
      <c r="R150" s="267">
        <f t="shared" si="22"/>
        <v>5.9256386055748945E-3</v>
      </c>
      <c r="S150" s="267">
        <f t="shared" si="22"/>
        <v>5.9256386055750315E-3</v>
      </c>
      <c r="T150" s="267">
        <f t="shared" si="22"/>
        <v>5.9256386055749986E-3</v>
      </c>
      <c r="U150" s="267">
        <f t="shared" si="22"/>
        <v>5.9256386055754947E-3</v>
      </c>
      <c r="V150" s="267">
        <f t="shared" si="22"/>
        <v>5.9256386055756387E-3</v>
      </c>
      <c r="W150" s="267">
        <f t="shared" si="22"/>
        <v>5.9256386055756777E-3</v>
      </c>
      <c r="X150" s="267">
        <f t="shared" si="22"/>
        <v>5.9256386055753923E-3</v>
      </c>
      <c r="Y150" s="267">
        <f t="shared" si="22"/>
        <v>5.9256386055755728E-3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7.3686139529837496E-3</v>
      </c>
      <c r="C151" s="268">
        <f t="shared" si="23"/>
        <v>7.3285212513729478E-3</v>
      </c>
      <c r="D151" s="268">
        <f t="shared" si="23"/>
        <v>7.2430913489101171E-3</v>
      </c>
      <c r="E151" s="268">
        <f t="shared" si="23"/>
        <v>6.9615079877189262E-3</v>
      </c>
      <c r="F151" s="268">
        <f t="shared" si="23"/>
        <v>6.6947268459058287E-3</v>
      </c>
      <c r="G151" s="268">
        <f t="shared" si="23"/>
        <v>6.2868058933225127E-3</v>
      </c>
      <c r="H151" s="268">
        <f t="shared" si="23"/>
        <v>6.1411644811933857E-3</v>
      </c>
      <c r="I151" s="268">
        <f t="shared" si="23"/>
        <v>6.9712909197111586E-3</v>
      </c>
      <c r="J151" s="268">
        <f t="shared" si="23"/>
        <v>6.679656789169792E-3</v>
      </c>
      <c r="K151" s="268">
        <f t="shared" si="23"/>
        <v>6.1919727687323933E-3</v>
      </c>
      <c r="L151" s="268">
        <f t="shared" si="23"/>
        <v>6.3179427281918731E-3</v>
      </c>
      <c r="M151" s="268">
        <f t="shared" si="23"/>
        <v>6.1834614402852938E-3</v>
      </c>
      <c r="N151" s="268">
        <f t="shared" si="23"/>
        <v>7.0682577847397997E-3</v>
      </c>
      <c r="O151" s="268">
        <f t="shared" si="23"/>
        <v>6.7855698677096133E-3</v>
      </c>
      <c r="P151" s="268">
        <f t="shared" si="23"/>
        <v>6.6624954636413146E-3</v>
      </c>
      <c r="Q151" s="268">
        <f t="shared" si="23"/>
        <v>6.9722276295953378E-3</v>
      </c>
      <c r="R151" s="268">
        <f t="shared" si="23"/>
        <v>6.8250229004167828E-3</v>
      </c>
      <c r="S151" s="268">
        <f t="shared" si="23"/>
        <v>6.6228947018050011E-3</v>
      </c>
      <c r="T151" s="268">
        <f t="shared" si="23"/>
        <v>6.8086951690887396E-3</v>
      </c>
      <c r="U151" s="268">
        <f t="shared" si="23"/>
        <v>6.8046036215287826E-3</v>
      </c>
      <c r="V151" s="268">
        <f t="shared" si="23"/>
        <v>6.8198331051948996E-3</v>
      </c>
      <c r="W151" s="268">
        <f t="shared" si="23"/>
        <v>7.0293958009910364E-3</v>
      </c>
      <c r="X151" s="268">
        <f t="shared" si="23"/>
        <v>6.9070848521733319E-3</v>
      </c>
      <c r="Y151" s="268">
        <f t="shared" si="23"/>
        <v>6.9823522227691927E-3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2.3311393762789744E-2</v>
      </c>
      <c r="C152" s="269">
        <f t="shared" si="24"/>
        <v>2.3872065080631957E-2</v>
      </c>
      <c r="D152" s="269">
        <f t="shared" si="24"/>
        <v>2.1978892969820387E-2</v>
      </c>
      <c r="E152" s="269">
        <f t="shared" si="24"/>
        <v>2.5218880161820018E-2</v>
      </c>
      <c r="F152" s="269">
        <f t="shared" si="24"/>
        <v>2.6934620349409577E-2</v>
      </c>
      <c r="G152" s="269">
        <f t="shared" si="24"/>
        <v>2.5025271955243542E-2</v>
      </c>
      <c r="H152" s="269">
        <f t="shared" si="24"/>
        <v>2.6323683710928164E-2</v>
      </c>
      <c r="I152" s="269">
        <f t="shared" si="24"/>
        <v>3.1560233751286797E-2</v>
      </c>
      <c r="J152" s="269">
        <f t="shared" si="24"/>
        <v>3.1131648991463565E-2</v>
      </c>
      <c r="K152" s="269">
        <f t="shared" si="24"/>
        <v>2.9501442258944462E-2</v>
      </c>
      <c r="L152" s="269">
        <f t="shared" si="24"/>
        <v>2.8935279083979724E-2</v>
      </c>
      <c r="M152" s="269">
        <f t="shared" si="24"/>
        <v>2.6925206041673554E-2</v>
      </c>
      <c r="N152" s="269">
        <f t="shared" si="24"/>
        <v>3.6910781897540969E-2</v>
      </c>
      <c r="O152" s="269">
        <f t="shared" si="24"/>
        <v>3.4802543437312393E-2</v>
      </c>
      <c r="P152" s="269">
        <f t="shared" si="24"/>
        <v>3.4314597005561435E-2</v>
      </c>
      <c r="Q152" s="269">
        <f t="shared" si="24"/>
        <v>3.7030159366208043E-2</v>
      </c>
      <c r="R152" s="269">
        <f t="shared" si="24"/>
        <v>3.4386173348816003E-2</v>
      </c>
      <c r="S152" s="269">
        <f t="shared" si="24"/>
        <v>3.3248785787628118E-2</v>
      </c>
      <c r="T152" s="269">
        <f t="shared" si="24"/>
        <v>3.5395299262487523E-2</v>
      </c>
      <c r="U152" s="269">
        <f t="shared" si="24"/>
        <v>3.4461898923201048E-2</v>
      </c>
      <c r="V152" s="269">
        <f t="shared" si="24"/>
        <v>3.3620232566013063E-2</v>
      </c>
      <c r="W152" s="269">
        <f t="shared" si="24"/>
        <v>3.6804394879679611E-2</v>
      </c>
      <c r="X152" s="269">
        <f t="shared" si="24"/>
        <v>3.693606703000353E-2</v>
      </c>
      <c r="Y152" s="269">
        <f t="shared" si="24"/>
        <v>3.8002176922522536E-2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0.15749432495412111</v>
      </c>
      <c r="C153" s="269">
        <f t="shared" si="25"/>
        <v>0.15475886254664692</v>
      </c>
      <c r="D153" s="269">
        <f t="shared" si="25"/>
        <v>0.15424930208187548</v>
      </c>
      <c r="E153" s="269">
        <f t="shared" si="25"/>
        <v>0.14663686963037076</v>
      </c>
      <c r="F153" s="269">
        <f t="shared" si="25"/>
        <v>0.14020942550980303</v>
      </c>
      <c r="G153" s="269">
        <f t="shared" si="25"/>
        <v>0.13536599611894901</v>
      </c>
      <c r="H153" s="269">
        <f t="shared" si="25"/>
        <v>0.13242230787015769</v>
      </c>
      <c r="I153" s="269">
        <f t="shared" si="25"/>
        <v>0.14415435960724426</v>
      </c>
      <c r="J153" s="269">
        <f t="shared" si="25"/>
        <v>0.13927513232314553</v>
      </c>
      <c r="K153" s="269">
        <f t="shared" si="25"/>
        <v>0.13194782537469665</v>
      </c>
      <c r="L153" s="269">
        <f t="shared" si="25"/>
        <v>0.13512930267042153</v>
      </c>
      <c r="M153" s="269">
        <f t="shared" si="25"/>
        <v>0.13456283535155905</v>
      </c>
      <c r="N153" s="269">
        <f t="shared" si="25"/>
        <v>0.14520742732416464</v>
      </c>
      <c r="O153" s="269">
        <f t="shared" si="25"/>
        <v>0.14036525116679563</v>
      </c>
      <c r="P153" s="269">
        <f t="shared" si="25"/>
        <v>0.13688664510704932</v>
      </c>
      <c r="Q153" s="269">
        <f t="shared" si="25"/>
        <v>0.14075698587366561</v>
      </c>
      <c r="R153" s="269">
        <f t="shared" si="25"/>
        <v>0.14104300283570792</v>
      </c>
      <c r="S153" s="269">
        <f t="shared" si="25"/>
        <v>0.13807646867326778</v>
      </c>
      <c r="T153" s="269">
        <f t="shared" si="25"/>
        <v>0.14004205868730413</v>
      </c>
      <c r="U153" s="269">
        <f t="shared" si="25"/>
        <v>0.13944438278876733</v>
      </c>
      <c r="V153" s="269">
        <f t="shared" si="25"/>
        <v>0.13876075393680648</v>
      </c>
      <c r="W153" s="269">
        <f t="shared" si="25"/>
        <v>0.13920625139025222</v>
      </c>
      <c r="X153" s="269">
        <f t="shared" si="25"/>
        <v>0.13413848554496952</v>
      </c>
      <c r="Y153" s="269">
        <f t="shared" si="25"/>
        <v>0.13405636494090659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0.1292086222127643</v>
      </c>
      <c r="C154" s="318">
        <f t="shared" si="26"/>
        <v>0.12622427587333393</v>
      </c>
      <c r="D154" s="318">
        <f t="shared" si="26"/>
        <v>0.12551637987110617</v>
      </c>
      <c r="E154" s="318">
        <f t="shared" si="26"/>
        <v>0.11814299605929053</v>
      </c>
      <c r="F154" s="318">
        <f t="shared" si="26"/>
        <v>0.11156895886265697</v>
      </c>
      <c r="G154" s="318">
        <f t="shared" si="26"/>
        <v>0.10477759698192213</v>
      </c>
      <c r="H154" s="318">
        <f t="shared" si="26"/>
        <v>0.10108720703724394</v>
      </c>
      <c r="I154" s="318">
        <f t="shared" si="26"/>
        <v>0.11338818594504185</v>
      </c>
      <c r="J154" s="318">
        <f t="shared" si="26"/>
        <v>0.10758217039514828</v>
      </c>
      <c r="K154" s="318">
        <f t="shared" si="26"/>
        <v>9.9263307118311703E-2</v>
      </c>
      <c r="L154" s="318">
        <f t="shared" si="26"/>
        <v>0.10231164838222097</v>
      </c>
      <c r="M154" s="318">
        <f t="shared" si="26"/>
        <v>0.10087035659698294</v>
      </c>
      <c r="N154" s="318">
        <f t="shared" si="26"/>
        <v>0.10960384262934809</v>
      </c>
      <c r="O154" s="318">
        <f t="shared" si="26"/>
        <v>0.10587387507692998</v>
      </c>
      <c r="P154" s="318">
        <f t="shared" si="26"/>
        <v>0.10382738088566919</v>
      </c>
      <c r="Q154" s="318">
        <f t="shared" si="26"/>
        <v>0.10743761357248773</v>
      </c>
      <c r="R154" s="318">
        <f t="shared" si="26"/>
        <v>0.10707323185607247</v>
      </c>
      <c r="S154" s="318">
        <f t="shared" si="26"/>
        <v>0.10407058598496173</v>
      </c>
      <c r="T154" s="318">
        <f t="shared" si="26"/>
        <v>0.10574396632777365</v>
      </c>
      <c r="U154" s="318">
        <f t="shared" si="26"/>
        <v>0.10658376048204757</v>
      </c>
      <c r="V154" s="318">
        <f t="shared" si="26"/>
        <v>0.10766390014958467</v>
      </c>
      <c r="W154" s="318">
        <f t="shared" si="26"/>
        <v>0.1088993171867528</v>
      </c>
      <c r="X154" s="318">
        <f t="shared" si="26"/>
        <v>0.10612952816142869</v>
      </c>
      <c r="Y154" s="318">
        <f t="shared" si="26"/>
        <v>0.10650640319630282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2.8285702741356826E-2</v>
      </c>
      <c r="C155" s="318">
        <f t="shared" si="27"/>
        <v>2.8534586673312982E-2</v>
      </c>
      <c r="D155" s="318">
        <f t="shared" si="27"/>
        <v>2.8732922210769313E-2</v>
      </c>
      <c r="E155" s="318">
        <f t="shared" si="27"/>
        <v>2.8493873571080221E-2</v>
      </c>
      <c r="F155" s="318">
        <f t="shared" si="27"/>
        <v>2.8640466647146062E-2</v>
      </c>
      <c r="G155" s="318">
        <f t="shared" si="27"/>
        <v>3.0588399137026885E-2</v>
      </c>
      <c r="H155" s="318">
        <f t="shared" si="27"/>
        <v>3.1335100832913729E-2</v>
      </c>
      <c r="I155" s="318">
        <f t="shared" si="27"/>
        <v>3.0766173662202426E-2</v>
      </c>
      <c r="J155" s="318">
        <f t="shared" si="27"/>
        <v>3.1692961927997275E-2</v>
      </c>
      <c r="K155" s="318">
        <f t="shared" si="27"/>
        <v>3.2684518256384958E-2</v>
      </c>
      <c r="L155" s="318">
        <f t="shared" si="27"/>
        <v>3.2817654288200555E-2</v>
      </c>
      <c r="M155" s="318">
        <f t="shared" si="27"/>
        <v>3.3692478754576129E-2</v>
      </c>
      <c r="N155" s="318">
        <f t="shared" si="27"/>
        <v>3.5603584694816566E-2</v>
      </c>
      <c r="O155" s="318">
        <f t="shared" si="27"/>
        <v>3.4491376089865654E-2</v>
      </c>
      <c r="P155" s="318">
        <f t="shared" si="27"/>
        <v>3.3059264221380148E-2</v>
      </c>
      <c r="Q155" s="318">
        <f t="shared" si="27"/>
        <v>3.3319372301177867E-2</v>
      </c>
      <c r="R155" s="318">
        <f t="shared" si="27"/>
        <v>3.3969770979635466E-2</v>
      </c>
      <c r="S155" s="318">
        <f t="shared" si="27"/>
        <v>3.4005882688306059E-2</v>
      </c>
      <c r="T155" s="318">
        <f t="shared" si="27"/>
        <v>3.4298092359530456E-2</v>
      </c>
      <c r="U155" s="318">
        <f t="shared" si="27"/>
        <v>3.2860622306719767E-2</v>
      </c>
      <c r="V155" s="318">
        <f t="shared" si="27"/>
        <v>3.1096853787221827E-2</v>
      </c>
      <c r="W155" s="318">
        <f t="shared" si="27"/>
        <v>3.0306934203499423E-2</v>
      </c>
      <c r="X155" s="318">
        <f t="shared" si="27"/>
        <v>2.8008957383540836E-2</v>
      </c>
      <c r="Y155" s="318">
        <f t="shared" si="27"/>
        <v>2.7549961744603772E-2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0.69194663432158876</v>
      </c>
      <c r="C157" s="269">
        <f t="shared" si="29"/>
        <v>0.69503327806030968</v>
      </c>
      <c r="D157" s="269">
        <f t="shared" si="29"/>
        <v>0.70032376806644692</v>
      </c>
      <c r="E157" s="269">
        <f t="shared" si="29"/>
        <v>0.7047556909699475</v>
      </c>
      <c r="F157" s="269">
        <f t="shared" si="29"/>
        <v>0.71103877787556724</v>
      </c>
      <c r="G157" s="269">
        <f t="shared" si="29"/>
        <v>0.72426364873507931</v>
      </c>
      <c r="H157" s="269">
        <f t="shared" si="29"/>
        <v>0.72635743447058365</v>
      </c>
      <c r="I157" s="269">
        <f t="shared" si="29"/>
        <v>0.69529695626615218</v>
      </c>
      <c r="J157" s="269">
        <f t="shared" si="29"/>
        <v>0.70453872880179158</v>
      </c>
      <c r="K157" s="269">
        <f t="shared" si="29"/>
        <v>0.72050433014391235</v>
      </c>
      <c r="L157" s="269">
        <f t="shared" si="29"/>
        <v>0.7168642263173346</v>
      </c>
      <c r="M157" s="269">
        <f t="shared" si="29"/>
        <v>0.7229180625123528</v>
      </c>
      <c r="N157" s="269">
        <f t="shared" si="29"/>
        <v>0.68395845872662009</v>
      </c>
      <c r="O157" s="269">
        <f t="shared" si="29"/>
        <v>0.6958794777166003</v>
      </c>
      <c r="P157" s="269">
        <f t="shared" si="29"/>
        <v>0.70168449255205045</v>
      </c>
      <c r="Q157" s="269">
        <f t="shared" si="29"/>
        <v>0.68938674291660917</v>
      </c>
      <c r="R157" s="269">
        <f t="shared" si="29"/>
        <v>0.69547303042619624</v>
      </c>
      <c r="S157" s="269">
        <f t="shared" si="29"/>
        <v>0.70283582505364839</v>
      </c>
      <c r="T157" s="269">
        <f t="shared" si="29"/>
        <v>0.69489667347154016</v>
      </c>
      <c r="U157" s="269">
        <f t="shared" si="29"/>
        <v>0.69718011718103778</v>
      </c>
      <c r="V157" s="269">
        <f t="shared" si="29"/>
        <v>0.69919289618228908</v>
      </c>
      <c r="W157" s="269">
        <f t="shared" si="29"/>
        <v>0.69061652080696312</v>
      </c>
      <c r="X157" s="269">
        <f t="shared" si="29"/>
        <v>0.69698192792120128</v>
      </c>
      <c r="Y157" s="269">
        <f t="shared" si="29"/>
        <v>0.69435618096348195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0.66887721182624793</v>
      </c>
      <c r="C158" s="318">
        <f t="shared" si="30"/>
        <v>0.67140900399135905</v>
      </c>
      <c r="D158" s="318">
        <f t="shared" si="30"/>
        <v>0.67857301506299439</v>
      </c>
      <c r="E158" s="318">
        <f t="shared" si="30"/>
        <v>0.67979858170258756</v>
      </c>
      <c r="F158" s="318">
        <f t="shared" si="30"/>
        <v>0.68438373773017791</v>
      </c>
      <c r="G158" s="318">
        <f t="shared" si="30"/>
        <v>0.6994981380294153</v>
      </c>
      <c r="H158" s="318">
        <f t="shared" si="30"/>
        <v>0.70030698946757097</v>
      </c>
      <c r="I158" s="318">
        <f t="shared" si="30"/>
        <v>0.66406431638760799</v>
      </c>
      <c r="J158" s="318">
        <f t="shared" si="30"/>
        <v>0.67373022499164537</v>
      </c>
      <c r="K158" s="318">
        <f t="shared" si="30"/>
        <v>0.69130911159032016</v>
      </c>
      <c r="L158" s="318">
        <f t="shared" si="30"/>
        <v>0.68822929418923329</v>
      </c>
      <c r="M158" s="318">
        <f t="shared" si="30"/>
        <v>0.69627233895458907</v>
      </c>
      <c r="N158" s="318">
        <f t="shared" si="30"/>
        <v>0.64743080916209872</v>
      </c>
      <c r="O158" s="318">
        <f t="shared" si="30"/>
        <v>0.66143818318751113</v>
      </c>
      <c r="P158" s="318">
        <f t="shared" si="30"/>
        <v>0.66772607959167829</v>
      </c>
      <c r="Q158" s="318">
        <f t="shared" si="30"/>
        <v>0.65274095501642548</v>
      </c>
      <c r="R158" s="318">
        <f t="shared" si="30"/>
        <v>0.66144378408194271</v>
      </c>
      <c r="S158" s="318">
        <f t="shared" si="30"/>
        <v>0.66993216023647928</v>
      </c>
      <c r="T158" s="318">
        <f t="shared" si="30"/>
        <v>0.6598687758973184</v>
      </c>
      <c r="U158" s="318">
        <f t="shared" si="30"/>
        <v>0.66307593129061337</v>
      </c>
      <c r="V158" s="318">
        <f t="shared" si="30"/>
        <v>0.66592164018836353</v>
      </c>
      <c r="W158" s="318">
        <f t="shared" si="30"/>
        <v>0.65419415396762048</v>
      </c>
      <c r="X158" s="318">
        <f t="shared" si="30"/>
        <v>0.66042925568280786</v>
      </c>
      <c r="Y158" s="318">
        <f t="shared" si="30"/>
        <v>0.65674846500752904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2.306942249534091E-2</v>
      </c>
      <c r="C159" s="318">
        <f t="shared" si="31"/>
        <v>2.36242740689507E-2</v>
      </c>
      <c r="D159" s="318">
        <f t="shared" si="31"/>
        <v>2.1750753003452569E-2</v>
      </c>
      <c r="E159" s="318">
        <f t="shared" si="31"/>
        <v>2.4957109267359959E-2</v>
      </c>
      <c r="F159" s="318">
        <f t="shared" si="31"/>
        <v>2.6655040145389209E-2</v>
      </c>
      <c r="G159" s="318">
        <f t="shared" si="31"/>
        <v>2.4765510705664042E-2</v>
      </c>
      <c r="H159" s="318">
        <f t="shared" si="31"/>
        <v>2.6050445003012603E-2</v>
      </c>
      <c r="I159" s="318">
        <f t="shared" si="31"/>
        <v>3.1232639878544164E-2</v>
      </c>
      <c r="J159" s="318">
        <f t="shared" si="31"/>
        <v>3.0808503810146218E-2</v>
      </c>
      <c r="K159" s="318">
        <f t="shared" si="31"/>
        <v>2.9195218553592278E-2</v>
      </c>
      <c r="L159" s="318">
        <f t="shared" si="31"/>
        <v>2.8634932128101333E-2</v>
      </c>
      <c r="M159" s="318">
        <f t="shared" si="31"/>
        <v>2.6645723557763706E-2</v>
      </c>
      <c r="N159" s="318">
        <f t="shared" si="31"/>
        <v>3.652764956452139E-2</v>
      </c>
      <c r="O159" s="318">
        <f t="shared" si="31"/>
        <v>3.4441294529089159E-2</v>
      </c>
      <c r="P159" s="318">
        <f t="shared" si="31"/>
        <v>3.3958412960372115E-2</v>
      </c>
      <c r="Q159" s="318">
        <f t="shared" si="31"/>
        <v>3.6645787900183753E-2</v>
      </c>
      <c r="R159" s="318">
        <f t="shared" si="31"/>
        <v>3.4029246344253548E-2</v>
      </c>
      <c r="S159" s="318">
        <f t="shared" si="31"/>
        <v>3.2903664817169061E-2</v>
      </c>
      <c r="T159" s="318">
        <f t="shared" si="31"/>
        <v>3.5027897574221832E-2</v>
      </c>
      <c r="U159" s="318">
        <f t="shared" si="31"/>
        <v>3.4104185890424278E-2</v>
      </c>
      <c r="V159" s="318">
        <f t="shared" si="31"/>
        <v>3.3271255993925455E-2</v>
      </c>
      <c r="W159" s="318">
        <f t="shared" si="31"/>
        <v>3.64223668393426E-2</v>
      </c>
      <c r="X159" s="318">
        <f t="shared" si="31"/>
        <v>3.6552672238393445E-2</v>
      </c>
      <c r="Y159" s="318">
        <f t="shared" si="31"/>
        <v>3.7607715955952796E-2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9.3234854011141066E-2</v>
      </c>
      <c r="C160" s="269">
        <f t="shared" si="32"/>
        <v>9.2231615964832508E-2</v>
      </c>
      <c r="D160" s="269">
        <f t="shared" si="32"/>
        <v>8.9873239575257127E-2</v>
      </c>
      <c r="E160" s="269">
        <f t="shared" si="32"/>
        <v>8.9335564396436515E-2</v>
      </c>
      <c r="F160" s="269">
        <f t="shared" si="32"/>
        <v>8.7628619426636523E-2</v>
      </c>
      <c r="G160" s="269">
        <f t="shared" si="32"/>
        <v>8.2012191801159692E-2</v>
      </c>
      <c r="H160" s="269">
        <f t="shared" si="32"/>
        <v>8.1404844851477823E-2</v>
      </c>
      <c r="I160" s="269">
        <f t="shared" si="32"/>
        <v>9.3438617553022546E-2</v>
      </c>
      <c r="J160" s="269">
        <f t="shared" si="32"/>
        <v>8.9896794833849353E-2</v>
      </c>
      <c r="K160" s="269">
        <f t="shared" si="32"/>
        <v>8.3758676633948453E-2</v>
      </c>
      <c r="L160" s="269">
        <f t="shared" si="32"/>
        <v>8.479026232624276E-2</v>
      </c>
      <c r="M160" s="269">
        <f t="shared" si="32"/>
        <v>8.1918812327948287E-2</v>
      </c>
      <c r="N160" s="269">
        <f t="shared" si="32"/>
        <v>9.7021822384394885E-2</v>
      </c>
      <c r="O160" s="269">
        <f t="shared" si="32"/>
        <v>9.2828290385341072E-2</v>
      </c>
      <c r="P160" s="269">
        <f t="shared" si="32"/>
        <v>9.1227326470970038E-2</v>
      </c>
      <c r="Q160" s="269">
        <f t="shared" si="32"/>
        <v>9.5992638171303032E-2</v>
      </c>
      <c r="R160" s="269">
        <f t="shared" si="32"/>
        <v>9.3031542349499702E-2</v>
      </c>
      <c r="S160" s="269">
        <f t="shared" si="32"/>
        <v>9.02415163962903E-2</v>
      </c>
      <c r="T160" s="269">
        <f t="shared" si="32"/>
        <v>9.3379404028924168E-2</v>
      </c>
      <c r="U160" s="269">
        <f t="shared" si="32"/>
        <v>9.2850011607766458E-2</v>
      </c>
      <c r="V160" s="269">
        <f t="shared" si="32"/>
        <v>9.2544670105747268E-2</v>
      </c>
      <c r="W160" s="269">
        <f t="shared" si="32"/>
        <v>9.6535133123305916E-2</v>
      </c>
      <c r="X160" s="269">
        <f t="shared" si="32"/>
        <v>9.5197253375119667E-2</v>
      </c>
      <c r="Y160" s="269">
        <f t="shared" si="32"/>
        <v>9.6513739620872591E-2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6.8839209375663374E-2</v>
      </c>
      <c r="C161" s="318">
        <f t="shared" si="33"/>
        <v>6.7249222275799006E-2</v>
      </c>
      <c r="D161" s="318">
        <f t="shared" si="33"/>
        <v>6.6872072513817146E-2</v>
      </c>
      <c r="E161" s="318">
        <f t="shared" si="33"/>
        <v>6.2943713064299231E-2</v>
      </c>
      <c r="F161" s="318">
        <f t="shared" si="33"/>
        <v>5.9441226037719459E-2</v>
      </c>
      <c r="G161" s="318">
        <f t="shared" si="33"/>
        <v>5.5822953708462894E-2</v>
      </c>
      <c r="H161" s="318">
        <f t="shared" si="33"/>
        <v>5.3856803758645953E-2</v>
      </c>
      <c r="I161" s="318">
        <f t="shared" si="33"/>
        <v>6.0410465952838617E-2</v>
      </c>
      <c r="J161" s="318">
        <f t="shared" si="33"/>
        <v>5.731716216836414E-2</v>
      </c>
      <c r="K161" s="318">
        <f t="shared" si="33"/>
        <v>5.288507426993673E-2</v>
      </c>
      <c r="L161" s="318">
        <f t="shared" si="33"/>
        <v>5.4509156308124376E-2</v>
      </c>
      <c r="M161" s="318">
        <f t="shared" si="33"/>
        <v>5.3741271121545676E-2</v>
      </c>
      <c r="N161" s="318">
        <f t="shared" si="33"/>
        <v>5.8394259933479818E-2</v>
      </c>
      <c r="O161" s="318">
        <f t="shared" si="33"/>
        <v>5.6407023997455924E-2</v>
      </c>
      <c r="P161" s="318">
        <f t="shared" si="33"/>
        <v>5.5316701697707998E-2</v>
      </c>
      <c r="Q161" s="318">
        <f t="shared" si="33"/>
        <v>5.7240145811317755E-2</v>
      </c>
      <c r="R161" s="318">
        <f t="shared" si="33"/>
        <v>5.7046012100738674E-2</v>
      </c>
      <c r="S161" s="318">
        <f t="shared" si="33"/>
        <v>5.5446275455749185E-2</v>
      </c>
      <c r="T161" s="318">
        <f t="shared" si="33"/>
        <v>5.6337811777483669E-2</v>
      </c>
      <c r="U161" s="318">
        <f t="shared" si="33"/>
        <v>5.6785233664881585E-2</v>
      </c>
      <c r="V161" s="318">
        <f t="shared" si="33"/>
        <v>5.7360705792477706E-2</v>
      </c>
      <c r="W161" s="318">
        <f t="shared" si="33"/>
        <v>5.801890592364109E-2</v>
      </c>
      <c r="X161" s="318">
        <f t="shared" si="33"/>
        <v>5.6543229739069376E-2</v>
      </c>
      <c r="Y161" s="318">
        <f t="shared" si="33"/>
        <v>5.6744019585674495E-2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2.4395644635477689E-2</v>
      </c>
      <c r="C162" s="326">
        <f t="shared" si="34"/>
        <v>2.4982393689033499E-2</v>
      </c>
      <c r="D162" s="326">
        <f t="shared" si="34"/>
        <v>2.3001167061439995E-2</v>
      </c>
      <c r="E162" s="326">
        <f t="shared" si="34"/>
        <v>2.6391851332137287E-2</v>
      </c>
      <c r="F162" s="326">
        <f t="shared" si="34"/>
        <v>2.818739338891706E-2</v>
      </c>
      <c r="G162" s="326">
        <f t="shared" si="34"/>
        <v>2.6189238092696795E-2</v>
      </c>
      <c r="H162" s="326">
        <f t="shared" si="34"/>
        <v>2.7548041092831869E-2</v>
      </c>
      <c r="I162" s="326">
        <f t="shared" si="34"/>
        <v>3.3028151600183929E-2</v>
      </c>
      <c r="J162" s="326">
        <f t="shared" si="34"/>
        <v>3.2579632665485206E-2</v>
      </c>
      <c r="K162" s="326">
        <f t="shared" si="34"/>
        <v>3.087360236401172E-2</v>
      </c>
      <c r="L162" s="326">
        <f t="shared" si="34"/>
        <v>3.0281106018118384E-2</v>
      </c>
      <c r="M162" s="326">
        <f t="shared" si="34"/>
        <v>2.8177541206402614E-2</v>
      </c>
      <c r="N162" s="326">
        <f t="shared" si="34"/>
        <v>3.8627562450915059E-2</v>
      </c>
      <c r="O162" s="326">
        <f t="shared" si="34"/>
        <v>3.6421266387885155E-2</v>
      </c>
      <c r="P162" s="326">
        <f t="shared" si="34"/>
        <v>3.5910624773262047E-2</v>
      </c>
      <c r="Q162" s="326">
        <f t="shared" si="34"/>
        <v>3.8752492359985263E-2</v>
      </c>
      <c r="R162" s="326">
        <f t="shared" si="34"/>
        <v>3.5985530248761027E-2</v>
      </c>
      <c r="S162" s="326">
        <f t="shared" si="34"/>
        <v>3.4795240940541122E-2</v>
      </c>
      <c r="T162" s="326">
        <f t="shared" si="34"/>
        <v>3.7041592251440499E-2</v>
      </c>
      <c r="U162" s="326">
        <f t="shared" si="34"/>
        <v>3.6064777942884874E-2</v>
      </c>
      <c r="V162" s="326">
        <f t="shared" si="34"/>
        <v>3.5183964313269561E-2</v>
      </c>
      <c r="W162" s="326">
        <f t="shared" si="34"/>
        <v>3.8516227199664826E-2</v>
      </c>
      <c r="X162" s="326">
        <f t="shared" si="34"/>
        <v>3.8654023636050298E-2</v>
      </c>
      <c r="Y162" s="326">
        <f t="shared" si="34"/>
        <v>3.9769720035198089E-2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0.99999999999999967</v>
      </c>
      <c r="C165" s="232">
        <f t="shared" si="35"/>
        <v>0.99999999999999989</v>
      </c>
      <c r="D165" s="232">
        <f t="shared" si="35"/>
        <v>1</v>
      </c>
      <c r="E165" s="232">
        <f t="shared" si="35"/>
        <v>0.99999999999999989</v>
      </c>
      <c r="F165" s="232">
        <f t="shared" si="35"/>
        <v>1</v>
      </c>
      <c r="G165" s="232">
        <f t="shared" si="35"/>
        <v>1</v>
      </c>
      <c r="H165" s="232">
        <f t="shared" si="35"/>
        <v>1</v>
      </c>
      <c r="I165" s="232">
        <f t="shared" si="35"/>
        <v>0.99999999999999967</v>
      </c>
      <c r="J165" s="232">
        <f t="shared" si="35"/>
        <v>1</v>
      </c>
      <c r="K165" s="232">
        <f t="shared" si="35"/>
        <v>1.0000000000000002</v>
      </c>
      <c r="L165" s="232">
        <f t="shared" si="35"/>
        <v>1.0000000000000002</v>
      </c>
      <c r="M165" s="232">
        <f t="shared" si="35"/>
        <v>1.0000000000000004</v>
      </c>
      <c r="N165" s="232">
        <f t="shared" si="35"/>
        <v>0.99999999999999956</v>
      </c>
      <c r="O165" s="232">
        <f t="shared" si="35"/>
        <v>1.0000000000000002</v>
      </c>
      <c r="P165" s="232">
        <f t="shared" si="35"/>
        <v>1</v>
      </c>
      <c r="Q165" s="232">
        <f t="shared" si="35"/>
        <v>1</v>
      </c>
      <c r="R165" s="232">
        <f t="shared" si="35"/>
        <v>1.0000000000000002</v>
      </c>
      <c r="S165" s="232">
        <f t="shared" si="35"/>
        <v>1.0000000000000002</v>
      </c>
      <c r="T165" s="232">
        <f t="shared" si="35"/>
        <v>1</v>
      </c>
      <c r="U165" s="232">
        <f t="shared" si="35"/>
        <v>0.99999999999999978</v>
      </c>
      <c r="V165" s="232">
        <f t="shared" si="35"/>
        <v>1.0000000000000004</v>
      </c>
      <c r="W165" s="232">
        <f t="shared" si="35"/>
        <v>0.99999999999999978</v>
      </c>
      <c r="X165" s="232">
        <f t="shared" si="35"/>
        <v>0.99999999999999978</v>
      </c>
      <c r="Y165" s="232">
        <f t="shared" si="35"/>
        <v>1.0000000000000002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8.4901072430526459E-3</v>
      </c>
      <c r="C166" s="266">
        <f t="shared" si="36"/>
        <v>8.4901072430525783E-3</v>
      </c>
      <c r="D166" s="266">
        <f t="shared" si="36"/>
        <v>8.4901072430526737E-3</v>
      </c>
      <c r="E166" s="266">
        <f t="shared" si="36"/>
        <v>8.4901072430525054E-3</v>
      </c>
      <c r="F166" s="266">
        <f t="shared" si="36"/>
        <v>8.4901072430544882E-3</v>
      </c>
      <c r="G166" s="266">
        <f t="shared" si="36"/>
        <v>8.4901072430537128E-3</v>
      </c>
      <c r="H166" s="266">
        <f t="shared" si="36"/>
        <v>8.4901072430570105E-3</v>
      </c>
      <c r="I166" s="266">
        <f t="shared" si="36"/>
        <v>8.4901072430549201E-3</v>
      </c>
      <c r="J166" s="266">
        <f t="shared" si="36"/>
        <v>8.4901072430554805E-3</v>
      </c>
      <c r="K166" s="266">
        <f t="shared" si="36"/>
        <v>8.4901072430567104E-3</v>
      </c>
      <c r="L166" s="266">
        <f t="shared" si="36"/>
        <v>8.4901072430571614E-3</v>
      </c>
      <c r="M166" s="266">
        <f t="shared" si="36"/>
        <v>8.4901072430578206E-3</v>
      </c>
      <c r="N166" s="266">
        <f t="shared" si="36"/>
        <v>8.4901072430559714E-3</v>
      </c>
      <c r="O166" s="266">
        <f t="shared" si="36"/>
        <v>8.4901072430577859E-3</v>
      </c>
      <c r="P166" s="266">
        <f t="shared" si="36"/>
        <v>8.4901072430557042E-3</v>
      </c>
      <c r="Q166" s="266">
        <f t="shared" si="36"/>
        <v>8.4901072430555186E-3</v>
      </c>
      <c r="R166" s="266">
        <f t="shared" si="36"/>
        <v>8.490107243058263E-3</v>
      </c>
      <c r="S166" s="266">
        <f t="shared" si="36"/>
        <v>8.4901072430573678E-3</v>
      </c>
      <c r="T166" s="266">
        <f t="shared" si="36"/>
        <v>8.4901072430575136E-3</v>
      </c>
      <c r="U166" s="266">
        <f t="shared" si="36"/>
        <v>8.4901072430550312E-3</v>
      </c>
      <c r="V166" s="266">
        <f t="shared" si="36"/>
        <v>8.490107243055163E-3</v>
      </c>
      <c r="W166" s="266">
        <f t="shared" si="36"/>
        <v>8.4901072430545056E-3</v>
      </c>
      <c r="X166" s="266">
        <f t="shared" si="36"/>
        <v>8.4901072430562229E-3</v>
      </c>
      <c r="Y166" s="266">
        <f t="shared" si="36"/>
        <v>8.4901072430555637E-3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9.5190184158617051E-3</v>
      </c>
      <c r="C167" s="267">
        <f t="shared" si="37"/>
        <v>9.5190184158616322E-3</v>
      </c>
      <c r="D167" s="267">
        <f t="shared" si="37"/>
        <v>9.5190184158617311E-3</v>
      </c>
      <c r="E167" s="267">
        <f t="shared" si="37"/>
        <v>9.5190184158615507E-3</v>
      </c>
      <c r="F167" s="267">
        <f t="shared" si="37"/>
        <v>9.5190184158637694E-3</v>
      </c>
      <c r="G167" s="267">
        <f t="shared" si="37"/>
        <v>9.5190184158629038E-3</v>
      </c>
      <c r="H167" s="267">
        <f t="shared" si="37"/>
        <v>9.519018415866597E-3</v>
      </c>
      <c r="I167" s="267">
        <f t="shared" si="37"/>
        <v>9.5190184158642586E-3</v>
      </c>
      <c r="J167" s="267">
        <f t="shared" si="37"/>
        <v>9.5190184158648865E-3</v>
      </c>
      <c r="K167" s="267">
        <f t="shared" si="37"/>
        <v>9.5190184158662674E-3</v>
      </c>
      <c r="L167" s="267">
        <f t="shared" si="37"/>
        <v>9.5190184158667687E-3</v>
      </c>
      <c r="M167" s="267">
        <f t="shared" si="37"/>
        <v>9.5190184158675077E-3</v>
      </c>
      <c r="N167" s="267">
        <f t="shared" si="37"/>
        <v>9.5190184158654347E-3</v>
      </c>
      <c r="O167" s="267">
        <f t="shared" si="37"/>
        <v>9.519018415867473E-3</v>
      </c>
      <c r="P167" s="267">
        <f t="shared" si="37"/>
        <v>9.5190184158651381E-3</v>
      </c>
      <c r="Q167" s="267">
        <f t="shared" si="37"/>
        <v>9.5190184158649264E-3</v>
      </c>
      <c r="R167" s="267">
        <f t="shared" si="37"/>
        <v>9.5190184158680108E-3</v>
      </c>
      <c r="S167" s="267">
        <f t="shared" si="37"/>
        <v>9.5190184158670029E-3</v>
      </c>
      <c r="T167" s="267">
        <f t="shared" si="37"/>
        <v>9.5190184158671712E-3</v>
      </c>
      <c r="U167" s="267">
        <f t="shared" si="37"/>
        <v>9.5190184158643783E-3</v>
      </c>
      <c r="V167" s="267">
        <f t="shared" si="37"/>
        <v>9.5190184158645309E-3</v>
      </c>
      <c r="W167" s="267">
        <f t="shared" si="37"/>
        <v>9.5190184158637902E-3</v>
      </c>
      <c r="X167" s="267">
        <f t="shared" si="37"/>
        <v>9.5190184158657192E-3</v>
      </c>
      <c r="Y167" s="267">
        <f t="shared" si="37"/>
        <v>9.519018415864982E-3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1.017879904580641E-2</v>
      </c>
      <c r="C168" s="267">
        <f t="shared" si="38"/>
        <v>1.0588303926785819E-2</v>
      </c>
      <c r="D168" s="267">
        <f t="shared" si="38"/>
        <v>9.9241191769655172E-3</v>
      </c>
      <c r="E168" s="267">
        <f t="shared" si="38"/>
        <v>1.1703563969279254E-2</v>
      </c>
      <c r="F168" s="267">
        <f t="shared" si="38"/>
        <v>1.2928918964646848E-2</v>
      </c>
      <c r="G168" s="267">
        <f t="shared" si="38"/>
        <v>1.2818270226831952E-2</v>
      </c>
      <c r="H168" s="267">
        <f t="shared" si="38"/>
        <v>1.3729249020965856E-2</v>
      </c>
      <c r="I168" s="267">
        <f t="shared" si="38"/>
        <v>1.446249900155548E-2</v>
      </c>
      <c r="J168" s="267">
        <f t="shared" si="38"/>
        <v>1.4903066443576789E-2</v>
      </c>
      <c r="K168" s="267">
        <f t="shared" si="38"/>
        <v>1.5211124079831361E-2</v>
      </c>
      <c r="L168" s="267">
        <f t="shared" si="38"/>
        <v>1.4642102951484957E-2</v>
      </c>
      <c r="M168" s="267">
        <f t="shared" si="38"/>
        <v>1.399792076534399E-2</v>
      </c>
      <c r="N168" s="267">
        <f t="shared" si="38"/>
        <v>1.6709782190870132E-2</v>
      </c>
      <c r="O168" s="267">
        <f t="shared" si="38"/>
        <v>1.6412289237034711E-2</v>
      </c>
      <c r="P168" s="267">
        <f t="shared" si="38"/>
        <v>1.647840946293996E-2</v>
      </c>
      <c r="Q168" s="267">
        <f t="shared" si="38"/>
        <v>1.6998231464394654E-2</v>
      </c>
      <c r="R168" s="267">
        <f t="shared" si="38"/>
        <v>1.612898987467257E-2</v>
      </c>
      <c r="S168" s="267">
        <f t="shared" si="38"/>
        <v>1.6066354800299439E-2</v>
      </c>
      <c r="T168" s="267">
        <f t="shared" si="38"/>
        <v>1.6634764660637055E-2</v>
      </c>
      <c r="U168" s="267">
        <f t="shared" si="38"/>
        <v>1.6211107281683814E-2</v>
      </c>
      <c r="V168" s="267">
        <f t="shared" si="38"/>
        <v>1.5792527829551966E-2</v>
      </c>
      <c r="W168" s="267">
        <f t="shared" si="38"/>
        <v>1.6753885037728868E-2</v>
      </c>
      <c r="X168" s="267">
        <f t="shared" si="38"/>
        <v>1.7119866376640539E-2</v>
      </c>
      <c r="Y168" s="267">
        <f t="shared" si="38"/>
        <v>1.7434591050949879E-2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7.620188936484933E-3</v>
      </c>
      <c r="C169" s="267">
        <f t="shared" si="39"/>
        <v>7.6201889364848749E-3</v>
      </c>
      <c r="D169" s="267">
        <f t="shared" si="39"/>
        <v>7.6201889364849529E-3</v>
      </c>
      <c r="E169" s="267">
        <f t="shared" si="39"/>
        <v>7.6201889364848098E-3</v>
      </c>
      <c r="F169" s="267">
        <f t="shared" si="39"/>
        <v>7.6201889364865862E-3</v>
      </c>
      <c r="G169" s="267">
        <f t="shared" si="39"/>
        <v>7.620188936485894E-3</v>
      </c>
      <c r="H169" s="267">
        <f t="shared" si="39"/>
        <v>7.6201889364888491E-3</v>
      </c>
      <c r="I169" s="267">
        <f t="shared" si="39"/>
        <v>7.6201889364869756E-3</v>
      </c>
      <c r="J169" s="267">
        <f t="shared" si="39"/>
        <v>7.6201889364874795E-3</v>
      </c>
      <c r="K169" s="267">
        <f t="shared" si="39"/>
        <v>7.6201889364885828E-3</v>
      </c>
      <c r="L169" s="267">
        <f t="shared" si="39"/>
        <v>7.6201889364889827E-3</v>
      </c>
      <c r="M169" s="267">
        <f t="shared" si="39"/>
        <v>7.6201889364895794E-3</v>
      </c>
      <c r="N169" s="267">
        <f t="shared" si="39"/>
        <v>7.6201889364879202E-3</v>
      </c>
      <c r="O169" s="267">
        <f t="shared" si="39"/>
        <v>7.6201889364895499E-3</v>
      </c>
      <c r="P169" s="267">
        <f t="shared" si="39"/>
        <v>7.620188936487679E-3</v>
      </c>
      <c r="Q169" s="267">
        <f t="shared" si="39"/>
        <v>7.6201889364875125E-3</v>
      </c>
      <c r="R169" s="267">
        <f t="shared" si="39"/>
        <v>7.6201889364899801E-3</v>
      </c>
      <c r="S169" s="267">
        <f t="shared" si="39"/>
        <v>7.62018893648917E-3</v>
      </c>
      <c r="T169" s="267">
        <f t="shared" si="39"/>
        <v>7.6201889364893062E-3</v>
      </c>
      <c r="U169" s="267">
        <f t="shared" si="39"/>
        <v>7.6201889364870727E-3</v>
      </c>
      <c r="V169" s="267">
        <f t="shared" si="39"/>
        <v>7.6201889364871933E-3</v>
      </c>
      <c r="W169" s="267">
        <f t="shared" si="39"/>
        <v>7.6201889364866009E-3</v>
      </c>
      <c r="X169" s="267">
        <f t="shared" si="39"/>
        <v>7.6201889364881439E-3</v>
      </c>
      <c r="Y169" s="267">
        <f t="shared" si="39"/>
        <v>7.6201889364875533E-3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8.056016629320267E-3</v>
      </c>
      <c r="C170" s="268">
        <f t="shared" si="40"/>
        <v>8.138774399810882E-3</v>
      </c>
      <c r="D170" s="268">
        <f t="shared" si="40"/>
        <v>8.1887265568951796E-3</v>
      </c>
      <c r="E170" s="268">
        <f t="shared" si="40"/>
        <v>8.0891317858863294E-3</v>
      </c>
      <c r="F170" s="268">
        <f t="shared" si="40"/>
        <v>8.0461933906222447E-3</v>
      </c>
      <c r="G170" s="268">
        <f t="shared" si="40"/>
        <v>8.0628191475684632E-3</v>
      </c>
      <c r="H170" s="268">
        <f t="shared" si="40"/>
        <v>8.0196810725969032E-3</v>
      </c>
      <c r="I170" s="268">
        <f t="shared" si="40"/>
        <v>7.998758548107306E-3</v>
      </c>
      <c r="J170" s="268">
        <f t="shared" si="40"/>
        <v>8.0063378176191361E-3</v>
      </c>
      <c r="K170" s="268">
        <f t="shared" si="40"/>
        <v>7.9938012886627517E-3</v>
      </c>
      <c r="L170" s="268">
        <f t="shared" si="40"/>
        <v>8.0049332544985322E-3</v>
      </c>
      <c r="M170" s="268">
        <f t="shared" si="40"/>
        <v>8.0490087995508646E-3</v>
      </c>
      <c r="N170" s="268">
        <f t="shared" si="40"/>
        <v>8.0119120602403313E-3</v>
      </c>
      <c r="O170" s="268">
        <f t="shared" si="40"/>
        <v>8.0121810455901134E-3</v>
      </c>
      <c r="P170" s="268">
        <f t="shared" si="40"/>
        <v>8.0108677748464818E-3</v>
      </c>
      <c r="Q170" s="268">
        <f t="shared" si="40"/>
        <v>8.0135687080541453E-3</v>
      </c>
      <c r="R170" s="268">
        <f t="shared" si="40"/>
        <v>8.0155565744666687E-3</v>
      </c>
      <c r="S170" s="268">
        <f t="shared" si="40"/>
        <v>8.0130096081970307E-3</v>
      </c>
      <c r="T170" s="268">
        <f t="shared" si="40"/>
        <v>8.0120050281370803E-3</v>
      </c>
      <c r="U170" s="268">
        <f t="shared" si="40"/>
        <v>8.0146130144514421E-3</v>
      </c>
      <c r="V170" s="268">
        <f t="shared" si="40"/>
        <v>8.0210446533236848E-3</v>
      </c>
      <c r="W170" s="268">
        <f t="shared" si="40"/>
        <v>8.011984432913604E-3</v>
      </c>
      <c r="X170" s="268">
        <f t="shared" si="40"/>
        <v>8.0158717847849444E-3</v>
      </c>
      <c r="Y170" s="268">
        <f t="shared" si="40"/>
        <v>8.0206818908886406E-3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0.80182806289566555</v>
      </c>
      <c r="C171" s="269">
        <f t="shared" si="41"/>
        <v>0.79813433728603866</v>
      </c>
      <c r="D171" s="269">
        <f t="shared" si="41"/>
        <v>0.80395530474626908</v>
      </c>
      <c r="E171" s="269">
        <f t="shared" si="41"/>
        <v>0.78832851822952577</v>
      </c>
      <c r="F171" s="269">
        <f t="shared" si="41"/>
        <v>0.77754399043433153</v>
      </c>
      <c r="G171" s="269">
        <f t="shared" si="41"/>
        <v>0.77850606146626311</v>
      </c>
      <c r="H171" s="269">
        <f t="shared" si="41"/>
        <v>0.77049875477840313</v>
      </c>
      <c r="I171" s="269">
        <f t="shared" si="41"/>
        <v>0.76404091141436636</v>
      </c>
      <c r="J171" s="269">
        <f t="shared" si="41"/>
        <v>0.76014217203083334</v>
      </c>
      <c r="K171" s="269">
        <f t="shared" si="41"/>
        <v>0.75743251919098342</v>
      </c>
      <c r="L171" s="269">
        <f t="shared" si="41"/>
        <v>0.76244868477885119</v>
      </c>
      <c r="M171" s="269">
        <f t="shared" si="41"/>
        <v>0.76809838303495204</v>
      </c>
      <c r="N171" s="269">
        <f t="shared" si="41"/>
        <v>0.74417743507714418</v>
      </c>
      <c r="O171" s="269">
        <f t="shared" si="41"/>
        <v>0.74680508580788996</v>
      </c>
      <c r="P171" s="269">
        <f t="shared" si="41"/>
        <v>0.74622222583782338</v>
      </c>
      <c r="Q171" s="269">
        <f t="shared" si="41"/>
        <v>0.74162789451455458</v>
      </c>
      <c r="R171" s="269">
        <f t="shared" si="41"/>
        <v>0.74930449088368389</v>
      </c>
      <c r="S171" s="269">
        <f t="shared" si="41"/>
        <v>0.74986012716197326</v>
      </c>
      <c r="T171" s="269">
        <f t="shared" si="41"/>
        <v>0.74484001536370181</v>
      </c>
      <c r="U171" s="269">
        <f t="shared" si="41"/>
        <v>0.74857997890641859</v>
      </c>
      <c r="V171" s="269">
        <f t="shared" si="41"/>
        <v>0.75227155809479329</v>
      </c>
      <c r="W171" s="269">
        <f t="shared" si="41"/>
        <v>0.74378778654049926</v>
      </c>
      <c r="X171" s="269">
        <f t="shared" si="41"/>
        <v>0.74055130923801027</v>
      </c>
      <c r="Y171" s="269">
        <f t="shared" si="41"/>
        <v>0.73776675526873148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0.75067068233343881</v>
      </c>
      <c r="C172" s="318">
        <f t="shared" si="42"/>
        <v>0.74491883602174513</v>
      </c>
      <c r="D172" s="318">
        <f t="shared" si="42"/>
        <v>0.75407791359273391</v>
      </c>
      <c r="E172" s="318">
        <f t="shared" si="42"/>
        <v>0.72950785842315569</v>
      </c>
      <c r="F172" s="318">
        <f t="shared" si="42"/>
        <v>0.71256484851825996</v>
      </c>
      <c r="G172" s="318">
        <f t="shared" si="42"/>
        <v>0.71408302637219023</v>
      </c>
      <c r="H172" s="318">
        <f t="shared" si="42"/>
        <v>0.70149725334012758</v>
      </c>
      <c r="I172" s="318">
        <f t="shared" si="42"/>
        <v>0.69135418658819792</v>
      </c>
      <c r="J172" s="318">
        <f t="shared" si="42"/>
        <v>0.68524120992643744</v>
      </c>
      <c r="K172" s="318">
        <f t="shared" si="42"/>
        <v>0.6809832976443827</v>
      </c>
      <c r="L172" s="318">
        <f t="shared" si="42"/>
        <v>0.6888592927936521</v>
      </c>
      <c r="M172" s="318">
        <f t="shared" si="42"/>
        <v>0.6977465707582744</v>
      </c>
      <c r="N172" s="318">
        <f t="shared" si="42"/>
        <v>0.66019614388518932</v>
      </c>
      <c r="O172" s="318">
        <f t="shared" si="42"/>
        <v>0.66431895727564083</v>
      </c>
      <c r="P172" s="318">
        <f t="shared" si="42"/>
        <v>0.66340378525733823</v>
      </c>
      <c r="Q172" s="318">
        <f t="shared" si="42"/>
        <v>0.65619689307759088</v>
      </c>
      <c r="R172" s="318">
        <f t="shared" si="42"/>
        <v>0.66824218978217353</v>
      </c>
      <c r="S172" s="318">
        <f t="shared" si="42"/>
        <v>0.66911262216969247</v>
      </c>
      <c r="T172" s="318">
        <f t="shared" si="42"/>
        <v>0.66123575296715797</v>
      </c>
      <c r="U172" s="318">
        <f t="shared" si="42"/>
        <v>0.66710496591008128</v>
      </c>
      <c r="V172" s="318">
        <f t="shared" si="42"/>
        <v>0.67290027346875525</v>
      </c>
      <c r="W172" s="318">
        <f t="shared" si="42"/>
        <v>0.65958483991449202</v>
      </c>
      <c r="X172" s="318">
        <f t="shared" si="42"/>
        <v>0.65450898583001504</v>
      </c>
      <c r="Y172" s="318">
        <f t="shared" si="42"/>
        <v>0.65014266471281335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5.1157380562226663E-2</v>
      </c>
      <c r="C173" s="318">
        <f t="shared" si="43"/>
        <v>5.3215501264293523E-2</v>
      </c>
      <c r="D173" s="318">
        <f t="shared" si="43"/>
        <v>4.9877391153535143E-2</v>
      </c>
      <c r="E173" s="318">
        <f t="shared" si="43"/>
        <v>5.8820659806370031E-2</v>
      </c>
      <c r="F173" s="318">
        <f t="shared" si="43"/>
        <v>6.4979141916071584E-2</v>
      </c>
      <c r="G173" s="318">
        <f t="shared" si="43"/>
        <v>6.4423035094072878E-2</v>
      </c>
      <c r="H173" s="318">
        <f t="shared" si="43"/>
        <v>6.9001501438275492E-2</v>
      </c>
      <c r="I173" s="318">
        <f t="shared" si="43"/>
        <v>7.2686724826168489E-2</v>
      </c>
      <c r="J173" s="318">
        <f t="shared" si="43"/>
        <v>7.4900962104395993E-2</v>
      </c>
      <c r="K173" s="318">
        <f t="shared" si="43"/>
        <v>7.644922154660079E-2</v>
      </c>
      <c r="L173" s="318">
        <f t="shared" si="43"/>
        <v>7.3589391985199079E-2</v>
      </c>
      <c r="M173" s="318">
        <f t="shared" si="43"/>
        <v>7.0351812276677625E-2</v>
      </c>
      <c r="N173" s="318">
        <f t="shared" si="43"/>
        <v>8.398129119195491E-2</v>
      </c>
      <c r="O173" s="318">
        <f t="shared" si="43"/>
        <v>8.248612853224907E-2</v>
      </c>
      <c r="P173" s="318">
        <f t="shared" si="43"/>
        <v>8.2818440580485098E-2</v>
      </c>
      <c r="Q173" s="318">
        <f t="shared" si="43"/>
        <v>8.5431001436963749E-2</v>
      </c>
      <c r="R173" s="318">
        <f t="shared" si="43"/>
        <v>8.1062301101510331E-2</v>
      </c>
      <c r="S173" s="318">
        <f t="shared" si="43"/>
        <v>8.0747504992280741E-2</v>
      </c>
      <c r="T173" s="318">
        <f t="shared" si="43"/>
        <v>8.3604262396543852E-2</v>
      </c>
      <c r="U173" s="318">
        <f t="shared" si="43"/>
        <v>8.1475012996337304E-2</v>
      </c>
      <c r="V173" s="318">
        <f t="shared" si="43"/>
        <v>7.9371284626038097E-2</v>
      </c>
      <c r="W173" s="318">
        <f t="shared" si="43"/>
        <v>8.4202946626007261E-2</v>
      </c>
      <c r="X173" s="318">
        <f t="shared" si="43"/>
        <v>8.6042323407995253E-2</v>
      </c>
      <c r="Y173" s="318">
        <f t="shared" si="43"/>
        <v>8.7624090555918188E-2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4.191222807410655E-2</v>
      </c>
      <c r="C174" s="269">
        <f t="shared" si="44"/>
        <v>4.359840557813538E-2</v>
      </c>
      <c r="D174" s="269">
        <f t="shared" si="44"/>
        <v>4.0863558117984325E-2</v>
      </c>
      <c r="E174" s="269">
        <f t="shared" si="44"/>
        <v>4.8190600890428203E-2</v>
      </c>
      <c r="F174" s="269">
        <f t="shared" si="44"/>
        <v>5.3236123236087583E-2</v>
      </c>
      <c r="G174" s="269">
        <f t="shared" si="44"/>
        <v>5.2780515937570299E-2</v>
      </c>
      <c r="H174" s="269">
        <f t="shared" si="44"/>
        <v>5.6531562678801064E-2</v>
      </c>
      <c r="I174" s="269">
        <f t="shared" si="44"/>
        <v>5.955079316792912E-2</v>
      </c>
      <c r="J174" s="269">
        <f t="shared" si="44"/>
        <v>6.1364873888938201E-2</v>
      </c>
      <c r="K174" s="269">
        <f t="shared" si="44"/>
        <v>6.2633332167028571E-2</v>
      </c>
      <c r="L174" s="269">
        <f t="shared" si="44"/>
        <v>6.0290330482555235E-2</v>
      </c>
      <c r="M174" s="269">
        <f t="shared" si="44"/>
        <v>5.7637845588677704E-2</v>
      </c>
      <c r="N174" s="269">
        <f t="shared" si="44"/>
        <v>6.8804207559331837E-2</v>
      </c>
      <c r="O174" s="269">
        <f t="shared" si="44"/>
        <v>6.7579250422887843E-2</v>
      </c>
      <c r="P174" s="269">
        <f t="shared" si="44"/>
        <v>6.7851507098354302E-2</v>
      </c>
      <c r="Q174" s="269">
        <f t="shared" si="44"/>
        <v>6.9991926433175894E-2</v>
      </c>
      <c r="R174" s="269">
        <f t="shared" si="44"/>
        <v>6.6412736825838023E-2</v>
      </c>
      <c r="S174" s="269">
        <f t="shared" si="44"/>
        <v>6.6154830612074333E-2</v>
      </c>
      <c r="T174" s="269">
        <f t="shared" si="44"/>
        <v>6.8495315339087023E-2</v>
      </c>
      <c r="U174" s="269">
        <f t="shared" si="44"/>
        <v>6.6750863502278088E-2</v>
      </c>
      <c r="V174" s="269">
        <f t="shared" si="44"/>
        <v>6.5027320539504621E-2</v>
      </c>
      <c r="W174" s="269">
        <f t="shared" si="44"/>
        <v>6.8985805463754823E-2</v>
      </c>
      <c r="X174" s="269">
        <f t="shared" si="44"/>
        <v>7.0492770409059671E-2</v>
      </c>
      <c r="Y174" s="269">
        <f t="shared" si="44"/>
        <v>7.1788680886399947E-2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7.4996975247422021E-2</v>
      </c>
      <c r="C175" s="269">
        <f t="shared" si="45"/>
        <v>7.5007671544109311E-2</v>
      </c>
      <c r="D175" s="269">
        <f t="shared" si="45"/>
        <v>7.4976109562746543E-2</v>
      </c>
      <c r="E175" s="269">
        <f t="shared" si="45"/>
        <v>7.5058026658022428E-2</v>
      </c>
      <c r="F175" s="269">
        <f t="shared" si="45"/>
        <v>7.5112457106705652E-2</v>
      </c>
      <c r="G175" s="269">
        <f t="shared" si="45"/>
        <v>7.510655825130097E-2</v>
      </c>
      <c r="H175" s="269">
        <f t="shared" si="45"/>
        <v>7.5147889617352026E-2</v>
      </c>
      <c r="I175" s="269">
        <f t="shared" si="45"/>
        <v>7.5180092445867708E-2</v>
      </c>
      <c r="J175" s="269">
        <f t="shared" si="45"/>
        <v>7.5197886215033524E-2</v>
      </c>
      <c r="K175" s="269">
        <f t="shared" si="45"/>
        <v>7.5211704590579784E-2</v>
      </c>
      <c r="L175" s="269">
        <f t="shared" si="45"/>
        <v>7.518710827584027E-2</v>
      </c>
      <c r="M175" s="269">
        <f t="shared" si="45"/>
        <v>7.5156834229240674E-2</v>
      </c>
      <c r="N175" s="269">
        <f t="shared" si="45"/>
        <v>7.5272824848676895E-2</v>
      </c>
      <c r="O175" s="269">
        <f t="shared" si="45"/>
        <v>7.5260393898451863E-2</v>
      </c>
      <c r="P175" s="269">
        <f t="shared" si="45"/>
        <v>7.5263253512095826E-2</v>
      </c>
      <c r="Q175" s="269">
        <f t="shared" si="45"/>
        <v>7.5284729928655592E-2</v>
      </c>
      <c r="R175" s="269">
        <f t="shared" si="45"/>
        <v>7.5248315309020944E-2</v>
      </c>
      <c r="S175" s="269">
        <f t="shared" si="45"/>
        <v>7.5245898983576281E-2</v>
      </c>
      <c r="T175" s="269">
        <f t="shared" si="45"/>
        <v>7.5269688248914529E-2</v>
      </c>
      <c r="U175" s="269">
        <f t="shared" si="45"/>
        <v>7.5251813728497749E-2</v>
      </c>
      <c r="V175" s="269">
        <f t="shared" si="45"/>
        <v>7.5233855959861623E-2</v>
      </c>
      <c r="W175" s="269">
        <f t="shared" si="45"/>
        <v>7.5274659054347701E-2</v>
      </c>
      <c r="X175" s="269">
        <f t="shared" si="45"/>
        <v>7.5289626308010227E-2</v>
      </c>
      <c r="Y175" s="269">
        <f t="shared" si="45"/>
        <v>7.5302384132064956E-2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6.2775177992392767E-2</v>
      </c>
      <c r="C176" s="318">
        <f t="shared" si="46"/>
        <v>6.2294177222682309E-2</v>
      </c>
      <c r="D176" s="318">
        <f t="shared" si="46"/>
        <v>6.3060109259587882E-2</v>
      </c>
      <c r="E176" s="318">
        <f t="shared" si="46"/>
        <v>6.1005427196131348E-2</v>
      </c>
      <c r="F176" s="318">
        <f t="shared" si="46"/>
        <v>5.9588560269610957E-2</v>
      </c>
      <c r="G176" s="318">
        <f t="shared" si="46"/>
        <v>5.9715518584685108E-2</v>
      </c>
      <c r="H176" s="318">
        <f t="shared" si="46"/>
        <v>5.8663027577838193E-2</v>
      </c>
      <c r="I176" s="318">
        <f t="shared" si="46"/>
        <v>5.7814808997139339E-2</v>
      </c>
      <c r="J176" s="318">
        <f t="shared" si="46"/>
        <v>5.7303608537288546E-2</v>
      </c>
      <c r="K176" s="318">
        <f t="shared" si="46"/>
        <v>5.6947538681794634E-2</v>
      </c>
      <c r="L176" s="318">
        <f t="shared" si="46"/>
        <v>5.7606172366309577E-2</v>
      </c>
      <c r="M176" s="318">
        <f t="shared" si="46"/>
        <v>5.8349375037236889E-2</v>
      </c>
      <c r="N176" s="318">
        <f t="shared" si="46"/>
        <v>5.5209203473161876E-2</v>
      </c>
      <c r="O176" s="318">
        <f t="shared" si="46"/>
        <v>5.5553975622262608E-2</v>
      </c>
      <c r="P176" s="318">
        <f t="shared" si="46"/>
        <v>5.5477443945064292E-2</v>
      </c>
      <c r="Q176" s="318">
        <f t="shared" si="46"/>
        <v>5.4874764301376444E-2</v>
      </c>
      <c r="R176" s="318">
        <f t="shared" si="46"/>
        <v>5.5882057728969585E-2</v>
      </c>
      <c r="S176" s="318">
        <f t="shared" si="46"/>
        <v>5.595484803414974E-2</v>
      </c>
      <c r="T176" s="318">
        <f t="shared" si="46"/>
        <v>5.5296141256532108E-2</v>
      </c>
      <c r="U176" s="318">
        <f t="shared" si="46"/>
        <v>5.5786956864279008E-2</v>
      </c>
      <c r="V176" s="318">
        <f t="shared" si="46"/>
        <v>5.6271592100579373E-2</v>
      </c>
      <c r="W176" s="318">
        <f t="shared" si="46"/>
        <v>5.5158082899958334E-2</v>
      </c>
      <c r="X176" s="318">
        <f t="shared" si="46"/>
        <v>5.4733612288390042E-2</v>
      </c>
      <c r="Y176" s="318">
        <f t="shared" si="46"/>
        <v>5.4368476694640379E-2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1.2221797255029261E-2</v>
      </c>
      <c r="C177" s="318">
        <f t="shared" si="47"/>
        <v>1.2713494321427005E-2</v>
      </c>
      <c r="D177" s="318">
        <f t="shared" si="47"/>
        <v>1.191600030315867E-2</v>
      </c>
      <c r="E177" s="318">
        <f t="shared" si="47"/>
        <v>1.4052599461891076E-2</v>
      </c>
      <c r="F177" s="318">
        <f t="shared" si="47"/>
        <v>1.5523896837094694E-2</v>
      </c>
      <c r="G177" s="318">
        <f t="shared" si="47"/>
        <v>1.5391039666615852E-2</v>
      </c>
      <c r="H177" s="318">
        <f t="shared" si="47"/>
        <v>1.6484862039513829E-2</v>
      </c>
      <c r="I177" s="318">
        <f t="shared" si="47"/>
        <v>1.7365283448728366E-2</v>
      </c>
      <c r="J177" s="318">
        <f t="shared" si="47"/>
        <v>1.7894277677744978E-2</v>
      </c>
      <c r="K177" s="318">
        <f t="shared" si="47"/>
        <v>1.8264165908785157E-2</v>
      </c>
      <c r="L177" s="318">
        <f t="shared" si="47"/>
        <v>1.7580935909530693E-2</v>
      </c>
      <c r="M177" s="318">
        <f t="shared" si="47"/>
        <v>1.6807459192003781E-2</v>
      </c>
      <c r="N177" s="318">
        <f t="shared" si="47"/>
        <v>2.0063621375515019E-2</v>
      </c>
      <c r="O177" s="318">
        <f t="shared" si="47"/>
        <v>1.9706418276189252E-2</v>
      </c>
      <c r="P177" s="318">
        <f t="shared" si="47"/>
        <v>1.9785809567031524E-2</v>
      </c>
      <c r="Q177" s="318">
        <f t="shared" si="47"/>
        <v>2.0409965627279144E-2</v>
      </c>
      <c r="R177" s="318">
        <f t="shared" si="47"/>
        <v>1.9366257580051355E-2</v>
      </c>
      <c r="S177" s="318">
        <f t="shared" si="47"/>
        <v>1.9291050949426545E-2</v>
      </c>
      <c r="T177" s="318">
        <f t="shared" si="47"/>
        <v>1.9973546992382421E-2</v>
      </c>
      <c r="U177" s="318">
        <f t="shared" si="47"/>
        <v>1.9464856864218748E-2</v>
      </c>
      <c r="V177" s="318">
        <f t="shared" si="47"/>
        <v>1.8962263859282236E-2</v>
      </c>
      <c r="W177" s="318">
        <f t="shared" si="47"/>
        <v>2.0116576154389366E-2</v>
      </c>
      <c r="X177" s="318">
        <f t="shared" si="47"/>
        <v>2.0556014019620178E-2</v>
      </c>
      <c r="Y177" s="318">
        <f t="shared" si="47"/>
        <v>2.0933907437424574E-2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3.7398603512279777E-2</v>
      </c>
      <c r="C178" s="319">
        <f t="shared" si="48"/>
        <v>3.8903192669720879E-2</v>
      </c>
      <c r="D178" s="319">
        <f t="shared" si="48"/>
        <v>3.6462867243739913E-2</v>
      </c>
      <c r="E178" s="319">
        <f t="shared" si="48"/>
        <v>4.3000843871459075E-2</v>
      </c>
      <c r="F178" s="319">
        <f t="shared" si="48"/>
        <v>4.7503002272201306E-2</v>
      </c>
      <c r="G178" s="319">
        <f t="shared" si="48"/>
        <v>4.70964603750628E-2</v>
      </c>
      <c r="H178" s="319">
        <f t="shared" si="48"/>
        <v>5.0443548236468697E-2</v>
      </c>
      <c r="I178" s="319">
        <f t="shared" si="48"/>
        <v>5.3137630826767618E-2</v>
      </c>
      <c r="J178" s="319">
        <f t="shared" si="48"/>
        <v>5.4756349008591096E-2</v>
      </c>
      <c r="K178" s="319">
        <f t="shared" si="48"/>
        <v>5.5888204087502509E-2</v>
      </c>
      <c r="L178" s="319">
        <f t="shared" si="48"/>
        <v>5.3797525661357107E-2</v>
      </c>
      <c r="M178" s="319">
        <f t="shared" si="48"/>
        <v>5.1430692986820167E-2</v>
      </c>
      <c r="N178" s="319">
        <f t="shared" si="48"/>
        <v>6.1394523668326977E-2</v>
      </c>
      <c r="O178" s="319">
        <f t="shared" si="48"/>
        <v>6.030148499273081E-2</v>
      </c>
      <c r="P178" s="319">
        <f t="shared" si="48"/>
        <v>6.0544421718531659E-2</v>
      </c>
      <c r="Q178" s="319">
        <f t="shared" si="48"/>
        <v>6.245433435575707E-2</v>
      </c>
      <c r="R178" s="319">
        <f t="shared" si="48"/>
        <v>5.9260595936901729E-2</v>
      </c>
      <c r="S178" s="319">
        <f t="shared" si="48"/>
        <v>5.9030464238466432E-2</v>
      </c>
      <c r="T178" s="319">
        <f t="shared" si="48"/>
        <v>6.1118896764108525E-2</v>
      </c>
      <c r="U178" s="319">
        <f t="shared" si="48"/>
        <v>5.9562308971263633E-2</v>
      </c>
      <c r="V178" s="319">
        <f t="shared" si="48"/>
        <v>5.8024378327558045E-2</v>
      </c>
      <c r="W178" s="319">
        <f t="shared" si="48"/>
        <v>6.1556564875350515E-2</v>
      </c>
      <c r="X178" s="319">
        <f t="shared" si="48"/>
        <v>6.2901241288084109E-2</v>
      </c>
      <c r="Y178" s="319">
        <f t="shared" si="48"/>
        <v>6.405759217555701E-2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84.041083717923001</v>
      </c>
      <c r="C183" s="320">
        <f t="shared" si="49"/>
        <v>83.844902074095813</v>
      </c>
      <c r="D183" s="320">
        <f t="shared" si="49"/>
        <v>87.243200128589393</v>
      </c>
      <c r="E183" s="320">
        <f t="shared" si="49"/>
        <v>83.192675816021946</v>
      </c>
      <c r="F183" s="320">
        <f t="shared" si="49"/>
        <v>86.367507445835443</v>
      </c>
      <c r="G183" s="320">
        <f t="shared" si="49"/>
        <v>87.534178845088661</v>
      </c>
      <c r="H183" s="320">
        <f t="shared" si="49"/>
        <v>86.152579353002324</v>
      </c>
      <c r="I183" s="320">
        <f t="shared" si="49"/>
        <v>87.824408214833724</v>
      </c>
      <c r="J183" s="320">
        <f t="shared" si="49"/>
        <v>89.025789352322548</v>
      </c>
      <c r="K183" s="320">
        <f t="shared" si="49"/>
        <v>87.231602185592152</v>
      </c>
      <c r="L183" s="320">
        <f t="shared" si="49"/>
        <v>87.911755973785134</v>
      </c>
      <c r="M183" s="320">
        <f t="shared" si="49"/>
        <v>87.578467668095655</v>
      </c>
      <c r="N183" s="320">
        <f t="shared" si="49"/>
        <v>86.168758597444082</v>
      </c>
      <c r="O183" s="320">
        <f t="shared" si="49"/>
        <v>85.771410296968241</v>
      </c>
      <c r="P183" s="320">
        <f t="shared" si="49"/>
        <v>85.424863127874502</v>
      </c>
      <c r="Q183" s="320">
        <f t="shared" si="49"/>
        <v>82.94299048307947</v>
      </c>
      <c r="R183" s="320">
        <f t="shared" si="49"/>
        <v>81.183678986645944</v>
      </c>
      <c r="S183" s="320">
        <f t="shared" si="49"/>
        <v>83.676964856484361</v>
      </c>
      <c r="T183" s="320">
        <f t="shared" si="49"/>
        <v>81.76573045236205</v>
      </c>
      <c r="U183" s="320">
        <f t="shared" si="49"/>
        <v>79.845646279475446</v>
      </c>
      <c r="V183" s="320">
        <f t="shared" si="49"/>
        <v>77.5958598146442</v>
      </c>
      <c r="W183" s="320">
        <f t="shared" si="49"/>
        <v>78.084813142166638</v>
      </c>
      <c r="X183" s="320">
        <f t="shared" si="49"/>
        <v>77.742727430727655</v>
      </c>
      <c r="Y183" s="320">
        <f t="shared" si="49"/>
        <v>75.271580046660233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0.40511398227892054</v>
      </c>
      <c r="C184" s="273">
        <f>IF(C$6=0,0,C$6/NMM!C$9*1000)</f>
        <v>0.40416830281520438</v>
      </c>
      <c r="D184" s="273">
        <f>IF(D$6=0,0,D$6/NMM!D$9*1000)</f>
        <v>0.42054955347169065</v>
      </c>
      <c r="E184" s="273">
        <f>IF(E$6=0,0,E$6/NMM!E$9*1000)</f>
        <v>0.40102429318246829</v>
      </c>
      <c r="F184" s="273">
        <f>IF(F$6=0,0,F$6/NMM!F$9*1000)</f>
        <v>0.4163283400571185</v>
      </c>
      <c r="G184" s="273">
        <f>IF(G$6=0,0,G$6/NMM!G$9*1000)</f>
        <v>0.42195219538662482</v>
      </c>
      <c r="H184" s="273">
        <f>IF(H$6=0,0,H$6/NMM!H$9*1000)</f>
        <v>0.41529229468807732</v>
      </c>
      <c r="I184" s="273">
        <f>IF(I$6=0,0,I$6/NMM!I$9*1000)</f>
        <v>0.42335122512954221</v>
      </c>
      <c r="J184" s="273">
        <f>IF(J$6=0,0,J$6/NMM!J$9*1000)</f>
        <v>0.42914239624860445</v>
      </c>
      <c r="K184" s="273">
        <f>IF(K$6=0,0,K$6/NMM!K$9*1000)</f>
        <v>0.42049364642394521</v>
      </c>
      <c r="L184" s="273">
        <f>IF(L$6=0,0,L$6/NMM!L$9*1000)</f>
        <v>0.42377227870122192</v>
      </c>
      <c r="M184" s="273">
        <f>IF(M$6=0,0,M$6/NMM!M$9*1000)</f>
        <v>0.42216568646331387</v>
      </c>
      <c r="N184" s="273">
        <f>IF(N$6=0,0,N$6/NMM!N$9*1000)</f>
        <v>0.41537028556889394</v>
      </c>
      <c r="O184" s="273">
        <f>IF(O$6=0,0,O$6/NMM!O$9*1000)</f>
        <v>0.41345489674665403</v>
      </c>
      <c r="P184" s="273">
        <f>IF(P$6=0,0,P$6/NMM!P$9*1000)</f>
        <v>0.41178439111414356</v>
      </c>
      <c r="Q184" s="273">
        <f>IF(Q$6=0,0,Q$6/NMM!Q$9*1000)</f>
        <v>0.39982070304442263</v>
      </c>
      <c r="R184" s="273">
        <f>IF(R$6=0,0,R$6/NMM!R$9*1000)</f>
        <v>0.39134006887278716</v>
      </c>
      <c r="S184" s="273">
        <f>IF(S$6=0,0,S$6/NMM!S$9*1000)</f>
        <v>0.4033587735706331</v>
      </c>
      <c r="T184" s="273">
        <f>IF(T$6=0,0,T$6/NMM!T$9*1000)</f>
        <v>0.39414580598061488</v>
      </c>
      <c r="U184" s="273">
        <f>IF(U$6=0,0,U$6/NMM!U$9*1000)</f>
        <v>0.38489017871869174</v>
      </c>
      <c r="V184" s="273">
        <f>IF(V$6=0,0,V$6/NMM!V$9*1000)</f>
        <v>0.37404524533940409</v>
      </c>
      <c r="W184" s="273">
        <f>IF(W$6=0,0,W$6/NMM!W$9*1000)</f>
        <v>0.3764022095871129</v>
      </c>
      <c r="X184" s="273">
        <f>IF(X$6=0,0,X$6/NMM!X$9*1000)</f>
        <v>0.37475321008930601</v>
      </c>
      <c r="Y184" s="273">
        <f>IF(Y$6=0,0,Y$6/NMM!Y$9*1000)</f>
        <v>0.36284122236535676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0.16198112002569409</v>
      </c>
      <c r="C185" s="274">
        <f>IF(C$7=0,0,C$7/NMM!C$9*1000)</f>
        <v>0.16160299874274967</v>
      </c>
      <c r="D185" s="274">
        <f>IF(D$7=0,0,D$7/NMM!D$9*1000)</f>
        <v>0.16815289196991656</v>
      </c>
      <c r="E185" s="274">
        <f>IF(E$7=0,0,E$7/NMM!E$9*1000)</f>
        <v>0.16034589525099335</v>
      </c>
      <c r="F185" s="274">
        <f>IF(F$7=0,0,F$7/NMM!F$9*1000)</f>
        <v>0.16646507839973687</v>
      </c>
      <c r="G185" s="274">
        <f>IF(G$7=0,0,G$7/NMM!G$9*1000)</f>
        <v>0.16871372550890706</v>
      </c>
      <c r="H185" s="274">
        <f>IF(H$7=0,0,H$7/NMM!H$9*1000)</f>
        <v>0.16605082513617217</v>
      </c>
      <c r="I185" s="274">
        <f>IF(I$7=0,0,I$7/NMM!I$9*1000)</f>
        <v>0.16927311475395901</v>
      </c>
      <c r="J185" s="274">
        <f>IF(J$7=0,0,J$7/NMM!J$9*1000)</f>
        <v>0.17158866155105848</v>
      </c>
      <c r="K185" s="274">
        <f>IF(K$7=0,0,K$7/NMM!K$9*1000)</f>
        <v>0.16813053804828637</v>
      </c>
      <c r="L185" s="274">
        <f>IF(L$7=0,0,L$7/NMM!L$9*1000)</f>
        <v>0.16944146917299899</v>
      </c>
      <c r="M185" s="274">
        <f>IF(M$7=0,0,M$7/NMM!M$9*1000)</f>
        <v>0.16879908796300713</v>
      </c>
      <c r="N185" s="274">
        <f>IF(N$7=0,0,N$7/NMM!N$9*1000)</f>
        <v>0.16608200907644347</v>
      </c>
      <c r="O185" s="274">
        <f>IF(O$7=0,0,O$7/NMM!O$9*1000)</f>
        <v>0.16531615837692976</v>
      </c>
      <c r="P185" s="274">
        <f>IF(P$7=0,0,P$7/NMM!P$9*1000)</f>
        <v>0.16464822198075527</v>
      </c>
      <c r="Q185" s="274">
        <f>IF(Q$7=0,0,Q$7/NMM!Q$9*1000)</f>
        <v>0.1598646507441614</v>
      </c>
      <c r="R185" s="274">
        <f>IF(R$7=0,0,R$7/NMM!R$9*1000)</f>
        <v>0.15647374674740955</v>
      </c>
      <c r="S185" s="274">
        <f>IF(S$7=0,0,S$7/NMM!S$9*1000)</f>
        <v>0.16127931587949343</v>
      </c>
      <c r="T185" s="274">
        <f>IF(T$7=0,0,T$7/NMM!T$9*1000)</f>
        <v>0.15759559506443618</v>
      </c>
      <c r="U185" s="274">
        <f>IF(U$7=0,0,U$7/NMM!U$9*1000)</f>
        <v>0.15389481716979811</v>
      </c>
      <c r="V185" s="274">
        <f>IF(V$7=0,0,V$7/NMM!V$9*1000)</f>
        <v>0.1495585697623423</v>
      </c>
      <c r="W185" s="274">
        <f>IF(W$7=0,0,W$7/NMM!W$9*1000)</f>
        <v>0.15050098035640944</v>
      </c>
      <c r="X185" s="274">
        <f>IF(X$7=0,0,X$7/NMM!X$9*1000)</f>
        <v>0.14984164299146835</v>
      </c>
      <c r="Y185" s="274">
        <f>IF(Y$7=0,0,Y$7/NMM!Y$9*1000)</f>
        <v>0.1450787436652014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0.35380643042696869</v>
      </c>
      <c r="C186" s="274">
        <f>IF(C$8=0,0,C$8/NMM!C$9*1000)</f>
        <v>0.35978406437542088</v>
      </c>
      <c r="D186" s="274">
        <f>IF(D$8=0,0,D$8/NMM!D$9*1000)</f>
        <v>0.34237657493971074</v>
      </c>
      <c r="E186" s="274">
        <f>IF(E$8=0,0,E$8/NMM!E$9*1000)</f>
        <v>0.37196557673126357</v>
      </c>
      <c r="F186" s="274">
        <f>IF(F$8=0,0,F$8/NMM!F$9*1000)</f>
        <v>0.40864577766049781</v>
      </c>
      <c r="G186" s="274">
        <f>IF(G$8=0,0,G$8/NMM!G$9*1000)</f>
        <v>0.37787706801259691</v>
      </c>
      <c r="H186" s="274">
        <f>IF(H$8=0,0,H$8/NMM!H$9*1000)</f>
        <v>0.389770322158974</v>
      </c>
      <c r="I186" s="274">
        <f>IF(I$8=0,0,I$8/NMM!I$9*1000)</f>
        <v>0.49591373571445979</v>
      </c>
      <c r="J186" s="274">
        <f>IF(J$8=0,0,J$8/NMM!J$9*1000)</f>
        <v>0.48945050373653004</v>
      </c>
      <c r="K186" s="274">
        <f>IF(K$8=0,0,K$8/NMM!K$9*1000)</f>
        <v>0.44484633920424499</v>
      </c>
      <c r="L186" s="274">
        <f>IF(L$8=0,0,L$8/NMM!L$9*1000)</f>
        <v>0.44189813801285655</v>
      </c>
      <c r="M186" s="274">
        <f>IF(M$8=0,0,M$8/NMM!M$9*1000)</f>
        <v>0.40643686572797977</v>
      </c>
      <c r="N186" s="274">
        <f>IF(N$8=0,0,N$8/NMM!N$9*1000)</f>
        <v>0.57505378776538929</v>
      </c>
      <c r="O186" s="274">
        <f>IF(O$8=0,0,O$8/NMM!O$9*1000)</f>
        <v>0.53172834539220371</v>
      </c>
      <c r="P186" s="274">
        <f>IF(P$8=0,0,P$8/NMM!P$9*1000)</f>
        <v>0.51860967223016374</v>
      </c>
      <c r="Q186" s="274">
        <f>IF(Q$8=0,0,Q$8/NMM!Q$9*1000)</f>
        <v>0.55194953923759815</v>
      </c>
      <c r="R186" s="274">
        <f>IF(R$8=0,0,R$8/NMM!R$9*1000)</f>
        <v>0.4977855478147436</v>
      </c>
      <c r="S186" s="274">
        <f>IF(S$8=0,0,S$8/NMM!S$9*1000)</f>
        <v>0.49135440054108842</v>
      </c>
      <c r="T186" s="274">
        <f>IF(T$8=0,0,T$8/NMM!T$9*1000)</f>
        <v>0.5161701276231313</v>
      </c>
      <c r="U186" s="274">
        <f>IF(U$8=0,0,U$8/NMM!U$9*1000)</f>
        <v>0.48984777796578172</v>
      </c>
      <c r="V186" s="274">
        <f>IF(V$8=0,0,V$8/NMM!V$9*1000)</f>
        <v>0.46381070304781169</v>
      </c>
      <c r="W186" s="274">
        <f>IF(W$8=0,0,W$8/NMM!W$9*1000)</f>
        <v>0.51662056893833774</v>
      </c>
      <c r="X186" s="274">
        <f>IF(X$8=0,0,X$8/NMM!X$9*1000)</f>
        <v>0.51242884973380742</v>
      </c>
      <c r="Y186" s="274">
        <f>IF(Y$8=0,0,Y$8/NMM!Y$9*1000)</f>
        <v>0.51224440595276266</v>
      </c>
      <c r="DA186" s="77"/>
    </row>
    <row r="187" spans="1:105" ht="12" customHeight="1" x14ac:dyDescent="0.25">
      <c r="A187" s="173" t="s">
        <v>94</v>
      </c>
      <c r="B187" s="274">
        <f>IF(B$9=0,0,B$9/NMM!B$9*1000)</f>
        <v>8.0829377798162003E-2</v>
      </c>
      <c r="C187" s="274">
        <f>IF(C$9=0,0,C$9/NMM!C$9*1000)</f>
        <v>8.064069341304482E-2</v>
      </c>
      <c r="D187" s="274">
        <f>IF(D$9=0,0,D$9/NMM!D$9*1000)</f>
        <v>8.3909122438059064E-2</v>
      </c>
      <c r="E187" s="274">
        <f>IF(E$9=0,0,E$9/NMM!E$9*1000)</f>
        <v>8.0013392570511779E-2</v>
      </c>
      <c r="F187" s="274">
        <f>IF(F$9=0,0,F$9/NMM!F$9*1000)</f>
        <v>8.3066895142092256E-2</v>
      </c>
      <c r="G187" s="274">
        <f>IF(G$9=0,0,G$9/NMM!G$9*1000)</f>
        <v>8.4188981140096389E-2</v>
      </c>
      <c r="H187" s="274">
        <f>IF(H$9=0,0,H$9/NMM!H$9*1000)</f>
        <v>8.286018072043945E-2</v>
      </c>
      <c r="I187" s="274">
        <f>IF(I$9=0,0,I$9/NMM!I$9*1000)</f>
        <v>8.4468119132334998E-2</v>
      </c>
      <c r="J187" s="274">
        <f>IF(J$9=0,0,J$9/NMM!J$9*1000)</f>
        <v>8.5623588404571113E-2</v>
      </c>
      <c r="K187" s="274">
        <f>IF(K$9=0,0,K$9/NMM!K$9*1000)</f>
        <v>8.3897967720914068E-2</v>
      </c>
      <c r="L187" s="274">
        <f>IF(L$9=0,0,L$9/NMM!L$9*1000)</f>
        <v>8.4552128817774963E-2</v>
      </c>
      <c r="M187" s="274">
        <f>IF(M$9=0,0,M$9/NMM!M$9*1000)</f>
        <v>8.4231577425707568E-2</v>
      </c>
      <c r="N187" s="274">
        <f>IF(N$9=0,0,N$9/NMM!N$9*1000)</f>
        <v>8.2875741660436764E-2</v>
      </c>
      <c r="O187" s="274">
        <f>IF(O$9=0,0,O$9/NMM!O$9*1000)</f>
        <v>8.2493578384135402E-2</v>
      </c>
      <c r="P187" s="274">
        <f>IF(P$9=0,0,P$9/NMM!P$9*1000)</f>
        <v>8.2160274828122465E-2</v>
      </c>
      <c r="Q187" s="274">
        <f>IF(Q$9=0,0,Q$9/NMM!Q$9*1000)</f>
        <v>7.9773249188061821E-2</v>
      </c>
      <c r="R187" s="274">
        <f>IF(R$9=0,0,R$9/NMM!R$9*1000)</f>
        <v>7.8081171369441482E-2</v>
      </c>
      <c r="S187" s="274">
        <f>IF(S$9=0,0,S$9/NMM!S$9*1000)</f>
        <v>8.0479174067847201E-2</v>
      </c>
      <c r="T187" s="274">
        <f>IF(T$9=0,0,T$9/NMM!T$9*1000)</f>
        <v>7.8640979212693807E-2</v>
      </c>
      <c r="U187" s="274">
        <f>IF(U$9=0,0,U$9/NMM!U$9*1000)</f>
        <v>7.6794272790702514E-2</v>
      </c>
      <c r="V187" s="274">
        <f>IF(V$9=0,0,V$9/NMM!V$9*1000)</f>
        <v>7.4630463947622877E-2</v>
      </c>
      <c r="W187" s="274">
        <f>IF(W$9=0,0,W$9/NMM!W$9*1000)</f>
        <v>7.5100731482115532E-2</v>
      </c>
      <c r="X187" s="274">
        <f>IF(X$9=0,0,X$9/NMM!X$9*1000)</f>
        <v>7.4771718885099203E-2</v>
      </c>
      <c r="Y187" s="274">
        <f>IF(Y$9=0,0,Y$9/NMM!Y$9*1000)</f>
        <v>7.2395008630247407E-2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0.29392516742533586</v>
      </c>
      <c r="C188" s="275">
        <f>IF(C$10=0,0,C$10/NMM!C$9*1000)</f>
        <v>0.2902831143606337</v>
      </c>
      <c r="D188" s="275">
        <f>IF(D$10=0,0,D$10/NMM!D$9*1000)</f>
        <v>0.29653480840853241</v>
      </c>
      <c r="E188" s="275">
        <f>IF(E$10=0,0,E$10/NMM!E$9*1000)</f>
        <v>0.26985704886436246</v>
      </c>
      <c r="F188" s="275">
        <f>IF(F$10=0,0,F$10/NMM!F$9*1000)</f>
        <v>0.26694544079611121</v>
      </c>
      <c r="G188" s="275">
        <f>IF(G$10=0,0,G$10/NMM!G$9*1000)</f>
        <v>0.24949122264174095</v>
      </c>
      <c r="H188" s="275">
        <f>IF(H$10=0,0,H$10/NMM!H$9*1000)</f>
        <v>0.23898262217353633</v>
      </c>
      <c r="I188" s="275">
        <f>IF(I$10=0,0,I$10/NMM!I$9*1000)</f>
        <v>0.2878940050698926</v>
      </c>
      <c r="J188" s="275">
        <f>IF(J$10=0,0,J$10/NMM!J$9*1000)</f>
        <v>0.27600331068395118</v>
      </c>
      <c r="K188" s="275">
        <f>IF(K$10=0,0,K$10/NMM!K$9*1000)</f>
        <v>0.24538572748075996</v>
      </c>
      <c r="L188" s="275">
        <f>IF(L$10=0,0,L$10/NMM!L$9*1000)</f>
        <v>0.25358506341727</v>
      </c>
      <c r="M188" s="275">
        <f>IF(M$10=0,0,M$10/NMM!M$9*1000)</f>
        <v>0.24531223180629164</v>
      </c>
      <c r="N188" s="275">
        <f>IF(N$10=0,0,N$10/NMM!N$9*1000)</f>
        <v>0.28941503707699778</v>
      </c>
      <c r="O188" s="275">
        <f>IF(O$10=0,0,O$10/NMM!O$9*1000)</f>
        <v>0.27246996953435665</v>
      </c>
      <c r="P188" s="275">
        <f>IF(P$10=0,0,P$10/NMM!P$9*1000)</f>
        <v>0.26463795033169724</v>
      </c>
      <c r="Q188" s="275">
        <f>IF(Q$10=0,0,Q$10/NMM!Q$9*1000)</f>
        <v>0.27312964486965929</v>
      </c>
      <c r="R188" s="275">
        <f>IF(R$10=0,0,R$10/NMM!R$9*1000)</f>
        <v>0.25966656731688603</v>
      </c>
      <c r="S188" s="275">
        <f>IF(S$10=0,0,S$10/NMM!S$9*1000)</f>
        <v>0.25722927796345618</v>
      </c>
      <c r="T188" s="275">
        <f>IF(T$10=0,0,T$10/NMM!T$9*1000)</f>
        <v>0.26095442029622579</v>
      </c>
      <c r="U188" s="275">
        <f>IF(U$10=0,0,U$10/NMM!U$9*1000)</f>
        <v>0.25420158754484645</v>
      </c>
      <c r="V188" s="275">
        <f>IF(V$10=0,0,V$10/NMM!V$9*1000)</f>
        <v>0.24726764252239147</v>
      </c>
      <c r="W188" s="275">
        <f>IF(W$10=0,0,W$10/NMM!W$9*1000)</f>
        <v>0.25932446930350356</v>
      </c>
      <c r="X188" s="275">
        <f>IF(X$10=0,0,X$10/NMM!X$9*1000)</f>
        <v>0.25184376457902691</v>
      </c>
      <c r="Y188" s="275">
        <f>IF(Y$10=0,0,Y$10/NMM!Y$9*1000)</f>
        <v>0.24735687761298381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1.4019121545947577</v>
      </c>
      <c r="C189" s="276">
        <f>IF(C$16=0,0,C$16/NMM!C$9*1000)</f>
        <v>1.4255977548760765</v>
      </c>
      <c r="D189" s="276">
        <f>IF(D$16=0,0,D$16/NMM!D$9*1000)</f>
        <v>1.3566228326524983</v>
      </c>
      <c r="E189" s="276">
        <f>IF(E$16=0,0,E$16/NMM!E$9*1000)</f>
        <v>1.4738654198034584</v>
      </c>
      <c r="F189" s="276">
        <f>IF(F$16=0,0,F$16/NMM!F$9*1000)</f>
        <v>1.6192059650660633</v>
      </c>
      <c r="G189" s="276">
        <f>IF(G$16=0,0,G$16/NMM!G$9*1000)</f>
        <v>1.497288938333297</v>
      </c>
      <c r="H189" s="276">
        <f>IF(H$16=0,0,H$16/NMM!H$9*1000)</f>
        <v>1.5444144174416594</v>
      </c>
      <c r="I189" s="276">
        <f>IF(I$16=0,0,I$16/NMM!I$9*1000)</f>
        <v>1.9649939456713741</v>
      </c>
      <c r="J189" s="276">
        <f>IF(J$16=0,0,J$16/NMM!J$9*1000)</f>
        <v>1.9393842260942296</v>
      </c>
      <c r="K189" s="276">
        <f>IF(K$16=0,0,K$16/NMM!K$9*1000)</f>
        <v>1.7626460013878744</v>
      </c>
      <c r="L189" s="276">
        <f>IF(L$16=0,0,L$16/NMM!L$9*1000)</f>
        <v>1.7509641360260424</v>
      </c>
      <c r="M189" s="276">
        <f>IF(M$16=0,0,M$16/NMM!M$9*1000)</f>
        <v>1.6104534376377475</v>
      </c>
      <c r="N189" s="276">
        <f>IF(N$16=0,0,N$16/NMM!N$9*1000)</f>
        <v>2.2785761514881813</v>
      </c>
      <c r="O189" s="276">
        <f>IF(O$16=0,0,O$16/NMM!O$9*1000)</f>
        <v>2.1069046977136829</v>
      </c>
      <c r="P189" s="276">
        <f>IF(P$16=0,0,P$16/NMM!P$9*1000)</f>
        <v>2.0549236544753642</v>
      </c>
      <c r="Q189" s="276">
        <f>IF(Q$16=0,0,Q$16/NMM!Q$9*1000)</f>
        <v>2.1870285592219791</v>
      </c>
      <c r="R189" s="276">
        <f>IF(R$16=0,0,R$16/NMM!R$9*1000)</f>
        <v>1.97241075867655</v>
      </c>
      <c r="S189" s="276">
        <f>IF(S$16=0,0,S$16/NMM!S$9*1000)</f>
        <v>1.9469281705843944</v>
      </c>
      <c r="T189" s="276">
        <f>IF(T$16=0,0,T$16/NMM!T$9*1000)</f>
        <v>2.0452572749464557</v>
      </c>
      <c r="U189" s="276">
        <f>IF(U$16=0,0,U$16/NMM!U$9*1000)</f>
        <v>1.9409583737715987</v>
      </c>
      <c r="V189" s="276">
        <f>IF(V$16=0,0,V$16/NMM!V$9*1000)</f>
        <v>1.8377898368019721</v>
      </c>
      <c r="W189" s="276">
        <f>IF(W$16=0,0,W$16/NMM!W$9*1000)</f>
        <v>2.0470420903155779</v>
      </c>
      <c r="X189" s="276">
        <f>IF(X$16=0,0,X$16/NMM!X$9*1000)</f>
        <v>2.0304329458905079</v>
      </c>
      <c r="Y189" s="276">
        <f>IF(Y$16=0,0,Y$16/NMM!Y$9*1000)</f>
        <v>2.0297021112977802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45.641568306769614</v>
      </c>
      <c r="C190" s="276">
        <f>IF(C$17=0,0,C$17/NMM!C$9*1000)</f>
        <v>45.494172721059087</v>
      </c>
      <c r="D190" s="276">
        <f>IF(D$17=0,0,D$17/NMM!D$9*1000)</f>
        <v>47.52383628101537</v>
      </c>
      <c r="E190" s="276">
        <f>IF(E$17=0,0,E$17/NMM!E$9*1000)</f>
        <v>45.078959552351321</v>
      </c>
      <c r="F190" s="276">
        <f>IF(F$17=0,0,F$17/NMM!F$9*1000)</f>
        <v>46.682329105524417</v>
      </c>
      <c r="G190" s="276">
        <f>IF(G$17=0,0,G$17/NMM!G$9*1000)</f>
        <v>47.487025957435613</v>
      </c>
      <c r="H190" s="276">
        <f>IF(H$17=0,0,H$17/NMM!H$9*1000)</f>
        <v>46.61946037221098</v>
      </c>
      <c r="I190" s="276">
        <f>IF(I$17=0,0,I$17/NMM!I$9*1000)</f>
        <v>46.912950451884605</v>
      </c>
      <c r="J190" s="276">
        <f>IF(J$17=0,0,J$17/NMM!J$9*1000)</f>
        <v>47.622189960318295</v>
      </c>
      <c r="K190" s="276">
        <f>IF(K$17=0,0,K$17/NMM!K$9*1000)</f>
        <v>46.865767211458902</v>
      </c>
      <c r="L190" s="276">
        <f>IF(L$17=0,0,L$17/NMM!L$9*1000)</f>
        <v>47.254625702126638</v>
      </c>
      <c r="M190" s="276">
        <f>IF(M$17=0,0,M$17/NMM!M$9*1000)</f>
        <v>47.253053464068039</v>
      </c>
      <c r="N190" s="276">
        <f>IF(N$17=0,0,N$17/NMM!N$9*1000)</f>
        <v>45.348743955015685</v>
      </c>
      <c r="O190" s="276">
        <f>IF(O$17=0,0,O$17/NMM!O$9*1000)</f>
        <v>45.434396880400882</v>
      </c>
      <c r="P190" s="276">
        <f>IF(P$17=0,0,P$17/NMM!P$9*1000)</f>
        <v>45.370830140115601</v>
      </c>
      <c r="Q190" s="276">
        <f>IF(Q$17=0,0,Q$17/NMM!Q$9*1000)</f>
        <v>43.742271694160117</v>
      </c>
      <c r="R190" s="276">
        <f>IF(R$17=0,0,R$17/NMM!R$9*1000)</f>
        <v>43.049494094041592</v>
      </c>
      <c r="S190" s="276">
        <f>IF(S$17=0,0,S$17/NMM!S$9*1000)</f>
        <v>44.510919287009841</v>
      </c>
      <c r="T190" s="276">
        <f>IF(T$17=0,0,T$17/NMM!T$9*1000)</f>
        <v>43.263488386830439</v>
      </c>
      <c r="U190" s="276">
        <f>IF(U$17=0,0,U$17/NMM!U$9*1000)</f>
        <v>42.374235819256974</v>
      </c>
      <c r="V190" s="276">
        <f>IF(V$17=0,0,V$17/NMM!V$9*1000)</f>
        <v>41.302834625865714</v>
      </c>
      <c r="W190" s="276">
        <f>IF(W$17=0,0,W$17/NMM!W$9*1000)</f>
        <v>41.285290778758508</v>
      </c>
      <c r="X190" s="276">
        <f>IF(X$17=0,0,X$17/NMM!X$9*1000)</f>
        <v>41.193235378803536</v>
      </c>
      <c r="Y190" s="276">
        <f>IF(Y$17=0,0,Y$17/NMM!Y$9*1000)</f>
        <v>39.800130163056622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32.443863021420654</v>
      </c>
      <c r="C191" s="276">
        <f>IF(C$25=0,0,C$25/NMM!C$9*1000)</f>
        <v>32.339088309022209</v>
      </c>
      <c r="D191" s="276">
        <f>IF(D$25=0,0,D$25/NMM!D$9*1000)</f>
        <v>33.781854825636955</v>
      </c>
      <c r="E191" s="276">
        <f>IF(E$25=0,0,E$25/NMM!E$9*1000)</f>
        <v>32.043938083690328</v>
      </c>
      <c r="F191" s="276">
        <f>IF(F$25=0,0,F$25/NMM!F$9*1000)</f>
        <v>33.183677669460607</v>
      </c>
      <c r="G191" s="276">
        <f>IF(G$25=0,0,G$25/NMM!G$9*1000)</f>
        <v>33.755688566669477</v>
      </c>
      <c r="H191" s="276">
        <f>IF(H$25=0,0,H$25/NMM!H$9*1000)</f>
        <v>33.138988044462572</v>
      </c>
      <c r="I191" s="276">
        <f>IF(I$25=0,0,I$25/NMM!I$9*1000)</f>
        <v>33.347612600899318</v>
      </c>
      <c r="J191" s="276">
        <f>IF(J$25=0,0,J$25/NMM!J$9*1000)</f>
        <v>33.851768577888151</v>
      </c>
      <c r="K191" s="276">
        <f>IF(K$25=0,0,K$25/NMM!K$9*1000)</f>
        <v>33.31407285531062</v>
      </c>
      <c r="L191" s="276">
        <f>IF(L$25=0,0,L$25/NMM!L$9*1000)</f>
        <v>33.590489115180233</v>
      </c>
      <c r="M191" s="276">
        <f>IF(M$25=0,0,M$25/NMM!M$9*1000)</f>
        <v>33.58937150511332</v>
      </c>
      <c r="N191" s="276">
        <f>IF(N$25=0,0,N$25/NMM!N$9*1000)</f>
        <v>32.235711691173051</v>
      </c>
      <c r="O191" s="276">
        <f>IF(O$25=0,0,O$25/NMM!O$9*1000)</f>
        <v>32.296597236557965</v>
      </c>
      <c r="P191" s="276">
        <f>IF(P$25=0,0,P$25/NMM!P$9*1000)</f>
        <v>32.251411440121878</v>
      </c>
      <c r="Q191" s="276">
        <f>IF(Q$25=0,0,Q$25/NMM!Q$9*1000)</f>
        <v>31.093766575952731</v>
      </c>
      <c r="R191" s="276">
        <f>IF(R$25=0,0,R$25/NMM!R$9*1000)</f>
        <v>30.601312385696062</v>
      </c>
      <c r="S191" s="276">
        <f>IF(S$25=0,0,S$25/NMM!S$9*1000)</f>
        <v>31.640152209473165</v>
      </c>
      <c r="T191" s="276">
        <f>IF(T$25=0,0,T$25/NMM!T$9*1000)</f>
        <v>30.753428138510319</v>
      </c>
      <c r="U191" s="276">
        <f>IF(U$25=0,0,U$25/NMM!U$9*1000)</f>
        <v>30.121311636730926</v>
      </c>
      <c r="V191" s="276">
        <f>IF(V$25=0,0,V$25/NMM!V$9*1000)</f>
        <v>29.359716563447339</v>
      </c>
      <c r="W191" s="276">
        <f>IF(W$25=0,0,W$25/NMM!W$9*1000)</f>
        <v>29.34724569109278</v>
      </c>
      <c r="X191" s="276">
        <f>IF(X$25=0,0,X$25/NMM!X$9*1000)</f>
        <v>29.281809009196863</v>
      </c>
      <c r="Y191" s="276">
        <f>IF(Y$25=0,0,Y$25/NMM!Y$9*1000)</f>
        <v>28.291533773904042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3.2580841571828896</v>
      </c>
      <c r="C192" s="277">
        <f>IF(C$33=0,0,C$33/NMM!C$9*1000)</f>
        <v>3.2895641154313844</v>
      </c>
      <c r="D192" s="277">
        <f>IF(D$33=0,0,D$33/NMM!D$9*1000)</f>
        <v>3.2693632380566564</v>
      </c>
      <c r="E192" s="277">
        <f>IF(E$33=0,0,E$33/NMM!E$9*1000)</f>
        <v>3.3127065535772244</v>
      </c>
      <c r="F192" s="277">
        <f>IF(F$33=0,0,F$33/NMM!F$9*1000)</f>
        <v>3.5408431737288</v>
      </c>
      <c r="G192" s="277">
        <f>IF(G$33=0,0,G$33/NMM!G$9*1000)</f>
        <v>3.4919521899602985</v>
      </c>
      <c r="H192" s="277">
        <f>IF(H$33=0,0,H$33/NMM!H$9*1000)</f>
        <v>3.5567602740099167</v>
      </c>
      <c r="I192" s="277">
        <f>IF(I$33=0,0,I$33/NMM!I$9*1000)</f>
        <v>4.1379510165782385</v>
      </c>
      <c r="J192" s="277">
        <f>IF(J$33=0,0,J$33/NMM!J$9*1000)</f>
        <v>4.1606381273971449</v>
      </c>
      <c r="K192" s="277">
        <f>IF(K$33=0,0,K$33/NMM!K$9*1000)</f>
        <v>3.9263618985566073</v>
      </c>
      <c r="L192" s="277">
        <f>IF(L$33=0,0,L$33/NMM!L$9*1000)</f>
        <v>3.9424279423300934</v>
      </c>
      <c r="M192" s="277">
        <f>IF(M$33=0,0,M$33/NMM!M$9*1000)</f>
        <v>3.7986438118902424</v>
      </c>
      <c r="N192" s="277">
        <f>IF(N$33=0,0,N$33/NMM!N$9*1000)</f>
        <v>4.7769299386190047</v>
      </c>
      <c r="O192" s="277">
        <f>IF(O$33=0,0,O$33/NMM!O$9*1000)</f>
        <v>4.4680485338614382</v>
      </c>
      <c r="P192" s="277">
        <f>IF(P$33=0,0,P$33/NMM!P$9*1000)</f>
        <v>4.3058573826767805</v>
      </c>
      <c r="Q192" s="277">
        <f>IF(Q$33=0,0,Q$33/NMM!Q$9*1000)</f>
        <v>4.4553858666607375</v>
      </c>
      <c r="R192" s="277">
        <f>IF(R$33=0,0,R$33/NMM!R$9*1000)</f>
        <v>4.1771146461104616</v>
      </c>
      <c r="S192" s="277">
        <f>IF(S$33=0,0,S$33/NMM!S$9*1000)</f>
        <v>4.1852642473944437</v>
      </c>
      <c r="T192" s="277">
        <f>IF(T$33=0,0,T$33/NMM!T$9*1000)</f>
        <v>4.2960497238977391</v>
      </c>
      <c r="U192" s="277">
        <f>IF(U$33=0,0,U$33/NMM!U$9*1000)</f>
        <v>4.04951181552613</v>
      </c>
      <c r="V192" s="277">
        <f>IF(V$33=0,0,V$33/NMM!V$9*1000)</f>
        <v>3.7862061639096036</v>
      </c>
      <c r="W192" s="277">
        <f>IF(W$33=0,0,W$33/NMM!W$9*1000)</f>
        <v>4.0272856223323039</v>
      </c>
      <c r="X192" s="277">
        <f>IF(X$33=0,0,X$33/NMM!X$9*1000)</f>
        <v>3.8736109105580487</v>
      </c>
      <c r="Y192" s="277">
        <f>IF(Y$33=0,0,Y$33/NMM!Y$9*1000)</f>
        <v>3.8102977401752276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57.335334187403824</v>
      </c>
      <c r="C194" s="320">
        <f t="shared" si="50"/>
        <v>55.99138607692278</v>
      </c>
      <c r="D194" s="320">
        <f t="shared" si="50"/>
        <v>57.220141865810866</v>
      </c>
      <c r="E194" s="320">
        <f t="shared" si="50"/>
        <v>54.563527075725077</v>
      </c>
      <c r="F194" s="320">
        <f t="shared" si="50"/>
        <v>56.645801866083929</v>
      </c>
      <c r="G194" s="320">
        <f t="shared" si="50"/>
        <v>57.410985890485371</v>
      </c>
      <c r="H194" s="320">
        <f t="shared" si="50"/>
        <v>56.504837115309869</v>
      </c>
      <c r="I194" s="320">
        <f t="shared" si="50"/>
        <v>57.601338441583422</v>
      </c>
      <c r="J194" s="320">
        <f t="shared" si="50"/>
        <v>58.389287519800391</v>
      </c>
      <c r="K194" s="320">
        <f t="shared" si="50"/>
        <v>57.21253513035559</v>
      </c>
      <c r="L194" s="320">
        <f t="shared" si="50"/>
        <v>57.65862716037752</v>
      </c>
      <c r="M194" s="320">
        <f t="shared" si="50"/>
        <v>57.440033572502934</v>
      </c>
      <c r="N194" s="320">
        <f t="shared" si="50"/>
        <v>56.515448586013299</v>
      </c>
      <c r="O194" s="320">
        <f t="shared" si="50"/>
        <v>56.254840010332302</v>
      </c>
      <c r="P194" s="320">
        <f t="shared" si="50"/>
        <v>56.027550340197401</v>
      </c>
      <c r="Q194" s="320">
        <f t="shared" si="50"/>
        <v>54.399766116111941</v>
      </c>
      <c r="R194" s="320">
        <f t="shared" si="50"/>
        <v>53.1257784517773</v>
      </c>
      <c r="S194" s="320">
        <f t="shared" si="50"/>
        <v>54.757359508356053</v>
      </c>
      <c r="T194" s="320">
        <f t="shared" si="50"/>
        <v>53.506667044178386</v>
      </c>
      <c r="U194" s="320">
        <f t="shared" si="50"/>
        <v>52.150114012526814</v>
      </c>
      <c r="V194" s="320">
        <f t="shared" si="50"/>
        <v>50.680696127998417</v>
      </c>
      <c r="W194" s="320">
        <f t="shared" si="50"/>
        <v>51.000049442365103</v>
      </c>
      <c r="X194" s="320">
        <f t="shared" si="50"/>
        <v>47.762112086073721</v>
      </c>
      <c r="Y194" s="320">
        <f t="shared" si="50"/>
        <v>48.866157359505706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0.41255927700598993</v>
      </c>
      <c r="C195" s="273">
        <f>IF(C$49=0,0,C$49/NMM!C$10*1000)</f>
        <v>0.40288883087269778</v>
      </c>
      <c r="D195" s="273">
        <f>IF(D$49=0,0,D$49/NMM!D$10*1000)</f>
        <v>0.41173040487004098</v>
      </c>
      <c r="E195" s="273">
        <f>IF(E$49=0,0,E$49/NMM!E$10*1000)</f>
        <v>0.39261459971054502</v>
      </c>
      <c r="F195" s="273">
        <f>IF(F$49=0,0,F$49/NMM!F$10*1000)</f>
        <v>0.40759771255384025</v>
      </c>
      <c r="G195" s="273">
        <f>IF(G$49=0,0,G$49/NMM!G$10*1000)</f>
        <v>0.41310363263537125</v>
      </c>
      <c r="H195" s="273">
        <f>IF(H$49=0,0,H$49/NMM!H$10*1000)</f>
        <v>0.40658339360920026</v>
      </c>
      <c r="I195" s="273">
        <f>IF(I$49=0,0,I$49/NMM!I$10*1000)</f>
        <v>0.41447332397789566</v>
      </c>
      <c r="J195" s="273">
        <f>IF(J$49=0,0,J$49/NMM!J$10*1000)</f>
        <v>0.42014305114759859</v>
      </c>
      <c r="K195" s="273">
        <f>IF(K$49=0,0,K$49/NMM!K$10*1000)</f>
        <v>0.41167567022297913</v>
      </c>
      <c r="L195" s="273">
        <f>IF(L$49=0,0,L$49/NMM!L$10*1000)</f>
        <v>0.41488554783147025</v>
      </c>
      <c r="M195" s="273">
        <f>IF(M$49=0,0,M$49/NMM!M$10*1000)</f>
        <v>0.41331264669030554</v>
      </c>
      <c r="N195" s="273">
        <f>IF(N$49=0,0,N$49/NMM!N$10*1000)</f>
        <v>0.40665974897963336</v>
      </c>
      <c r="O195" s="273">
        <f>IF(O$49=0,0,O$49/NMM!O$10*1000)</f>
        <v>0.40478452688335181</v>
      </c>
      <c r="P195" s="273">
        <f>IF(P$49=0,0,P$49/NMM!P$10*1000)</f>
        <v>0.40314905264552758</v>
      </c>
      <c r="Q195" s="273">
        <f>IF(Q$49=0,0,Q$49/NMM!Q$10*1000)</f>
        <v>0.39143624950016848</v>
      </c>
      <c r="R195" s="273">
        <f>IF(R$49=0,0,R$49/NMM!R$10*1000)</f>
        <v>0.38226920727106528</v>
      </c>
      <c r="S195" s="273">
        <f>IF(S$49=0,0,S$49/NMM!S$10*1000)</f>
        <v>0.39400933071534538</v>
      </c>
      <c r="T195" s="273">
        <f>IF(T$49=0,0,T$49/NMM!T$10*1000)</f>
        <v>0.38500991026910775</v>
      </c>
      <c r="U195" s="273">
        <f>IF(U$49=0,0,U$49/NMM!U$10*1000)</f>
        <v>0.3752487647924414</v>
      </c>
      <c r="V195" s="273">
        <f>IF(V$49=0,0,V$49/NMM!V$10*1000)</f>
        <v>0.36467549459785847</v>
      </c>
      <c r="W195" s="273">
        <f>IF(W$49=0,0,W$49/NMM!W$10*1000)</f>
        <v>0.36697341741198325</v>
      </c>
      <c r="X195" s="273">
        <f>IF(X$49=0,0,X$49/NMM!X$10*1000)</f>
        <v>0.34367467652845091</v>
      </c>
      <c r="Y195" s="273">
        <f>IF(Y$49=0,0,Y$49/NMM!Y$10*1000)</f>
        <v>0.35161888974783756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0.46191869521745899</v>
      </c>
      <c r="C196" s="274">
        <f>IF(C$50=0,0,C$50/NMM!C$10*1000)</f>
        <v>0.45109125753994883</v>
      </c>
      <c r="D196" s="274">
        <f>IF(D$50=0,0,D$50/NMM!D$10*1000)</f>
        <v>0.46099065515902599</v>
      </c>
      <c r="E196" s="274">
        <f>IF(E$50=0,0,E$50/NMM!E$10*1000)</f>
        <v>0.43958779678341042</v>
      </c>
      <c r="F196" s="274">
        <f>IF(F$50=0,0,F$50/NMM!F$10*1000)</f>
        <v>0.45636351925679086</v>
      </c>
      <c r="G196" s="274">
        <f>IF(G$50=0,0,G$50/NMM!G$10*1000)</f>
        <v>0.46252817864462331</v>
      </c>
      <c r="H196" s="274">
        <f>IF(H$50=0,0,H$50/NMM!H$10*1000)</f>
        <v>0.45522784516204579</v>
      </c>
      <c r="I196" s="274">
        <f>IF(I$50=0,0,I$50/NMM!I$10*1000)</f>
        <v>0.46406174260270744</v>
      </c>
      <c r="J196" s="274">
        <f>IF(J$50=0,0,J$50/NMM!J$10*1000)</f>
        <v>0.47040980728682813</v>
      </c>
      <c r="K196" s="274">
        <f>IF(K$50=0,0,K$50/NMM!K$10*1000)</f>
        <v>0.46092937194916239</v>
      </c>
      <c r="L196" s="274">
        <f>IF(L$50=0,0,L$50/NMM!L$10*1000)</f>
        <v>0.46452328574376223</v>
      </c>
      <c r="M196" s="274">
        <f>IF(M$50=0,0,M$50/NMM!M$10*1000)</f>
        <v>0.46276219955972214</v>
      </c>
      <c r="N196" s="274">
        <f>IF(N$50=0,0,N$50/NMM!N$10*1000)</f>
        <v>0.45531333584192873</v>
      </c>
      <c r="O196" s="274">
        <f>IF(O$50=0,0,O$50/NMM!O$10*1000)</f>
        <v>0.45321375841818645</v>
      </c>
      <c r="P196" s="274">
        <f>IF(P$50=0,0,P$50/NMM!P$10*1000)</f>
        <v>0.45138261276687508</v>
      </c>
      <c r="Q196" s="274">
        <f>IF(Q$50=0,0,Q$50/NMM!Q$10*1000)</f>
        <v>0.43826846639375971</v>
      </c>
      <c r="R196" s="274">
        <f>IF(R$50=0,0,R$50/NMM!R$10*1000)</f>
        <v>0.42800466087179789</v>
      </c>
      <c r="S196" s="274">
        <f>IF(S$50=0,0,S$50/NMM!S$10*1000)</f>
        <v>0.44114939619911669</v>
      </c>
      <c r="T196" s="274">
        <f>IF(T$50=0,0,T$50/NMM!T$10*1000)</f>
        <v>0.43107326706585036</v>
      </c>
      <c r="U196" s="274">
        <f>IF(U$50=0,0,U$50/NMM!U$10*1000)</f>
        <v>0.42014427859386388</v>
      </c>
      <c r="V196" s="274">
        <f>IF(V$50=0,0,V$50/NMM!V$10*1000)</f>
        <v>0.40830600117611349</v>
      </c>
      <c r="W196" s="274">
        <f>IF(W$50=0,0,W$50/NMM!W$10*1000)</f>
        <v>0.41087885207820474</v>
      </c>
      <c r="X196" s="274">
        <f>IF(X$50=0,0,X$50/NMM!X$10*1000)</f>
        <v>0.38479260317057279</v>
      </c>
      <c r="Y196" s="274">
        <f>IF(Y$50=0,0,Y$50/NMM!Y$10*1000)</f>
        <v>0.39368727797090464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0.31342646501556509</v>
      </c>
      <c r="C197" s="274">
        <f>IF(C$51=0,0,C$51/NMM!C$10*1000)</f>
        <v>0.31344134660718748</v>
      </c>
      <c r="D197" s="274">
        <f>IF(D$51=0,0,D$51/NMM!D$10*1000)</f>
        <v>0.2949170087821763</v>
      </c>
      <c r="E197" s="274">
        <f>IF(E$51=0,0,E$51/NMM!E$10*1000)</f>
        <v>0.32268093747357485</v>
      </c>
      <c r="F197" s="274">
        <f>IF(F$51=0,0,F$51/NMM!F$10*1000)</f>
        <v>0.35778626411290476</v>
      </c>
      <c r="G197" s="274">
        <f>IF(G$51=0,0,G$51/NMM!G$10*1000)</f>
        <v>0.33691386716101851</v>
      </c>
      <c r="H197" s="274">
        <f>IF(H$51=0,0,H$51/NMM!H$10*1000)</f>
        <v>0.34880071563607701</v>
      </c>
      <c r="I197" s="274">
        <f>IF(I$51=0,0,I$51/NMM!I$10*1000)</f>
        <v>0.42630248291475015</v>
      </c>
      <c r="J197" s="274">
        <f>IF(J$51=0,0,J$51/NMM!J$10*1000)</f>
        <v>0.42626568928305669</v>
      </c>
      <c r="K197" s="274">
        <f>IF(K$51=0,0,K$51/NMM!K$10*1000)</f>
        <v>0.39580339615118992</v>
      </c>
      <c r="L197" s="274">
        <f>IF(L$51=0,0,L$51/NMM!L$10*1000)</f>
        <v>0.39123441382739504</v>
      </c>
      <c r="M197" s="274">
        <f>IF(M$51=0,0,M$51/NMM!M$10*1000)</f>
        <v>0.36267598268560286</v>
      </c>
      <c r="N197" s="274">
        <f>IF(N$51=0,0,N$51/NMM!N$10*1000)</f>
        <v>0.48917640414697838</v>
      </c>
      <c r="O197" s="274">
        <f>IF(O$51=0,0,O$51/NMM!O$10*1000)</f>
        <v>0.45910915613029074</v>
      </c>
      <c r="P197" s="274">
        <f>IF(P$51=0,0,P$51/NMM!P$10*1000)</f>
        <v>0.45084329311439536</v>
      </c>
      <c r="Q197" s="274">
        <f>IF(Q$51=0,0,Q$51/NMM!Q$10*1000)</f>
        <v>0.47238673052828728</v>
      </c>
      <c r="R197" s="274">
        <f>IF(R$51=0,0,R$51/NMM!R$10*1000)</f>
        <v>0.42838497590176161</v>
      </c>
      <c r="S197" s="274">
        <f>IF(S$51=0,0,S$51/NMM!S$10*1000)</f>
        <v>0.42693657674541169</v>
      </c>
      <c r="T197" s="274">
        <f>IF(T$51=0,0,T$51/NMM!T$10*1000)</f>
        <v>0.44411819289489701</v>
      </c>
      <c r="U197" s="274">
        <f>IF(U$51=0,0,U$51/NMM!U$10*1000)</f>
        <v>0.42144367714878955</v>
      </c>
      <c r="V197" s="274">
        <f>IF(V$51=0,0,V$51/NMM!V$10*1000)</f>
        <v>0.39956584808392559</v>
      </c>
      <c r="W197" s="274">
        <f>IF(W$51=0,0,W$51/NMM!W$10*1000)</f>
        <v>0.44016484638014208</v>
      </c>
      <c r="X197" s="274">
        <f>IF(X$51=0,0,X$51/NMM!X$10*1000)</f>
        <v>0.41369402572634012</v>
      </c>
      <c r="Y197" s="274">
        <f>IF(Y$51=0,0,Y$51/NMM!Y$10*1000)</f>
        <v>0.43547350885374309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0.33974846972449818</v>
      </c>
      <c r="C198" s="274">
        <f>IF(C$52=0,0,C$52/NMM!C$10*1000)</f>
        <v>0.3317847189171409</v>
      </c>
      <c r="D198" s="274">
        <f>IF(D$52=0,0,D$52/NMM!D$10*1000)</f>
        <v>0.33906588165659779</v>
      </c>
      <c r="E198" s="274">
        <f>IF(E$52=0,0,E$52/NMM!E$10*1000)</f>
        <v>0.32332374249632345</v>
      </c>
      <c r="F198" s="274">
        <f>IF(F$52=0,0,F$52/NMM!F$10*1000)</f>
        <v>0.33566255038148746</v>
      </c>
      <c r="G198" s="274">
        <f>IF(G$52=0,0,G$52/NMM!G$10*1000)</f>
        <v>0.34019675437685265</v>
      </c>
      <c r="H198" s="274">
        <f>IF(H$52=0,0,H$52/NMM!H$10*1000)</f>
        <v>0.33482724421226268</v>
      </c>
      <c r="I198" s="274">
        <f>IF(I$52=0,0,I$52/NMM!I$10*1000)</f>
        <v>0.34132471480230886</v>
      </c>
      <c r="J198" s="274">
        <f>IF(J$52=0,0,J$52/NMM!J$10*1000)</f>
        <v>0.34599381627941372</v>
      </c>
      <c r="K198" s="274">
        <f>IF(K$52=0,0,K$52/NMM!K$10*1000)</f>
        <v>0.33902080689130543</v>
      </c>
      <c r="L198" s="274">
        <f>IF(L$52=0,0,L$52/NMM!L$10*1000)</f>
        <v>0.34166418704603635</v>
      </c>
      <c r="M198" s="274">
        <f>IF(M$52=0,0,M$52/NMM!M$10*1000)</f>
        <v>0.34036888044278485</v>
      </c>
      <c r="N198" s="274">
        <f>IF(N$52=0,0,N$52/NMM!N$10*1000)</f>
        <v>0.33489012395271656</v>
      </c>
      <c r="O198" s="274">
        <f>IF(O$52=0,0,O$52/NMM!O$10*1000)</f>
        <v>0.33334585171569675</v>
      </c>
      <c r="P198" s="274">
        <f>IF(P$52=0,0,P$52/NMM!P$10*1000)</f>
        <v>0.33199901527171455</v>
      </c>
      <c r="Q198" s="274">
        <f>IF(Q$52=0,0,Q$52/NMM!Q$10*1000)</f>
        <v>0.3223533542319259</v>
      </c>
      <c r="R198" s="274">
        <f>IF(R$52=0,0,R$52/NMM!R$10*1000)</f>
        <v>0.31480416374507036</v>
      </c>
      <c r="S198" s="274">
        <f>IF(S$52=0,0,S$52/NMM!S$10*1000)</f>
        <v>0.32447232344206561</v>
      </c>
      <c r="T198" s="274">
        <f>IF(T$52=0,0,T$52/NMM!T$10*1000)</f>
        <v>0.317061171892631</v>
      </c>
      <c r="U198" s="274">
        <f>IF(U$52=0,0,U$52/NMM!U$10*1000)</f>
        <v>0.30902272887779247</v>
      </c>
      <c r="V198" s="274">
        <f>IF(V$52=0,0,V$52/NMM!V$10*1000)</f>
        <v>0.30031548953351511</v>
      </c>
      <c r="W198" s="274">
        <f>IF(W$52=0,0,W$52/NMM!W$10*1000)</f>
        <v>0.30220786186194687</v>
      </c>
      <c r="X198" s="274">
        <f>IF(X$52=0,0,X$52/NMM!X$10*1000)</f>
        <v>0.28302101526105755</v>
      </c>
      <c r="Y198" s="274">
        <f>IF(Y$52=0,0,Y$52/NMM!Y$10*1000)</f>
        <v>0.28956318855561791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0.42248194349229018</v>
      </c>
      <c r="C199" s="275">
        <f>IF(C$53=0,0,C$53/NMM!C$10*1000)</f>
        <v>0.41033406275855588</v>
      </c>
      <c r="D199" s="275">
        <f>IF(D$53=0,0,D$53/NMM!D$10*1000)</f>
        <v>0.41445071453166427</v>
      </c>
      <c r="E199" s="275">
        <f>IF(E$53=0,0,E$53/NMM!E$10*1000)</f>
        <v>0.37984442957577796</v>
      </c>
      <c r="F199" s="275">
        <f>IF(F$53=0,0,F$53/NMM!F$10*1000)</f>
        <v>0.37922817046073459</v>
      </c>
      <c r="G199" s="275">
        <f>IF(G$53=0,0,G$53/NMM!G$10*1000)</f>
        <v>0.36093172443775884</v>
      </c>
      <c r="H199" s="275">
        <f>IF(H$53=0,0,H$53/NMM!H$10*1000)</f>
        <v>0.34700549870815872</v>
      </c>
      <c r="I199" s="275">
        <f>IF(I$53=0,0,I$53/NMM!I$10*1000)</f>
        <v>0.40155568764101973</v>
      </c>
      <c r="J199" s="275">
        <f>IF(J$53=0,0,J$53/NMM!J$10*1000)</f>
        <v>0.39002040079642164</v>
      </c>
      <c r="K199" s="275">
        <f>IF(K$53=0,0,K$53/NMM!K$10*1000)</f>
        <v>0.35425845955730717</v>
      </c>
      <c r="L199" s="275">
        <f>IF(L$53=0,0,L$53/NMM!L$10*1000)</f>
        <v>0.3642839041854336</v>
      </c>
      <c r="M199" s="275">
        <f>IF(M$53=0,0,M$53/NMM!M$10*1000)</f>
        <v>0.35517823272426463</v>
      </c>
      <c r="N199" s="275">
        <f>IF(N$53=0,0,N$53/NMM!N$10*1000)</f>
        <v>0.39946575942615031</v>
      </c>
      <c r="O199" s="275">
        <f>IF(O$53=0,0,O$53/NMM!O$10*1000)</f>
        <v>0.38172114728693607</v>
      </c>
      <c r="P199" s="275">
        <f>IF(P$53=0,0,P$53/NMM!P$10*1000)</f>
        <v>0.37328329998050053</v>
      </c>
      <c r="Q199" s="275">
        <f>IF(Q$53=0,0,Q$53/NMM!Q$10*1000)</f>
        <v>0.37928755235827993</v>
      </c>
      <c r="R199" s="275">
        <f>IF(R$53=0,0,R$53/NMM!R$10*1000)</f>
        <v>0.36258465453584854</v>
      </c>
      <c r="S199" s="275">
        <f>IF(S$53=0,0,S$53/NMM!S$10*1000)</f>
        <v>0.36265222617272297</v>
      </c>
      <c r="T199" s="275">
        <f>IF(T$53=0,0,T$53/NMM!T$10*1000)</f>
        <v>0.36431058541773714</v>
      </c>
      <c r="U199" s="275">
        <f>IF(U$53=0,0,U$53/NMM!U$10*1000)</f>
        <v>0.35486085467277895</v>
      </c>
      <c r="V199" s="275">
        <f>IF(V$53=0,0,V$53/NMM!V$10*1000)</f>
        <v>0.34563388924804656</v>
      </c>
      <c r="W199" s="275">
        <f>IF(W$53=0,0,W$53/NMM!W$10*1000)</f>
        <v>0.3584995334004964</v>
      </c>
      <c r="X199" s="275">
        <f>IF(X$53=0,0,X$53/NMM!X$10*1000)</f>
        <v>0.32989696089752474</v>
      </c>
      <c r="Y199" s="275">
        <f>IF(Y$53=0,0,Y$53/NMM!Y$10*1000)</f>
        <v>0.34120072245733379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1.3365665517637118</v>
      </c>
      <c r="C200" s="276">
        <f>IF(C$59=0,0,C$59/NMM!C$10*1000)</f>
        <v>1.3366300123830903</v>
      </c>
      <c r="D200" s="276">
        <f>IF(D$59=0,0,D$59/NMM!D$10*1000)</f>
        <v>1.2576353737865957</v>
      </c>
      <c r="E200" s="276">
        <f>IF(E$59=0,0,E$59/NMM!E$10*1000)</f>
        <v>1.3760310505289324</v>
      </c>
      <c r="F200" s="276">
        <f>IF(F$59=0,0,F$59/NMM!F$10*1000)</f>
        <v>1.5257331676508472</v>
      </c>
      <c r="G200" s="276">
        <f>IF(G$59=0,0,G$59/NMM!G$10*1000)</f>
        <v>1.4367255351280455</v>
      </c>
      <c r="H200" s="276">
        <f>IF(H$59=0,0,H$59/NMM!H$10*1000)</f>
        <v>1.4874154603609315</v>
      </c>
      <c r="I200" s="276">
        <f>IF(I$59=0,0,I$59/NMM!I$10*1000)</f>
        <v>1.8179117056033545</v>
      </c>
      <c r="J200" s="276">
        <f>IF(J$59=0,0,J$59/NMM!J$10*1000)</f>
        <v>1.8177548039280698</v>
      </c>
      <c r="K200" s="276">
        <f>IF(K$59=0,0,K$59/NMM!K$10*1000)</f>
        <v>1.6878523016360167</v>
      </c>
      <c r="L200" s="276">
        <f>IF(L$59=0,0,L$59/NMM!L$10*1000)</f>
        <v>1.6683684684846569</v>
      </c>
      <c r="M200" s="276">
        <f>IF(M$59=0,0,M$59/NMM!M$10*1000)</f>
        <v>1.5465847389802878</v>
      </c>
      <c r="N200" s="276">
        <f>IF(N$59=0,0,N$59/NMM!N$10*1000)</f>
        <v>2.086029396600027</v>
      </c>
      <c r="O200" s="276">
        <f>IF(O$59=0,0,O$59/NMM!O$10*1000)</f>
        <v>1.9578115130186495</v>
      </c>
      <c r="P200" s="276">
        <f>IF(P$59=0,0,P$59/NMM!P$10*1000)</f>
        <v>1.9225628111326802</v>
      </c>
      <c r="Q200" s="276">
        <f>IF(Q$59=0,0,Q$59/NMM!Q$10*1000)</f>
        <v>2.0144320087640697</v>
      </c>
      <c r="R200" s="276">
        <f>IF(R$59=0,0,R$59/NMM!R$10*1000)</f>
        <v>1.8267922271336077</v>
      </c>
      <c r="S200" s="276">
        <f>IF(S$59=0,0,S$59/NMM!S$10*1000)</f>
        <v>1.8206157165894721</v>
      </c>
      <c r="T200" s="276">
        <f>IF(T$59=0,0,T$59/NMM!T$10*1000)</f>
        <v>1.8938844925669729</v>
      </c>
      <c r="U200" s="276">
        <f>IF(U$59=0,0,U$59/NMM!U$10*1000)</f>
        <v>1.7971919579331102</v>
      </c>
      <c r="V200" s="276">
        <f>IF(V$59=0,0,V$59/NMM!V$10*1000)</f>
        <v>1.7038967904307445</v>
      </c>
      <c r="W200" s="276">
        <f>IF(W$59=0,0,W$59/NMM!W$10*1000)</f>
        <v>1.8770259585599887</v>
      </c>
      <c r="X200" s="276">
        <f>IF(X$59=0,0,X$59/NMM!X$10*1000)</f>
        <v>1.7641445735057613</v>
      </c>
      <c r="Y200" s="276">
        <f>IF(Y$59=0,0,Y$59/NMM!Y$10*1000)</f>
        <v>1.8570203574997624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9.0299897538641112</v>
      </c>
      <c r="C201" s="276">
        <f>IF(C$60=0,0,C$60/NMM!C$10*1000)</f>
        <v>8.6651632216747299</v>
      </c>
      <c r="D201" s="276">
        <f>IF(D$60=0,0,D$60/NMM!D$10*1000)</f>
        <v>8.8261669478272289</v>
      </c>
      <c r="E201" s="276">
        <f>IF(E$60=0,0,E$60/NMM!E$10*1000)</f>
        <v>8.0010248063763036</v>
      </c>
      <c r="F201" s="276">
        <f>IF(F$60=0,0,F$60/NMM!F$10*1000)</f>
        <v>7.9422753371857571</v>
      </c>
      <c r="G201" s="276">
        <f>IF(G$60=0,0,G$60/NMM!G$10*1000)</f>
        <v>7.7714952932364749</v>
      </c>
      <c r="H201" s="276">
        <f>IF(H$60=0,0,H$60/NMM!H$10*1000)</f>
        <v>7.4825009366366766</v>
      </c>
      <c r="I201" s="276">
        <f>IF(I$60=0,0,I$60/NMM!I$10*1000)</f>
        <v>8.3034840555665994</v>
      </c>
      <c r="J201" s="276">
        <f>IF(J$60=0,0,J$60/NMM!J$10*1000)</f>
        <v>8.1321757455743882</v>
      </c>
      <c r="K201" s="276">
        <f>IF(K$60=0,0,K$60/NMM!K$10*1000)</f>
        <v>7.5490695946238553</v>
      </c>
      <c r="L201" s="276">
        <f>IF(L$60=0,0,L$60/NMM!L$10*1000)</f>
        <v>7.791370081115641</v>
      </c>
      <c r="M201" s="276">
        <f>IF(M$60=0,0,M$60/NMM!M$10*1000)</f>
        <v>7.7292937802047366</v>
      </c>
      <c r="N201" s="276">
        <f>IF(N$60=0,0,N$60/NMM!N$10*1000)</f>
        <v>8.206462893246087</v>
      </c>
      <c r="O201" s="276">
        <f>IF(O$60=0,0,O$60/NMM!O$10*1000)</f>
        <v>7.8962247473981995</v>
      </c>
      <c r="P201" s="276">
        <f>IF(P$60=0,0,P$60/NMM!P$10*1000)</f>
        <v>7.6694233996359413</v>
      </c>
      <c r="Q201" s="276">
        <f>IF(Q$60=0,0,Q$60/NMM!Q$10*1000)</f>
        <v>7.6571471107362816</v>
      </c>
      <c r="R201" s="276">
        <f>IF(R$60=0,0,R$60/NMM!R$10*1000)</f>
        <v>7.4930193208232163</v>
      </c>
      <c r="S201" s="276">
        <f>IF(S$60=0,0,S$60/NMM!S$10*1000)</f>
        <v>7.5607028347863858</v>
      </c>
      <c r="T201" s="276">
        <f>IF(T$60=0,0,T$60/NMM!T$10*1000)</f>
        <v>7.4931838063628717</v>
      </c>
      <c r="U201" s="276">
        <f>IF(U$60=0,0,U$60/NMM!U$10*1000)</f>
        <v>7.2720404608406497</v>
      </c>
      <c r="V201" s="276">
        <f>IF(V$60=0,0,V$60/NMM!V$10*1000)</f>
        <v>7.0324916047632486</v>
      </c>
      <c r="W201" s="276">
        <f>IF(W$60=0,0,W$60/NMM!W$10*1000)</f>
        <v>7.0995257035891663</v>
      </c>
      <c r="X201" s="276">
        <f>IF(X$60=0,0,X$60/NMM!X$10*1000)</f>
        <v>6.4067373816550157</v>
      </c>
      <c r="Y201" s="276">
        <f>IF(Y$60=0,0,Y$60/NMM!Y$10*1000)</f>
        <v>6.5508194242456659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39.67299151867762</v>
      </c>
      <c r="C202" s="276">
        <f>IF(C$79=0,0,C$79/NMM!C$10*1000)</f>
        <v>38.915876608184014</v>
      </c>
      <c r="D202" s="276">
        <f>IF(D$79=0,0,D$79/NMM!D$10*1000)</f>
        <v>40.072625360761315</v>
      </c>
      <c r="E202" s="276">
        <f>IF(E$79=0,0,E$79/NMM!E$10*1000)</f>
        <v>38.453956226010064</v>
      </c>
      <c r="F202" s="276">
        <f>IF(F$79=0,0,F$79/NMM!F$10*1000)</f>
        <v>40.277361730641843</v>
      </c>
      <c r="G202" s="276">
        <f>IF(G$79=0,0,G$79/NMM!G$10*1000)</f>
        <v>41.580690118521069</v>
      </c>
      <c r="H202" s="276">
        <f>IF(H$79=0,0,H$79/NMM!H$10*1000)</f>
        <v>41.042708522254692</v>
      </c>
      <c r="I202" s="276">
        <f>IF(I$79=0,0,I$79/NMM!I$10*1000)</f>
        <v>40.050035295289454</v>
      </c>
      <c r="J202" s="276">
        <f>IF(J$79=0,0,J$79/NMM!J$10*1000)</f>
        <v>41.137514404842477</v>
      </c>
      <c r="K202" s="276">
        <f>IF(K$79=0,0,K$79/NMM!K$10*1000)</f>
        <v>41.221879299931899</v>
      </c>
      <c r="L202" s="276">
        <f>IF(L$79=0,0,L$79/NMM!L$10*1000)</f>
        <v>41.333407149843687</v>
      </c>
      <c r="M202" s="276">
        <f>IF(M$79=0,0,M$79/NMM!M$10*1000)</f>
        <v>41.524437780878316</v>
      </c>
      <c r="N202" s="276">
        <f>IF(N$79=0,0,N$79/NMM!N$10*1000)</f>
        <v>38.654219109133194</v>
      </c>
      <c r="O202" s="276">
        <f>IF(O$79=0,0,O$79/NMM!O$10*1000)</f>
        <v>39.146588685420959</v>
      </c>
      <c r="P202" s="276">
        <f>IF(P$79=0,0,P$79/NMM!P$10*1000)</f>
        <v>39.313663229395871</v>
      </c>
      <c r="Q202" s="276">
        <f>IF(Q$79=0,0,Q$79/NMM!Q$10*1000)</f>
        <v>37.502477578211725</v>
      </c>
      <c r="R202" s="276">
        <f>IF(R$79=0,0,R$79/NMM!R$10*1000)</f>
        <v>36.94754613360827</v>
      </c>
      <c r="S202" s="276">
        <f>IF(S$79=0,0,S$79/NMM!S$10*1000)</f>
        <v>38.485433947814663</v>
      </c>
      <c r="T202" s="276">
        <f>IF(T$79=0,0,T$79/NMM!T$10*1000)</f>
        <v>37.181604937548855</v>
      </c>
      <c r="U202" s="276">
        <f>IF(U$79=0,0,U$79/NMM!U$10*1000)</f>
        <v>36.358022598257925</v>
      </c>
      <c r="V202" s="276">
        <f>IF(V$79=0,0,V$79/NMM!V$10*1000)</f>
        <v>35.435582706269727</v>
      </c>
      <c r="W202" s="276">
        <f>IF(W$79=0,0,W$79/NMM!W$10*1000)</f>
        <v>35.221476706869275</v>
      </c>
      <c r="X202" s="276">
        <f>IF(X$79=0,0,X$79/NMM!X$10*1000)</f>
        <v>33.289328963340175</v>
      </c>
      <c r="Y202" s="276">
        <f>IF(Y$79=0,0,Y$79/NMM!Y$10*1000)</f>
        <v>33.930518402506927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5.3456515126425836</v>
      </c>
      <c r="C203" s="277">
        <f>IF(C$89=0,0,C$89/NMM!C$10*1000)</f>
        <v>5.1641760179854108</v>
      </c>
      <c r="D203" s="277">
        <f>IF(D$89=0,0,D$89/NMM!D$10*1000)</f>
        <v>5.1425595184362205</v>
      </c>
      <c r="E203" s="277">
        <f>IF(E$89=0,0,E$89/NMM!E$10*1000)</f>
        <v>4.8744634867701437</v>
      </c>
      <c r="F203" s="277">
        <f>IF(F$89=0,0,F$89/NMM!F$10*1000)</f>
        <v>4.9637934138397259</v>
      </c>
      <c r="G203" s="277">
        <f>IF(G$89=0,0,G$89/NMM!G$10*1000)</f>
        <v>4.7084007863441562</v>
      </c>
      <c r="H203" s="277">
        <f>IF(H$89=0,0,H$89/NMM!H$10*1000)</f>
        <v>4.5997674987298263</v>
      </c>
      <c r="I203" s="277">
        <f>IF(I$89=0,0,I$89/NMM!I$10*1000)</f>
        <v>5.3821894331853288</v>
      </c>
      <c r="J203" s="277">
        <f>IF(J$89=0,0,J$89/NMM!J$10*1000)</f>
        <v>5.2490098006621357</v>
      </c>
      <c r="K203" s="277">
        <f>IF(K$89=0,0,K$89/NMM!K$10*1000)</f>
        <v>4.7920462293918691</v>
      </c>
      <c r="L203" s="277">
        <f>IF(L$89=0,0,L$89/NMM!L$10*1000)</f>
        <v>4.8888901222994354</v>
      </c>
      <c r="M203" s="277">
        <f>IF(M$89=0,0,M$89/NMM!M$10*1000)</f>
        <v>4.7054193303369161</v>
      </c>
      <c r="N203" s="277">
        <f>IF(N$89=0,0,N$89/NMM!N$10*1000)</f>
        <v>5.4832318146865822</v>
      </c>
      <c r="O203" s="277">
        <f>IF(O$89=0,0,O$89/NMM!O$10*1000)</f>
        <v>5.2220406240600319</v>
      </c>
      <c r="P203" s="277">
        <f>IF(P$89=0,0,P$89/NMM!P$10*1000)</f>
        <v>5.1112436262538958</v>
      </c>
      <c r="Q203" s="277">
        <f>IF(Q$89=0,0,Q$89/NMM!Q$10*1000)</f>
        <v>5.2219770653874447</v>
      </c>
      <c r="R203" s="277">
        <f>IF(R$89=0,0,R$89/NMM!R$10*1000)</f>
        <v>4.9423731078866577</v>
      </c>
      <c r="S203" s="277">
        <f>IF(S$89=0,0,S$89/NMM!S$10*1000)</f>
        <v>4.9413871558908751</v>
      </c>
      <c r="T203" s="277">
        <f>IF(T$89=0,0,T$89/NMM!T$10*1000)</f>
        <v>4.9964206801594564</v>
      </c>
      <c r="U203" s="277">
        <f>IF(U$89=0,0,U$89/NMM!U$10*1000)</f>
        <v>4.8421386914094606</v>
      </c>
      <c r="V203" s="277">
        <f>IF(V$89=0,0,V$89/NMM!V$10*1000)</f>
        <v>4.6902283038952355</v>
      </c>
      <c r="W203" s="277">
        <f>IF(W$89=0,0,W$89/NMM!W$10*1000)</f>
        <v>4.9232965622138964</v>
      </c>
      <c r="X203" s="277">
        <f>IF(X$89=0,0,X$89/NMM!X$10*1000)</f>
        <v>4.5468218859888259</v>
      </c>
      <c r="Y203" s="277">
        <f>IF(Y$89=0,0,Y$89/NMM!Y$10*1000)</f>
        <v>4.71625558766792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199.10560551656175</v>
      </c>
      <c r="C205" s="320">
        <f t="shared" si="51"/>
        <v>194.10612229851142</v>
      </c>
      <c r="D205" s="320">
        <f t="shared" si="51"/>
        <v>198.3446696109867</v>
      </c>
      <c r="E205" s="320">
        <f t="shared" si="51"/>
        <v>187.73830756484719</v>
      </c>
      <c r="F205" s="320">
        <f t="shared" si="51"/>
        <v>189.97087195455296</v>
      </c>
      <c r="G205" s="320">
        <f t="shared" si="51"/>
        <v>190.213735654684</v>
      </c>
      <c r="H205" s="320">
        <f t="shared" si="51"/>
        <v>183.98745551489887</v>
      </c>
      <c r="I205" s="320">
        <f t="shared" si="51"/>
        <v>180.70180737937983</v>
      </c>
      <c r="J205" s="320">
        <f t="shared" si="51"/>
        <v>181.37797603357089</v>
      </c>
      <c r="K205" s="320">
        <f t="shared" si="51"/>
        <v>170.33975452522685</v>
      </c>
      <c r="L205" s="320">
        <f t="shared" si="51"/>
        <v>170.81740101099206</v>
      </c>
      <c r="M205" s="320">
        <f t="shared" si="51"/>
        <v>169.35463775180264</v>
      </c>
      <c r="N205" s="320">
        <f t="shared" si="51"/>
        <v>161.83959024068938</v>
      </c>
      <c r="O205" s="320">
        <f t="shared" si="51"/>
        <v>161.2815248006832</v>
      </c>
      <c r="P205" s="320">
        <f t="shared" si="51"/>
        <v>159.60330654773176</v>
      </c>
      <c r="Q205" s="320">
        <f t="shared" si="51"/>
        <v>154.39303150300427</v>
      </c>
      <c r="R205" s="320">
        <f t="shared" si="51"/>
        <v>160.32866299682937</v>
      </c>
      <c r="S205" s="320">
        <f t="shared" si="51"/>
        <v>162.18602236273236</v>
      </c>
      <c r="T205" s="320">
        <f t="shared" si="51"/>
        <v>156.8784516580948</v>
      </c>
      <c r="U205" s="320">
        <f t="shared" si="51"/>
        <v>162.2606342064949</v>
      </c>
      <c r="V205" s="320">
        <f t="shared" si="51"/>
        <v>155.77853686598982</v>
      </c>
      <c r="W205" s="320">
        <f t="shared" si="51"/>
        <v>155.49440765920909</v>
      </c>
      <c r="X205" s="320">
        <f t="shared" si="51"/>
        <v>151.61677024316845</v>
      </c>
      <c r="Y205" s="320">
        <f t="shared" si="51"/>
        <v>153.96300623220353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1.6904279435285441</v>
      </c>
      <c r="C206" s="273">
        <f>IF(C$100=0,0,C$100/NMM!C$11*1000)</f>
        <v>1.6479817948474416</v>
      </c>
      <c r="D206" s="273">
        <f>IF(D$100=0,0,D$100/NMM!D$11*1000)</f>
        <v>1.6839675160851277</v>
      </c>
      <c r="E206" s="273">
        <f>IF(E$100=0,0,E$100/NMM!E$11*1000)</f>
        <v>1.5939183648547284</v>
      </c>
      <c r="F206" s="273">
        <f>IF(F$100=0,0,F$100/NMM!F$11*1000)</f>
        <v>1.6128730759507266</v>
      </c>
      <c r="G206" s="273">
        <f>IF(G$100=0,0,G$100/NMM!G$11*1000)</f>
        <v>1.6149350148101365</v>
      </c>
      <c r="H206" s="273">
        <f>IF(H$100=0,0,H$100/NMM!H$11*1000)</f>
        <v>1.5620732286986725</v>
      </c>
      <c r="I206" s="273">
        <f>IF(I$100=0,0,I$100/NMM!I$11*1000)</f>
        <v>1.534177723664788</v>
      </c>
      <c r="J206" s="273">
        <f>IF(J$100=0,0,J$100/NMM!J$11*1000)</f>
        <v>1.5399184680533637</v>
      </c>
      <c r="K206" s="273">
        <f>IF(K$100=0,0,K$100/NMM!K$11*1000)</f>
        <v>1.4462027836751303</v>
      </c>
      <c r="L206" s="273">
        <f>IF(L$100=0,0,L$100/NMM!L$11*1000)</f>
        <v>1.4502580535636231</v>
      </c>
      <c r="M206" s="273">
        <f>IF(M$100=0,0,M$100/NMM!M$11*1000)</f>
        <v>1.4378390366220122</v>
      </c>
      <c r="N206" s="273">
        <f>IF(N$100=0,0,N$100/NMM!N$11*1000)</f>
        <v>1.3740354773156878</v>
      </c>
      <c r="O206" s="273">
        <f>IF(O$100=0,0,O$100/NMM!O$11*1000)</f>
        <v>1.3692974418816848</v>
      </c>
      <c r="P206" s="273">
        <f>IF(P$100=0,0,P$100/NMM!P$11*1000)</f>
        <v>1.3550491889365373</v>
      </c>
      <c r="Q206" s="273">
        <f>IF(Q$100=0,0,Q$100/NMM!Q$11*1000)</f>
        <v>1.3108133950409557</v>
      </c>
      <c r="R206" s="273">
        <f>IF(R$100=0,0,R$100/NMM!R$11*1000)</f>
        <v>1.3612075429792281</v>
      </c>
      <c r="S206" s="273">
        <f>IF(S$100=0,0,S$100/NMM!S$11*1000)</f>
        <v>1.376976723184498</v>
      </c>
      <c r="T206" s="273">
        <f>IF(T$100=0,0,T$100/NMM!T$11*1000)</f>
        <v>1.331914878702039</v>
      </c>
      <c r="U206" s="273">
        <f>IF(U$100=0,0,U$100/NMM!U$11*1000)</f>
        <v>1.3776101857392655</v>
      </c>
      <c r="V206" s="273">
        <f>IF(V$100=0,0,V$100/NMM!V$11*1000)</f>
        <v>1.322576484158476</v>
      </c>
      <c r="W206" s="273">
        <f>IF(W$100=0,0,W$100/NMM!W$11*1000)</f>
        <v>1.320164196721922</v>
      </c>
      <c r="X206" s="273">
        <f>IF(X$100=0,0,X$100/NMM!X$11*1000)</f>
        <v>1.287242639210316</v>
      </c>
      <c r="Y206" s="273">
        <f>IF(Y$100=0,0,Y$100/NMM!Y$11*1000)</f>
        <v>1.30716243437464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1.8952899256134474</v>
      </c>
      <c r="C207" s="274">
        <f>IF(C$101=0,0,C$101/NMM!C$11*1000)</f>
        <v>1.8476997527910202</v>
      </c>
      <c r="D207" s="274">
        <f>IF(D$101=0,0,D$101/NMM!D$11*1000)</f>
        <v>1.8880465627149934</v>
      </c>
      <c r="E207" s="274">
        <f>IF(E$101=0,0,E$101/NMM!E$11*1000)</f>
        <v>1.7870844070724603</v>
      </c>
      <c r="F207" s="274">
        <f>IF(F$101=0,0,F$101/NMM!F$11*1000)</f>
        <v>1.8083362286130875</v>
      </c>
      <c r="G207" s="274">
        <f>IF(G$101=0,0,G$101/NMM!G$11*1000)</f>
        <v>1.810648052647015</v>
      </c>
      <c r="H207" s="274">
        <f>IF(H$101=0,0,H$101/NMM!H$11*1000)</f>
        <v>1.7513799773347587</v>
      </c>
      <c r="I207" s="274">
        <f>IF(I$101=0,0,I$101/NMM!I$11*1000)</f>
        <v>1.7201038322242732</v>
      </c>
      <c r="J207" s="274">
        <f>IF(J$101=0,0,J$101/NMM!J$11*1000)</f>
        <v>1.7265402940958616</v>
      </c>
      <c r="K207" s="274">
        <f>IF(K$101=0,0,K$101/NMM!K$11*1000)</f>
        <v>1.6214672602797735</v>
      </c>
      <c r="L207" s="274">
        <f>IF(L$101=0,0,L$101/NMM!L$11*1000)</f>
        <v>1.626013985974132</v>
      </c>
      <c r="M207" s="274">
        <f>IF(M$101=0,0,M$101/NMM!M$11*1000)</f>
        <v>1.612089915571979</v>
      </c>
      <c r="N207" s="274">
        <f>IF(N$101=0,0,N$101/NMM!N$11*1000)</f>
        <v>1.5405540399172388</v>
      </c>
      <c r="O207" s="274">
        <f>IF(O$101=0,0,O$101/NMM!O$11*1000)</f>
        <v>1.5352418047168903</v>
      </c>
      <c r="P207" s="274">
        <f>IF(P$101=0,0,P$101/NMM!P$11*1000)</f>
        <v>1.5192668142608277</v>
      </c>
      <c r="Q207" s="274">
        <f>IF(Q$101=0,0,Q$101/NMM!Q$11*1000)</f>
        <v>1.4696701101583116</v>
      </c>
      <c r="R207" s="274">
        <f>IF(R$101=0,0,R$101/NMM!R$11*1000)</f>
        <v>1.5261714956583146</v>
      </c>
      <c r="S207" s="274">
        <f>IF(S$101=0,0,S$101/NMM!S$11*1000)</f>
        <v>1.5438517336670667</v>
      </c>
      <c r="T207" s="274">
        <f>IF(T$101=0,0,T$101/NMM!T$11*1000)</f>
        <v>1.4933288703861325</v>
      </c>
      <c r="U207" s="274">
        <f>IF(U$101=0,0,U$101/NMM!U$11*1000)</f>
        <v>1.5445619651814586</v>
      </c>
      <c r="V207" s="274">
        <f>IF(V$101=0,0,V$101/NMM!V$11*1000)</f>
        <v>1.4828587612237889</v>
      </c>
      <c r="W207" s="274">
        <f>IF(W$101=0,0,W$101/NMM!W$11*1000)</f>
        <v>1.4801541300718437</v>
      </c>
      <c r="X207" s="274">
        <f>IF(X$101=0,0,X$101/NMM!X$11*1000)</f>
        <v>1.4432428280988021</v>
      </c>
      <c r="Y207" s="274">
        <f>IF(Y$101=0,0,Y$101/NMM!Y$11*1000)</f>
        <v>1.4655766916862802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2.0266559474466863</v>
      </c>
      <c r="C208" s="274">
        <f>IF(C$102=0,0,C$102/NMM!C$11*1000)</f>
        <v>2.0552546169464967</v>
      </c>
      <c r="D208" s="274">
        <f>IF(D$102=0,0,D$102/NMM!D$11*1000)</f>
        <v>1.9683961393352827</v>
      </c>
      <c r="E208" s="274">
        <f>IF(E$102=0,0,E$102/NMM!E$11*1000)</f>
        <v>2.1972072920694123</v>
      </c>
      <c r="F208" s="274">
        <f>IF(F$102=0,0,F$102/NMM!F$11*1000)</f>
        <v>2.4561180091437174</v>
      </c>
      <c r="G208" s="274">
        <f>IF(G$102=0,0,G$102/NMM!G$11*1000)</f>
        <v>2.4382110644769188</v>
      </c>
      <c r="H208" s="274">
        <f>IF(H$102=0,0,H$102/NMM!H$11*1000)</f>
        <v>2.5260095934979243</v>
      </c>
      <c r="I208" s="274">
        <f>IF(I$102=0,0,I$102/NMM!I$11*1000)</f>
        <v>2.6133997088035525</v>
      </c>
      <c r="J208" s="274">
        <f>IF(J$102=0,0,J$102/NMM!J$11*1000)</f>
        <v>2.7030880282297853</v>
      </c>
      <c r="K208" s="274">
        <f>IF(K$102=0,0,K$102/NMM!K$11*1000)</f>
        <v>2.5910591418112414</v>
      </c>
      <c r="L208" s="274">
        <f>IF(L$102=0,0,L$102/NMM!L$11*1000)</f>
        <v>2.5011259715080363</v>
      </c>
      <c r="M208" s="274">
        <f>IF(M$102=0,0,M$102/NMM!M$11*1000)</f>
        <v>2.3706128004932663</v>
      </c>
      <c r="N208" s="274">
        <f>IF(N$102=0,0,N$102/NMM!N$11*1000)</f>
        <v>2.7043043027815923</v>
      </c>
      <c r="O208" s="274">
        <f>IF(O$102=0,0,O$102/NMM!O$11*1000)</f>
        <v>2.6469990336188003</v>
      </c>
      <c r="P208" s="274">
        <f>IF(P$102=0,0,P$102/NMM!P$11*1000)</f>
        <v>2.6300086369326503</v>
      </c>
      <c r="Q208" s="274">
        <f>IF(Q$102=0,0,Q$102/NMM!Q$11*1000)</f>
        <v>2.6244084859776429</v>
      </c>
      <c r="R208" s="274">
        <f>IF(R$102=0,0,R$102/NMM!R$11*1000)</f>
        <v>2.5859393820956509</v>
      </c>
      <c r="S208" s="274">
        <f>IF(S$102=0,0,S$102/NMM!S$11*1000)</f>
        <v>2.6057381789289566</v>
      </c>
      <c r="T208" s="274">
        <f>IF(T$102=0,0,T$102/NMM!T$11*1000)</f>
        <v>2.6096361236575345</v>
      </c>
      <c r="U208" s="274">
        <f>IF(U$102=0,0,U$102/NMM!U$11*1000)</f>
        <v>2.6304245487155442</v>
      </c>
      <c r="V208" s="274">
        <f>IF(V$102=0,0,V$102/NMM!V$11*1000)</f>
        <v>2.4601368787030307</v>
      </c>
      <c r="W208" s="274">
        <f>IF(W$102=0,0,W$102/NMM!W$11*1000)</f>
        <v>2.6051354299321376</v>
      </c>
      <c r="X208" s="274">
        <f>IF(X$102=0,0,X$102/NMM!X$11*1000)</f>
        <v>2.5956588470208533</v>
      </c>
      <c r="Y208" s="274">
        <f>IF(Y$102=0,0,Y$102/NMM!Y$11*1000)</f>
        <v>2.6842820506333163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1.5172223323494374</v>
      </c>
      <c r="C209" s="274">
        <f>IF(C$103=0,0,C$103/NMM!C$11*1000)</f>
        <v>1.479125325643097</v>
      </c>
      <c r="D209" s="274">
        <f>IF(D$103=0,0,D$103/NMM!D$11*1000)</f>
        <v>1.5114238569804042</v>
      </c>
      <c r="E209" s="274">
        <f>IF(E$103=0,0,E$103/NMM!E$11*1000)</f>
        <v>1.430601374260031</v>
      </c>
      <c r="F209" s="274">
        <f>IF(F$103=0,0,F$103/NMM!F$11*1000)</f>
        <v>1.447613936722794</v>
      </c>
      <c r="G209" s="274">
        <f>IF(G$103=0,0,G$103/NMM!G$11*1000)</f>
        <v>1.4494646040034749</v>
      </c>
      <c r="H209" s="274">
        <f>IF(H$103=0,0,H$103/NMM!H$11*1000)</f>
        <v>1.4020191729673668</v>
      </c>
      <c r="I209" s="274">
        <f>IF(I$103=0,0,I$103/NMM!I$11*1000)</f>
        <v>1.376981913395551</v>
      </c>
      <c r="J209" s="274">
        <f>IF(J$103=0,0,J$103/NMM!J$11*1000)</f>
        <v>1.3821344462935083</v>
      </c>
      <c r="K209" s="274">
        <f>IF(K$103=0,0,K$103/NMM!K$11*1000)</f>
        <v>1.2980211128773147</v>
      </c>
      <c r="L209" s="274">
        <f>IF(L$103=0,0,L$103/NMM!L$11*1000)</f>
        <v>1.3016608693437635</v>
      </c>
      <c r="M209" s="274">
        <f>IF(M$103=0,0,M$103/NMM!M$11*1000)</f>
        <v>1.2905143369394863</v>
      </c>
      <c r="N209" s="274">
        <f>IF(N$103=0,0,N$103/NMM!N$11*1000)</f>
        <v>1.2332482550378399</v>
      </c>
      <c r="O209" s="274">
        <f>IF(O$103=0,0,O$103/NMM!O$11*1000)</f>
        <v>1.2289956909463313</v>
      </c>
      <c r="P209" s="274">
        <f>IF(P$103=0,0,P$103/NMM!P$11*1000)</f>
        <v>1.2162073507818771</v>
      </c>
      <c r="Q209" s="274">
        <f>IF(Q$103=0,0,Q$103/NMM!Q$11*1000)</f>
        <v>1.1765040705299612</v>
      </c>
      <c r="R209" s="274">
        <f>IF(R$103=0,0,R$103/NMM!R$11*1000)</f>
        <v>1.2217347039706692</v>
      </c>
      <c r="S209" s="274">
        <f>IF(S$103=0,0,S$103/NMM!S$11*1000)</f>
        <v>1.235888133261678</v>
      </c>
      <c r="T209" s="274">
        <f>IF(T$103=0,0,T$103/NMM!T$11*1000)</f>
        <v>1.1954434416985866</v>
      </c>
      <c r="U209" s="274">
        <f>IF(U$103=0,0,U$103/NMM!U$11*1000)</f>
        <v>1.2364566896077085</v>
      </c>
      <c r="V209" s="274">
        <f>IF(V$103=0,0,V$103/NMM!V$11*1000)</f>
        <v>1.1870618831683779</v>
      </c>
      <c r="W209" s="274">
        <f>IF(W$103=0,0,W$103/NMM!W$11*1000)</f>
        <v>1.1848967649302431</v>
      </c>
      <c r="X209" s="274">
        <f>IF(X$103=0,0,X$103/NMM!X$11*1000)</f>
        <v>1.1553484351930572</v>
      </c>
      <c r="Y209" s="274">
        <f>IF(Y$103=0,0,Y$103/NMM!Y$11*1000)</f>
        <v>1.1732271967190016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1.6039980690323028</v>
      </c>
      <c r="C210" s="275">
        <f>IF(C$104=0,0,C$104/NMM!C$11*1000)</f>
        <v>1.5797859390096849</v>
      </c>
      <c r="D210" s="275">
        <f>IF(D$104=0,0,D$104/NMM!D$11*1000)</f>
        <v>1.6241902634620873</v>
      </c>
      <c r="E210" s="275">
        <f>IF(E$104=0,0,E$104/NMM!E$11*1000)</f>
        <v>1.5186399111513096</v>
      </c>
      <c r="F210" s="275">
        <f>IF(F$104=0,0,F$104/NMM!F$11*1000)</f>
        <v>1.5285423743314686</v>
      </c>
      <c r="G210" s="275">
        <f>IF(G$104=0,0,G$104/NMM!G$11*1000)</f>
        <v>1.5336589499671121</v>
      </c>
      <c r="H210" s="275">
        <f>IF(H$104=0,0,H$104/NMM!H$11*1000)</f>
        <v>1.4755207145880993</v>
      </c>
      <c r="I210" s="275">
        <f>IF(I$104=0,0,I$104/NMM!I$11*1000)</f>
        <v>1.4453901264342546</v>
      </c>
      <c r="J210" s="275">
        <f>IF(J$104=0,0,J$104/NMM!J$11*1000)</f>
        <v>1.4521733488007962</v>
      </c>
      <c r="K210" s="275">
        <f>IF(K$104=0,0,K$104/NMM!K$11*1000)</f>
        <v>1.3616621492342551</v>
      </c>
      <c r="L210" s="275">
        <f>IF(L$104=0,0,L$104/NMM!L$11*1000)</f>
        <v>1.3673818937999012</v>
      </c>
      <c r="M210" s="275">
        <f>IF(M$104=0,0,M$104/NMM!M$11*1000)</f>
        <v>1.3631369695090079</v>
      </c>
      <c r="N210" s="275">
        <f>IF(N$104=0,0,N$104/NMM!N$11*1000)</f>
        <v>1.2966445648737333</v>
      </c>
      <c r="O210" s="275">
        <f>IF(O$104=0,0,O$104/NMM!O$11*1000)</f>
        <v>1.2922167760119059</v>
      </c>
      <c r="P210" s="275">
        <f>IF(P$104=0,0,P$104/NMM!P$11*1000)</f>
        <v>1.2785609851821689</v>
      </c>
      <c r="Q210" s="275">
        <f>IF(Q$104=0,0,Q$104/NMM!Q$11*1000)</f>
        <v>1.2372391659940931</v>
      </c>
      <c r="R210" s="275">
        <f>IF(R$104=0,0,R$104/NMM!R$11*1000)</f>
        <v>1.2851234687596862</v>
      </c>
      <c r="S210" s="275">
        <f>IF(S$104=0,0,S$104/NMM!S$11*1000)</f>
        <v>1.2995981555078326</v>
      </c>
      <c r="T210" s="275">
        <f>IF(T$104=0,0,T$104/NMM!T$11*1000)</f>
        <v>1.2569109434910155</v>
      </c>
      <c r="U210" s="275">
        <f>IF(U$104=0,0,U$104/NMM!U$11*1000)</f>
        <v>1.3004561906445191</v>
      </c>
      <c r="V210" s="275">
        <f>IF(V$104=0,0,V$104/NMM!V$11*1000)</f>
        <v>1.249506600231534</v>
      </c>
      <c r="W210" s="275">
        <f>IF(W$104=0,0,W$104/NMM!W$11*1000)</f>
        <v>1.2458187735707058</v>
      </c>
      <c r="X210" s="275">
        <f>IF(X$104=0,0,X$104/NMM!X$11*1000)</f>
        <v>1.2153405906924355</v>
      </c>
      <c r="Y210" s="275">
        <f>IF(Y$104=0,0,Y$104/NMM!Y$11*1000)</f>
        <v>1.23488829595341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159.64846198301328</v>
      </c>
      <c r="C211" s="276">
        <f>IF(C$110=0,0,C$110/NMM!C$11*1000)</f>
        <v>154.92276128388519</v>
      </c>
      <c r="D211" s="276">
        <f>IF(D$110=0,0,D$110/NMM!D$11*1000)</f>
        <v>159.4602493018989</v>
      </c>
      <c r="E211" s="276">
        <f>IF(E$110=0,0,E$110/NMM!E$11*1000)</f>
        <v>147.99946181751494</v>
      </c>
      <c r="F211" s="276">
        <f>IF(F$110=0,0,F$110/NMM!F$11*1000)</f>
        <v>147.71070984583253</v>
      </c>
      <c r="G211" s="276">
        <f>IF(G$110=0,0,G$110/NMM!G$11*1000)</f>
        <v>148.08254618131292</v>
      </c>
      <c r="H211" s="276">
        <f>IF(H$110=0,0,H$110/NMM!H$11*1000)</f>
        <v>141.76210536907641</v>
      </c>
      <c r="I211" s="276">
        <f>IF(I$110=0,0,I$110/NMM!I$11*1000)</f>
        <v>138.06357360436468</v>
      </c>
      <c r="J211" s="276">
        <f>IF(J$110=0,0,J$110/NMM!J$11*1000)</f>
        <v>137.87304866071503</v>
      </c>
      <c r="K211" s="276">
        <f>IF(K$110=0,0,K$110/NMM!K$11*1000)</f>
        <v>129.02086938841632</v>
      </c>
      <c r="L211" s="276">
        <f>IF(L$110=0,0,L$110/NMM!L$11*1000)</f>
        <v>130.23950273817246</v>
      </c>
      <c r="M211" s="276">
        <f>IF(M$110=0,0,M$110/NMM!M$11*1000)</f>
        <v>130.08102341662959</v>
      </c>
      <c r="N211" s="276">
        <f>IF(N$110=0,0,N$110/NMM!N$11*1000)</f>
        <v>120.43737115925228</v>
      </c>
      <c r="O211" s="276">
        <f>IF(O$110=0,0,O$110/NMM!O$11*1000)</f>
        <v>120.44586296800155</v>
      </c>
      <c r="P211" s="276">
        <f>IF(P$110=0,0,P$110/NMM!P$11*1000)</f>
        <v>119.09953466312484</v>
      </c>
      <c r="Q211" s="276">
        <f>IF(Q$110=0,0,Q$110/NMM!Q$11*1000)</f>
        <v>114.50217888129238</v>
      </c>
      <c r="R211" s="276">
        <f>IF(R$110=0,0,R$110/NMM!R$11*1000)</f>
        <v>120.13498720090094</v>
      </c>
      <c r="S211" s="276">
        <f>IF(S$110=0,0,S$110/NMM!S$11*1000)</f>
        <v>121.61683135281309</v>
      </c>
      <c r="T211" s="276">
        <f>IF(T$110=0,0,T$110/NMM!T$11*1000)</f>
        <v>116.8493483432491</v>
      </c>
      <c r="U211" s="276">
        <f>IF(U$110=0,0,U$110/NMM!U$11*1000)</f>
        <v>121.46506213164007</v>
      </c>
      <c r="V211" s="276">
        <f>IF(V$110=0,0,V$110/NMM!V$11*1000)</f>
        <v>117.18776264590535</v>
      </c>
      <c r="W211" s="276">
        <f>IF(W$110=0,0,W$110/NMM!W$11*1000)</f>
        <v>115.65484129226924</v>
      </c>
      <c r="X211" s="276">
        <f>IF(X$110=0,0,X$110/NMM!X$11*1000)</f>
        <v>112.27999770601701</v>
      </c>
      <c r="Y211" s="276">
        <f>IF(Y$110=0,0,Y$110/NMM!Y$11*1000)</f>
        <v>113.58878753935228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8.3449595492432245</v>
      </c>
      <c r="C212" s="276">
        <f>IF(C$118=0,0,C$118/NMM!C$11*1000)</f>
        <v>8.4627174451696501</v>
      </c>
      <c r="D212" s="276">
        <f>IF(D$118=0,0,D$118/NMM!D$11*1000)</f>
        <v>8.1050689340409559</v>
      </c>
      <c r="E212" s="276">
        <f>IF(E$118=0,0,E$118/NMM!E$11*1000)</f>
        <v>9.0472218517020107</v>
      </c>
      <c r="F212" s="276">
        <f>IF(F$118=0,0,F$118/NMM!F$11*1000)</f>
        <v>10.113312750639595</v>
      </c>
      <c r="G212" s="276">
        <f>IF(G$118=0,0,G$118/NMM!G$11*1000)</f>
        <v>10.03957910626683</v>
      </c>
      <c r="H212" s="276">
        <f>IF(H$118=0,0,H$118/NMM!H$11*1000)</f>
        <v>10.401098373553628</v>
      </c>
      <c r="I212" s="276">
        <f>IF(I$118=0,0,I$118/NMM!I$11*1000)</f>
        <v>10.76093595632042</v>
      </c>
      <c r="J212" s="276">
        <f>IF(J$118=0,0,J$118/NMM!J$11*1000)</f>
        <v>11.130236625530934</v>
      </c>
      <c r="K212" s="276">
        <f>IF(K$118=0,0,K$118/NMM!K$11*1000)</f>
        <v>10.668946426428644</v>
      </c>
      <c r="L212" s="276">
        <f>IF(L$118=0,0,L$118/NMM!L$11*1000)</f>
        <v>10.298637559123875</v>
      </c>
      <c r="M212" s="276">
        <f>IF(M$118=0,0,M$118/NMM!M$11*1000)</f>
        <v>9.7612364604648434</v>
      </c>
      <c r="N212" s="276">
        <f>IF(N$118=0,0,N$118/NMM!N$11*1000)</f>
        <v>11.135244758237612</v>
      </c>
      <c r="O212" s="276">
        <f>IF(O$118=0,0,O$118/NMM!O$11*1000)</f>
        <v>10.899284553090567</v>
      </c>
      <c r="P212" s="276">
        <f>IF(P$118=0,0,P$118/NMM!P$11*1000)</f>
        <v>10.829324887144239</v>
      </c>
      <c r="Q212" s="276">
        <f>IF(Q$118=0,0,Q$118/NMM!Q$11*1000)</f>
        <v>10.806265702753286</v>
      </c>
      <c r="R212" s="276">
        <f>IF(R$118=0,0,R$118/NMM!R$11*1000)</f>
        <v>10.647865301246902</v>
      </c>
      <c r="S212" s="276">
        <f>IF(S$118=0,0,S$118/NMM!S$11*1000)</f>
        <v>10.729388837052657</v>
      </c>
      <c r="T212" s="276">
        <f>IF(T$118=0,0,T$118/NMM!T$11*1000)</f>
        <v>10.745439016228925</v>
      </c>
      <c r="U212" s="276">
        <f>IF(U$118=0,0,U$118/NMM!U$11*1000)</f>
        <v>10.831037445710818</v>
      </c>
      <c r="V212" s="276">
        <f>IF(V$118=0,0,V$118/NMM!V$11*1000)</f>
        <v>10.129860849959757</v>
      </c>
      <c r="W212" s="276">
        <f>IF(W$118=0,0,W$118/NMM!W$11*1000)</f>
        <v>10.72690695747999</v>
      </c>
      <c r="X212" s="276">
        <f>IF(X$118=0,0,X$118/NMM!X$11*1000)</f>
        <v>10.687886174914826</v>
      </c>
      <c r="Y212" s="276">
        <f>IF(Y$118=0,0,Y$118/NMM!Y$11*1000)</f>
        <v>11.052801122714467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14.932318168548557</v>
      </c>
      <c r="C213" s="276">
        <f>IF(C$119=0,0,C$119/NMM!C$11*1000)</f>
        <v>14.559448266067458</v>
      </c>
      <c r="D213" s="276">
        <f>IF(D$119=0,0,D$119/NMM!D$11*1000)</f>
        <v>14.871111679940107</v>
      </c>
      <c r="E213" s="276">
        <f>IF(E$119=0,0,E$119/NMM!E$11*1000)</f>
        <v>14.091266893934316</v>
      </c>
      <c r="F213" s="276">
        <f>IF(F$119=0,0,F$119/NMM!F$11*1000)</f>
        <v>14.269178971209829</v>
      </c>
      <c r="G213" s="276">
        <f>IF(G$119=0,0,G$119/NMM!G$11*1000)</f>
        <v>14.286299017146083</v>
      </c>
      <c r="H213" s="276">
        <f>IF(H$119=0,0,H$119/NMM!H$11*1000)</f>
        <v>13.826268998011086</v>
      </c>
      <c r="I213" s="276">
        <f>IF(I$119=0,0,I$119/NMM!I$11*1000)</f>
        <v>13.585178583917157</v>
      </c>
      <c r="J213" s="276">
        <f>IF(J$119=0,0,J$119/NMM!J$11*1000)</f>
        <v>13.639240403685543</v>
      </c>
      <c r="K213" s="276">
        <f>IF(K$119=0,0,K$119/NMM!K$11*1000)</f>
        <v>12.811543297383238</v>
      </c>
      <c r="L213" s="276">
        <f>IF(L$119=0,0,L$119/NMM!L$11*1000)</f>
        <v>12.843266425211086</v>
      </c>
      <c r="M213" s="276">
        <f>IF(M$119=0,0,M$119/NMM!M$11*1000)</f>
        <v>12.728158435465328</v>
      </c>
      <c r="N213" s="276">
        <f>IF(N$119=0,0,N$119/NMM!N$11*1000)</f>
        <v>12.182123129769055</v>
      </c>
      <c r="O213" s="276">
        <f>IF(O$119=0,0,O$119/NMM!O$11*1000)</f>
        <v>12.138111085042352</v>
      </c>
      <c r="P213" s="276">
        <f>IF(P$119=0,0,P$119/NMM!P$11*1000)</f>
        <v>12.012264122070679</v>
      </c>
      <c r="Q213" s="276">
        <f>IF(Q$119=0,0,Q$119/NMM!Q$11*1000)</f>
        <v>11.623437679570095</v>
      </c>
      <c r="R213" s="276">
        <f>IF(R$119=0,0,R$119/NMM!R$11*1000)</f>
        <v>12.064461786259173</v>
      </c>
      <c r="S213" s="276">
        <f>IF(S$119=0,0,S$119/NMM!S$11*1000)</f>
        <v>12.203833055254199</v>
      </c>
      <c r="T213" s="276">
        <f>IF(T$119=0,0,T$119/NMM!T$11*1000)</f>
        <v>11.808192149277206</v>
      </c>
      <c r="U213" s="276">
        <f>IF(U$119=0,0,U$119/NMM!U$11*1000)</f>
        <v>12.210407020775067</v>
      </c>
      <c r="V213" s="276">
        <f>IF(V$119=0,0,V$119/NMM!V$11*1000)</f>
        <v>11.719820004213869</v>
      </c>
      <c r="W213" s="276">
        <f>IF(W$119=0,0,W$119/NMM!W$11*1000)</f>
        <v>11.704788521404723</v>
      </c>
      <c r="X213" s="276">
        <f>IF(X$119=0,0,X$119/NMM!X$11*1000)</f>
        <v>11.415169973635599</v>
      </c>
      <c r="Y213" s="276">
        <f>IF(Y$119=0,0,Y$119/NMM!Y$11*1000)</f>
        <v>11.593781437424902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7.4462715977862786</v>
      </c>
      <c r="C214" s="277">
        <f>IF(C$127=0,0,C$127/NMM!C$11*1000)</f>
        <v>7.5513478741513929</v>
      </c>
      <c r="D214" s="277">
        <f>IF(D$127=0,0,D$127/NMM!D$11*1000)</f>
        <v>7.2322153565288643</v>
      </c>
      <c r="E214" s="277">
        <f>IF(E$127=0,0,E$127/NMM!E$11*1000)</f>
        <v>8.0729056522879592</v>
      </c>
      <c r="F214" s="277">
        <f>IF(F$127=0,0,F$127/NMM!F$11*1000)</f>
        <v>9.0241867621091902</v>
      </c>
      <c r="G214" s="277">
        <f>IF(G$127=0,0,G$127/NMM!G$11*1000)</f>
        <v>8.9583936640534922</v>
      </c>
      <c r="H214" s="277">
        <f>IF(H$127=0,0,H$127/NMM!H$11*1000)</f>
        <v>9.2809800871709403</v>
      </c>
      <c r="I214" s="277">
        <f>IF(I$127=0,0,I$127/NMM!I$11*1000)</f>
        <v>9.6020659302551614</v>
      </c>
      <c r="J214" s="277">
        <f>IF(J$127=0,0,J$127/NMM!J$11*1000)</f>
        <v>9.9315957581660808</v>
      </c>
      <c r="K214" s="277">
        <f>IF(K$127=0,0,K$127/NMM!K$11*1000)</f>
        <v>9.5199829651209562</v>
      </c>
      <c r="L214" s="277">
        <f>IF(L$127=0,0,L$127/NMM!L$11*1000)</f>
        <v>9.1895535142951719</v>
      </c>
      <c r="M214" s="277">
        <f>IF(M$127=0,0,M$127/NMM!M$11*1000)</f>
        <v>8.7100263801071005</v>
      </c>
      <c r="N214" s="277">
        <f>IF(N$127=0,0,N$127/NMM!N$11*1000)</f>
        <v>9.9360645535043464</v>
      </c>
      <c r="O214" s="277">
        <f>IF(O$127=0,0,O$127/NMM!O$11*1000)</f>
        <v>9.7255154473731409</v>
      </c>
      <c r="P214" s="277">
        <f>IF(P$127=0,0,P$127/NMM!P$11*1000)</f>
        <v>9.6630898992979564</v>
      </c>
      <c r="Q214" s="277">
        <f>IF(Q$127=0,0,Q$127/NMM!Q$11*1000)</f>
        <v>9.6425140116875649</v>
      </c>
      <c r="R214" s="277">
        <f>IF(R$127=0,0,R$127/NMM!R$11*1000)</f>
        <v>9.5011721149587913</v>
      </c>
      <c r="S214" s="277">
        <f>IF(S$127=0,0,S$127/NMM!S$11*1000)</f>
        <v>9.5739161930623879</v>
      </c>
      <c r="T214" s="277">
        <f>IF(T$127=0,0,T$127/NMM!T$11*1000)</f>
        <v>9.5882378914042867</v>
      </c>
      <c r="U214" s="277">
        <f>IF(U$127=0,0,U$127/NMM!U$11*1000)</f>
        <v>9.6646180284804402</v>
      </c>
      <c r="V214" s="277">
        <f>IF(V$127=0,0,V$127/NMM!V$11*1000)</f>
        <v>9.0389527584256406</v>
      </c>
      <c r="W214" s="277">
        <f>IF(W$127=0,0,W$127/NMM!W$11*1000)</f>
        <v>9.57170159282831</v>
      </c>
      <c r="X214" s="277">
        <f>IF(X$127=0,0,X$127/NMM!X$11*1000)</f>
        <v>9.5368830483855511</v>
      </c>
      <c r="Y214" s="277">
        <f>IF(Y$127=0,0,Y$127/NMM!Y$11*1000)</f>
        <v>9.8624994633452374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PT: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444.7041956127382</v>
      </c>
      <c r="C5" s="223">
        <v>436.94819745948092</v>
      </c>
      <c r="D5" s="223">
        <v>435.35848917978819</v>
      </c>
      <c r="E5" s="223">
        <v>363.66755432247862</v>
      </c>
      <c r="F5" s="223">
        <v>389.84668381220689</v>
      </c>
      <c r="G5" s="223">
        <v>375.81936409441812</v>
      </c>
      <c r="H5" s="223">
        <v>365.6986073799219</v>
      </c>
      <c r="I5" s="223">
        <v>414.23138071362553</v>
      </c>
      <c r="J5" s="223">
        <v>383.90207682317907</v>
      </c>
      <c r="K5" s="223">
        <v>305.11895923850722</v>
      </c>
      <c r="L5" s="223">
        <v>300.01460856130041</v>
      </c>
      <c r="M5" s="223">
        <v>277.37027853903572</v>
      </c>
      <c r="N5" s="223">
        <v>260.19285206870882</v>
      </c>
      <c r="O5" s="223">
        <v>239.27246319963189</v>
      </c>
      <c r="P5" s="223">
        <v>241.82114869032259</v>
      </c>
      <c r="Q5" s="223">
        <v>217.95123123658129</v>
      </c>
      <c r="R5" s="223">
        <v>177.7757290593909</v>
      </c>
      <c r="S5" s="223">
        <v>169.08085828746229</v>
      </c>
      <c r="T5" s="223">
        <v>173.34614729110601</v>
      </c>
      <c r="U5" s="223">
        <v>189.08844902820121</v>
      </c>
      <c r="V5" s="223">
        <v>192.18478260559971</v>
      </c>
      <c r="W5" s="223">
        <v>194.54907811438659</v>
      </c>
      <c r="X5" s="223">
        <v>192.90500049018601</v>
      </c>
      <c r="Y5" s="223">
        <v>214.7021484108526</v>
      </c>
      <c r="DA5" s="89" t="s">
        <v>1579</v>
      </c>
    </row>
    <row r="6" spans="1:105" ht="12" customHeight="1" x14ac:dyDescent="0.25">
      <c r="A6" s="55" t="s">
        <v>91</v>
      </c>
      <c r="B6" s="259">
        <v>1.969749223222053</v>
      </c>
      <c r="C6" s="259">
        <v>1.9307614613530379</v>
      </c>
      <c r="D6" s="259">
        <v>1.929344025442941</v>
      </c>
      <c r="E6" s="259">
        <v>1.6150524438413261</v>
      </c>
      <c r="F6" s="259">
        <v>1.7307039316891171</v>
      </c>
      <c r="G6" s="259">
        <v>1.673747541902467</v>
      </c>
      <c r="H6" s="259">
        <v>1.6281975776168209</v>
      </c>
      <c r="I6" s="259">
        <v>1.8267151587640571</v>
      </c>
      <c r="J6" s="259">
        <v>1.6956960997849491</v>
      </c>
      <c r="K6" s="259">
        <v>1.356621375156863</v>
      </c>
      <c r="L6" s="259">
        <v>1.333019114473746</v>
      </c>
      <c r="M6" s="259">
        <v>1.235007835027321</v>
      </c>
      <c r="N6" s="259">
        <v>1.1300695044965949</v>
      </c>
      <c r="O6" s="259">
        <v>1.046118346626983</v>
      </c>
      <c r="P6" s="259">
        <v>1.0608491375353419</v>
      </c>
      <c r="Q6" s="259">
        <v>0.94932037603203845</v>
      </c>
      <c r="R6" s="259">
        <v>0.76708974237161764</v>
      </c>
      <c r="S6" s="259">
        <v>0.74161844539234678</v>
      </c>
      <c r="T6" s="259">
        <v>0.75722923066142378</v>
      </c>
      <c r="U6" s="259">
        <v>0.812643088814609</v>
      </c>
      <c r="V6" s="259">
        <v>0.83652503331424533</v>
      </c>
      <c r="W6" s="259">
        <v>0.84849702464740984</v>
      </c>
      <c r="X6" s="259">
        <v>0.84477980107141382</v>
      </c>
      <c r="Y6" s="259">
        <v>0.91770878119428989</v>
      </c>
      <c r="DA6" s="67" t="s">
        <v>1580</v>
      </c>
    </row>
    <row r="7" spans="1:105" ht="12" customHeight="1" x14ac:dyDescent="0.25">
      <c r="A7" s="173" t="s">
        <v>92</v>
      </c>
      <c r="B7" s="224">
        <v>0.20401823796724949</v>
      </c>
      <c r="C7" s="224">
        <v>0.19998005159051269</v>
      </c>
      <c r="D7" s="224">
        <v>0.19983323961394231</v>
      </c>
      <c r="E7" s="224">
        <v>0.16728025574657751</v>
      </c>
      <c r="F7" s="224">
        <v>0.17925894445010759</v>
      </c>
      <c r="G7" s="224">
        <v>0.1733596440984414</v>
      </c>
      <c r="H7" s="224">
        <v>0.1686417727351886</v>
      </c>
      <c r="I7" s="224">
        <v>0.189203378564853</v>
      </c>
      <c r="J7" s="224">
        <v>0.17563298227383681</v>
      </c>
      <c r="K7" s="224">
        <v>0.1405130659706364</v>
      </c>
      <c r="L7" s="224">
        <v>0.1380684443000989</v>
      </c>
      <c r="M7" s="224">
        <v>0.12791685327631039</v>
      </c>
      <c r="N7" s="224">
        <v>0.1170477877944197</v>
      </c>
      <c r="O7" s="224">
        <v>0.108352484299972</v>
      </c>
      <c r="P7" s="224">
        <v>0.10987823690317459</v>
      </c>
      <c r="Q7" s="224">
        <v>9.8326562641131432E-2</v>
      </c>
      <c r="R7" s="224">
        <v>8.0562703607344147E-2</v>
      </c>
      <c r="S7" s="224">
        <v>7.6813680995116582E-2</v>
      </c>
      <c r="T7" s="224">
        <v>7.8430579667462516E-2</v>
      </c>
      <c r="U7" s="224">
        <v>8.5822680383088074E-2</v>
      </c>
      <c r="V7" s="224">
        <v>8.7301646351072307E-2</v>
      </c>
      <c r="W7" s="224">
        <v>8.7883709178903757E-2</v>
      </c>
      <c r="X7" s="224">
        <v>8.7498694987673584E-2</v>
      </c>
      <c r="Y7" s="224">
        <v>9.6886202018757681E-2</v>
      </c>
      <c r="DA7" s="177" t="s">
        <v>1581</v>
      </c>
    </row>
    <row r="8" spans="1:105" ht="12" customHeight="1" x14ac:dyDescent="0.25">
      <c r="A8" s="173" t="s">
        <v>93</v>
      </c>
      <c r="B8" s="224">
        <v>2.4427359440768601</v>
      </c>
      <c r="C8" s="224">
        <v>2.440536967867502</v>
      </c>
      <c r="D8" s="224">
        <v>2.2303531679017561</v>
      </c>
      <c r="E8" s="224">
        <v>2.1271386242990769</v>
      </c>
      <c r="F8" s="224">
        <v>2.4121866927471238</v>
      </c>
      <c r="G8" s="224">
        <v>2.1284053129258318</v>
      </c>
      <c r="H8" s="224">
        <v>2.1698968782670658</v>
      </c>
      <c r="I8" s="224">
        <v>3.0384580539862251</v>
      </c>
      <c r="J8" s="224">
        <v>2.7462019752663371</v>
      </c>
      <c r="K8" s="224">
        <v>2.0379162601586631</v>
      </c>
      <c r="L8" s="224">
        <v>1.9737998009405731</v>
      </c>
      <c r="M8" s="224">
        <v>1.688328576574077</v>
      </c>
      <c r="N8" s="224">
        <v>2.221545920367308</v>
      </c>
      <c r="O8" s="224">
        <v>1.9103792275974441</v>
      </c>
      <c r="P8" s="224">
        <v>1.8971490619523981</v>
      </c>
      <c r="Q8" s="224">
        <v>1.8609041106993389</v>
      </c>
      <c r="R8" s="224">
        <v>1.3824904173070061</v>
      </c>
      <c r="S8" s="224">
        <v>1.278900674221561</v>
      </c>
      <c r="T8" s="224">
        <v>1.408122453176869</v>
      </c>
      <c r="U8" s="224">
        <v>1.4654725508781381</v>
      </c>
      <c r="V8" s="224">
        <v>1.4670232196886051</v>
      </c>
      <c r="W8" s="224">
        <v>1.6493048847403691</v>
      </c>
      <c r="X8" s="224">
        <v>1.6402453985683609</v>
      </c>
      <c r="Y8" s="224">
        <v>1.835885600127684</v>
      </c>
      <c r="DA8" s="177" t="s">
        <v>1582</v>
      </c>
    </row>
    <row r="9" spans="1:105" ht="12" customHeight="1" x14ac:dyDescent="0.25">
      <c r="A9" s="173" t="s">
        <v>94</v>
      </c>
      <c r="B9" s="224">
        <v>0.38845040355233118</v>
      </c>
      <c r="C9" s="224">
        <v>0.38076170305529661</v>
      </c>
      <c r="D9" s="224">
        <v>0.38048217328328537</v>
      </c>
      <c r="E9" s="224">
        <v>0.31850134330405461</v>
      </c>
      <c r="F9" s="224">
        <v>0.34130874771689418</v>
      </c>
      <c r="G9" s="224">
        <v>0.33007648914475107</v>
      </c>
      <c r="H9" s="224">
        <v>0.3210936695045889</v>
      </c>
      <c r="I9" s="224">
        <v>0.36024293459871859</v>
      </c>
      <c r="J9" s="224">
        <v>0.33440492144787198</v>
      </c>
      <c r="K9" s="224">
        <v>0.26753665615635319</v>
      </c>
      <c r="L9" s="224">
        <v>0.26288210034842813</v>
      </c>
      <c r="M9" s="224">
        <v>0.24355348703826971</v>
      </c>
      <c r="N9" s="224">
        <v>0.22285880349064041</v>
      </c>
      <c r="O9" s="224">
        <v>0.20630295934120491</v>
      </c>
      <c r="P9" s="224">
        <v>0.20920798989308251</v>
      </c>
      <c r="Q9" s="224">
        <v>0.18721362030384961</v>
      </c>
      <c r="R9" s="224">
        <v>0.1533912606997582</v>
      </c>
      <c r="S9" s="224">
        <v>0.14625312755462061</v>
      </c>
      <c r="T9" s="224">
        <v>0.14933170007849869</v>
      </c>
      <c r="U9" s="224">
        <v>0.1634062481909335</v>
      </c>
      <c r="V9" s="224">
        <v>0.16622219706309199</v>
      </c>
      <c r="W9" s="224">
        <v>0.167330443769939</v>
      </c>
      <c r="X9" s="224">
        <v>0.1665973773566278</v>
      </c>
      <c r="Y9" s="224">
        <v>0.18488535347797189</v>
      </c>
      <c r="DA9" s="177" t="s">
        <v>1583</v>
      </c>
    </row>
    <row r="10" spans="1:105" ht="12" customHeight="1" x14ac:dyDescent="0.25">
      <c r="A10" s="56" t="s">
        <v>95</v>
      </c>
      <c r="B10" s="260">
        <v>2.0628211043333731</v>
      </c>
      <c r="C10" s="260">
        <v>2.0006427982511852</v>
      </c>
      <c r="D10" s="260">
        <v>1.95780769431755</v>
      </c>
      <c r="E10" s="260">
        <v>1.579837445194106</v>
      </c>
      <c r="F10" s="260">
        <v>1.6260444045418649</v>
      </c>
      <c r="G10" s="260">
        <v>1.448603598329075</v>
      </c>
      <c r="H10" s="260">
        <v>1.3832903000983909</v>
      </c>
      <c r="I10" s="260">
        <v>1.8448439591011929</v>
      </c>
      <c r="J10" s="260">
        <v>1.62311650989916</v>
      </c>
      <c r="K10" s="260">
        <v>1.182342282027206</v>
      </c>
      <c r="L10" s="260">
        <v>1.184888769725611</v>
      </c>
      <c r="M10" s="260">
        <v>1.05711854267399</v>
      </c>
      <c r="N10" s="260">
        <v>1.1814237014816791</v>
      </c>
      <c r="O10" s="260">
        <v>1.034219608621884</v>
      </c>
      <c r="P10" s="260">
        <v>1.0251953848725071</v>
      </c>
      <c r="Q10" s="260">
        <v>0.97708681490350791</v>
      </c>
      <c r="R10" s="260">
        <v>0.77144397645753016</v>
      </c>
      <c r="S10" s="260">
        <v>0.70817453472221903</v>
      </c>
      <c r="T10" s="260">
        <v>0.75401934035972573</v>
      </c>
      <c r="U10" s="260">
        <v>0.81866644926475707</v>
      </c>
      <c r="V10" s="260">
        <v>0.8301021458310166</v>
      </c>
      <c r="W10" s="260">
        <v>0.87774231472807851</v>
      </c>
      <c r="X10" s="260">
        <v>0.85839460540013324</v>
      </c>
      <c r="Y10" s="260">
        <v>0.97486274886874369</v>
      </c>
      <c r="DA10" s="68" t="s">
        <v>1584</v>
      </c>
    </row>
    <row r="11" spans="1:105" ht="12" customHeight="1" x14ac:dyDescent="0.25">
      <c r="A11" s="37" t="s">
        <v>159</v>
      </c>
      <c r="B11" s="226">
        <v>0.13903663558018811</v>
      </c>
      <c r="C11" s="226">
        <v>0.12833899432394999</v>
      </c>
      <c r="D11" s="226">
        <v>0.1061421089952256</v>
      </c>
      <c r="E11" s="226">
        <v>8.0917563095963069E-2</v>
      </c>
      <c r="F11" s="226">
        <v>7.7259709865393614E-2</v>
      </c>
      <c r="G11" s="226">
        <v>6.6199040587373303E-2</v>
      </c>
      <c r="H11" s="226">
        <v>4.9888854837863462E-2</v>
      </c>
      <c r="I11" s="226">
        <v>5.8291698538056082E-2</v>
      </c>
      <c r="J11" s="226">
        <v>5.0280399803538919E-2</v>
      </c>
      <c r="K11" s="226">
        <v>5.3308057452208603E-2</v>
      </c>
      <c r="L11" s="226">
        <v>4.677096802913798E-2</v>
      </c>
      <c r="M11" s="226">
        <v>4.349027223147546E-2</v>
      </c>
      <c r="N11" s="226">
        <v>3.11530417848301E-2</v>
      </c>
      <c r="O11" s="226">
        <v>2.9118888621134612E-2</v>
      </c>
      <c r="P11" s="226">
        <v>3.069620935776993E-2</v>
      </c>
      <c r="Q11" s="226">
        <v>3.5402550993038302E-2</v>
      </c>
      <c r="R11" s="226">
        <v>2.2359688422826849E-2</v>
      </c>
      <c r="S11" s="226">
        <v>1.7779161736373061E-2</v>
      </c>
      <c r="T11" s="226">
        <v>1.7563758639393919E-2</v>
      </c>
      <c r="U11" s="226">
        <v>2.3975728456982769E-2</v>
      </c>
      <c r="V11" s="226">
        <v>2.6624585334193471E-2</v>
      </c>
      <c r="W11" s="226">
        <v>2.7384740922522039E-2</v>
      </c>
      <c r="X11" s="226">
        <v>2.1172230403479961E-2</v>
      </c>
      <c r="Y11" s="226">
        <v>2.0217915497508409E-2</v>
      </c>
      <c r="DA11" s="69" t="s">
        <v>1585</v>
      </c>
    </row>
    <row r="12" spans="1:105" ht="12" customHeight="1" x14ac:dyDescent="0.25">
      <c r="A12" s="37" t="s">
        <v>35</v>
      </c>
      <c r="B12" s="226">
        <v>1.65485382435382</v>
      </c>
      <c r="C12" s="226">
        <v>1.619888773156227</v>
      </c>
      <c r="D12" s="226">
        <v>1.63967129315376</v>
      </c>
      <c r="E12" s="226">
        <v>1.251766723162264</v>
      </c>
      <c r="F12" s="226">
        <v>1.2340341988934129</v>
      </c>
      <c r="G12" s="226">
        <v>1.1109033590831541</v>
      </c>
      <c r="H12" s="226">
        <v>1.02358711111321</v>
      </c>
      <c r="I12" s="226">
        <v>1.3251615463479991</v>
      </c>
      <c r="J12" s="226">
        <v>1.150645855673065</v>
      </c>
      <c r="K12" s="226">
        <v>0.79251510322293506</v>
      </c>
      <c r="L12" s="226">
        <v>0.83538160324446464</v>
      </c>
      <c r="M12" s="226">
        <v>0.78545492497607827</v>
      </c>
      <c r="N12" s="226">
        <v>0.79992239533642107</v>
      </c>
      <c r="O12" s="226">
        <v>0.69821784008220811</v>
      </c>
      <c r="P12" s="226">
        <v>0.67766928008245686</v>
      </c>
      <c r="Q12" s="226">
        <v>0.62724065727779632</v>
      </c>
      <c r="R12" s="226">
        <v>0.53322577609515431</v>
      </c>
      <c r="S12" s="226">
        <v>0.48778503214490831</v>
      </c>
      <c r="T12" s="226">
        <v>0.50557435307321152</v>
      </c>
      <c r="U12" s="226">
        <v>0.56227159824098782</v>
      </c>
      <c r="V12" s="226">
        <v>0.58304565842137779</v>
      </c>
      <c r="W12" s="226">
        <v>0.58471519278347439</v>
      </c>
      <c r="X12" s="226">
        <v>0.55199864029353096</v>
      </c>
      <c r="Y12" s="226">
        <v>0.61876269945270757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0.26893064439936559</v>
      </c>
      <c r="C15" s="226">
        <v>0.25241503077100819</v>
      </c>
      <c r="D15" s="226">
        <v>0.211994292168564</v>
      </c>
      <c r="E15" s="226">
        <v>0.24715315893587919</v>
      </c>
      <c r="F15" s="226">
        <v>0.31475049578305903</v>
      </c>
      <c r="G15" s="226">
        <v>0.27150119865854722</v>
      </c>
      <c r="H15" s="226">
        <v>0.30981433414731713</v>
      </c>
      <c r="I15" s="226">
        <v>0.46139071421513761</v>
      </c>
      <c r="J15" s="226">
        <v>0.42219025442255631</v>
      </c>
      <c r="K15" s="226">
        <v>0.33651912135206219</v>
      </c>
      <c r="L15" s="226">
        <v>0.30273619845200872</v>
      </c>
      <c r="M15" s="226">
        <v>0.22817334546643611</v>
      </c>
      <c r="N15" s="226">
        <v>0.35034826436042799</v>
      </c>
      <c r="O15" s="226">
        <v>0.30688287991854069</v>
      </c>
      <c r="P15" s="226">
        <v>0.31682989543227968</v>
      </c>
      <c r="Q15" s="226">
        <v>0.31444360663267329</v>
      </c>
      <c r="R15" s="226">
        <v>0.215858511939549</v>
      </c>
      <c r="S15" s="226">
        <v>0.2026103408409376</v>
      </c>
      <c r="T15" s="226">
        <v>0.23088122864712021</v>
      </c>
      <c r="U15" s="226">
        <v>0.2324191225667864</v>
      </c>
      <c r="V15" s="226">
        <v>0.22043190207544541</v>
      </c>
      <c r="W15" s="226">
        <v>0.2656423810220821</v>
      </c>
      <c r="X15" s="226">
        <v>0.2852237347031224</v>
      </c>
      <c r="Y15" s="226">
        <v>0.33588213391852773</v>
      </c>
      <c r="DA15" s="69" t="s">
        <v>1589</v>
      </c>
    </row>
    <row r="16" spans="1:105" ht="12" customHeight="1" x14ac:dyDescent="0.25">
      <c r="A16" s="57" t="s">
        <v>1450</v>
      </c>
      <c r="B16" s="261">
        <v>9.5193351864176101</v>
      </c>
      <c r="C16" s="261">
        <v>9.5107657822400551</v>
      </c>
      <c r="D16" s="261">
        <v>8.6916800978129451</v>
      </c>
      <c r="E16" s="261">
        <v>8.2894533081963893</v>
      </c>
      <c r="F16" s="261">
        <v>9.4002848388730822</v>
      </c>
      <c r="G16" s="261">
        <v>8.2943895902550953</v>
      </c>
      <c r="H16" s="261">
        <v>8.4560821050969377</v>
      </c>
      <c r="I16" s="261">
        <v>11.84086259339661</v>
      </c>
      <c r="J16" s="261">
        <v>10.70194146671952</v>
      </c>
      <c r="K16" s="261">
        <v>7.9417540030640907</v>
      </c>
      <c r="L16" s="261">
        <v>7.6918923396521146</v>
      </c>
      <c r="M16" s="261">
        <v>6.579411771537055</v>
      </c>
      <c r="N16" s="261">
        <v>8.6573582786439722</v>
      </c>
      <c r="O16" s="261">
        <v>7.4447425415611939</v>
      </c>
      <c r="P16" s="261">
        <v>7.3931846228052178</v>
      </c>
      <c r="Q16" s="261">
        <v>7.2519381484861816</v>
      </c>
      <c r="R16" s="261">
        <v>5.4004845822239584</v>
      </c>
      <c r="S16" s="261">
        <v>4.9990911696862268</v>
      </c>
      <c r="T16" s="261">
        <v>5.4874492872691274</v>
      </c>
      <c r="U16" s="261">
        <v>5.7242723872085506</v>
      </c>
      <c r="V16" s="261">
        <v>5.7420865883293919</v>
      </c>
      <c r="W16" s="261">
        <v>6.4443192190976593</v>
      </c>
      <c r="X16" s="261">
        <v>6.3920317604578889</v>
      </c>
      <c r="Y16" s="261">
        <v>7.1706588981106227</v>
      </c>
      <c r="DA16" s="70" t="s">
        <v>1590</v>
      </c>
    </row>
    <row r="17" spans="1:105" ht="12" customHeight="1" x14ac:dyDescent="0.25">
      <c r="A17" s="57" t="s">
        <v>1452</v>
      </c>
      <c r="B17" s="261">
        <v>199.90533377732831</v>
      </c>
      <c r="C17" s="261">
        <v>197.7740495127191</v>
      </c>
      <c r="D17" s="261">
        <v>198.55427800128541</v>
      </c>
      <c r="E17" s="261">
        <v>164.36630593537751</v>
      </c>
      <c r="F17" s="261">
        <v>176.29149391183651</v>
      </c>
      <c r="G17" s="261">
        <v>170.9341081449337</v>
      </c>
      <c r="H17" s="261">
        <v>165.43963492988451</v>
      </c>
      <c r="I17" s="261">
        <v>182.4788642250079</v>
      </c>
      <c r="J17" s="261">
        <v>170.28437990439031</v>
      </c>
      <c r="K17" s="261">
        <v>135.1800287511945</v>
      </c>
      <c r="L17" s="261">
        <v>132.57166587792389</v>
      </c>
      <c r="M17" s="261">
        <v>122.6216616905255</v>
      </c>
      <c r="N17" s="261">
        <v>114.8711697449988</v>
      </c>
      <c r="O17" s="261">
        <v>106.1761905273022</v>
      </c>
      <c r="P17" s="261">
        <v>107.5534472643901</v>
      </c>
      <c r="Q17" s="261">
        <v>96.579983538116466</v>
      </c>
      <c r="R17" s="261">
        <v>78.646331798915384</v>
      </c>
      <c r="S17" s="261">
        <v>74.951453021261443</v>
      </c>
      <c r="T17" s="261">
        <v>76.352548610034631</v>
      </c>
      <c r="U17" s="261">
        <v>83.664233594205598</v>
      </c>
      <c r="V17" s="261">
        <v>85.27274134263584</v>
      </c>
      <c r="W17" s="261">
        <v>85.591201132161871</v>
      </c>
      <c r="X17" s="261">
        <v>85.065707668946672</v>
      </c>
      <c r="Y17" s="261">
        <v>94.799955399616763</v>
      </c>
      <c r="DA17" s="70" t="s">
        <v>1591</v>
      </c>
    </row>
    <row r="18" spans="1:105" ht="12" customHeight="1" x14ac:dyDescent="0.25">
      <c r="A18" s="18" t="s">
        <v>28</v>
      </c>
      <c r="B18" s="230">
        <v>22.953346847093069</v>
      </c>
      <c r="C18" s="230">
        <v>11.743594488291651</v>
      </c>
      <c r="D18" s="230">
        <v>10.80919779815342</v>
      </c>
      <c r="E18" s="230">
        <v>7.3995933531333344</v>
      </c>
      <c r="F18" s="230">
        <v>4.1070186009229133</v>
      </c>
      <c r="G18" s="230">
        <v>5.4810554219702969E-2</v>
      </c>
      <c r="H18" s="230">
        <v>0.31102340685693891</v>
      </c>
      <c r="I18" s="230">
        <v>9.983165735205688</v>
      </c>
      <c r="J18" s="230">
        <v>2.9640176248263281</v>
      </c>
      <c r="K18" s="230">
        <v>0.27935982228471917</v>
      </c>
      <c r="L18" s="230">
        <v>1.510927157851756</v>
      </c>
      <c r="M18" s="230">
        <v>0.15029170638580819</v>
      </c>
      <c r="N18" s="230">
        <v>0.13370147229295201</v>
      </c>
      <c r="O18" s="230">
        <v>0</v>
      </c>
      <c r="P18" s="230">
        <v>0</v>
      </c>
      <c r="Q18" s="230">
        <v>8.0718004467145152E-2</v>
      </c>
      <c r="R18" s="230">
        <v>0.10581429520207369</v>
      </c>
      <c r="S18" s="230">
        <v>4.649828469274471E-2</v>
      </c>
      <c r="T18" s="230">
        <v>6.8951887546632257E-2</v>
      </c>
      <c r="U18" s="230">
        <v>7.833495628608747E-2</v>
      </c>
      <c r="V18" s="230">
        <v>9.6310390796996964E-2</v>
      </c>
      <c r="W18" s="230">
        <v>0.1078130831275803</v>
      </c>
      <c r="X18" s="230">
        <v>0.15858487513847269</v>
      </c>
      <c r="Y18" s="230">
        <v>0.1008263879619577</v>
      </c>
      <c r="DA18" s="71" t="s">
        <v>1592</v>
      </c>
    </row>
    <row r="19" spans="1:105" ht="12" customHeight="1" x14ac:dyDescent="0.25">
      <c r="A19" s="18" t="s">
        <v>31</v>
      </c>
      <c r="B19" s="230">
        <v>20.423551073553089</v>
      </c>
      <c r="C19" s="230">
        <v>19.084715426139081</v>
      </c>
      <c r="D19" s="230">
        <v>15.66685239448142</v>
      </c>
      <c r="E19" s="230">
        <v>1.8808309565456061</v>
      </c>
      <c r="F19" s="230">
        <v>0.7476622524840183</v>
      </c>
      <c r="G19" s="230">
        <v>0.82418511304037056</v>
      </c>
      <c r="H19" s="230">
        <v>0.54787147190519558</v>
      </c>
      <c r="I19" s="230">
        <v>1.0483949799516341</v>
      </c>
      <c r="J19" s="230">
        <v>0.84253398099006804</v>
      </c>
      <c r="K19" s="230">
        <v>0.46201364759885882</v>
      </c>
      <c r="L19" s="230">
        <v>0.34282086859454619</v>
      </c>
      <c r="M19" s="230">
        <v>0.37174836120686011</v>
      </c>
      <c r="N19" s="230">
        <v>0.47244919160624338</v>
      </c>
      <c r="O19" s="230">
        <v>0.31190826171267177</v>
      </c>
      <c r="P19" s="230">
        <v>0.27546099186840639</v>
      </c>
      <c r="Q19" s="230">
        <v>0.36472309555778198</v>
      </c>
      <c r="R19" s="230">
        <v>0.30945071792635642</v>
      </c>
      <c r="S19" s="230">
        <v>0.20601579295886749</v>
      </c>
      <c r="T19" s="230">
        <v>0.21339130426019379</v>
      </c>
      <c r="U19" s="230">
        <v>0.23159869745443101</v>
      </c>
      <c r="V19" s="230">
        <v>0.21443768492261661</v>
      </c>
      <c r="W19" s="230">
        <v>0.28213858908938161</v>
      </c>
      <c r="X19" s="230">
        <v>0.28467683066271832</v>
      </c>
      <c r="Y19" s="230">
        <v>0.31415540435715877</v>
      </c>
      <c r="DA19" s="71" t="s">
        <v>1593</v>
      </c>
    </row>
    <row r="20" spans="1:105" ht="12" customHeight="1" x14ac:dyDescent="0.25">
      <c r="A20" s="18" t="s">
        <v>159</v>
      </c>
      <c r="B20" s="295">
        <v>3.4537218698518721</v>
      </c>
      <c r="C20" s="295">
        <v>3.5708255707173331</v>
      </c>
      <c r="D20" s="295">
        <v>2.7568747840170862</v>
      </c>
      <c r="E20" s="295">
        <v>2.2898630503722952</v>
      </c>
      <c r="F20" s="295">
        <v>2.1890794993114429</v>
      </c>
      <c r="G20" s="295">
        <v>1.673195931677532</v>
      </c>
      <c r="H20" s="295">
        <v>1.2655493680005281</v>
      </c>
      <c r="I20" s="295">
        <v>1.98975237771567</v>
      </c>
      <c r="J20" s="295">
        <v>1.678877080098939</v>
      </c>
      <c r="K20" s="295">
        <v>1.5203240334108801</v>
      </c>
      <c r="L20" s="295">
        <v>1.3957348627799011</v>
      </c>
      <c r="M20" s="295">
        <v>1.297829908131094</v>
      </c>
      <c r="N20" s="295">
        <v>1.577070408275145</v>
      </c>
      <c r="O20" s="295">
        <v>1.3006348079294019</v>
      </c>
      <c r="P20" s="295">
        <v>1.2698801494642331</v>
      </c>
      <c r="Q20" s="295">
        <v>1.724009527350056</v>
      </c>
      <c r="R20" s="295">
        <v>1.0868859966557201</v>
      </c>
      <c r="S20" s="295">
        <v>0.7914420746386055</v>
      </c>
      <c r="T20" s="295">
        <v>0.86077162006319863</v>
      </c>
      <c r="U20" s="295">
        <v>1.1635683105477199</v>
      </c>
      <c r="V20" s="295">
        <v>1.2304016528755539</v>
      </c>
      <c r="W20" s="295">
        <v>1.445084315745844</v>
      </c>
      <c r="X20" s="295">
        <v>1.034543125520647</v>
      </c>
      <c r="Y20" s="295">
        <v>1.015497904562304</v>
      </c>
      <c r="DA20" s="122" t="s">
        <v>1594</v>
      </c>
    </row>
    <row r="21" spans="1:105" ht="12" customHeight="1" x14ac:dyDescent="0.25">
      <c r="A21" s="18" t="s">
        <v>32</v>
      </c>
      <c r="B21" s="295">
        <v>24.460870912369831</v>
      </c>
      <c r="C21" s="295">
        <v>17.253630705345191</v>
      </c>
      <c r="D21" s="295">
        <v>17.621222171489141</v>
      </c>
      <c r="E21" s="295">
        <v>10.19953216257958</v>
      </c>
      <c r="F21" s="295">
        <v>4.810757614337164</v>
      </c>
      <c r="G21" s="295">
        <v>3.0749383523563139</v>
      </c>
      <c r="H21" s="295">
        <v>1.410088081278511</v>
      </c>
      <c r="I21" s="295">
        <v>1.8278286908855499</v>
      </c>
      <c r="J21" s="295">
        <v>1.00894998754321</v>
      </c>
      <c r="K21" s="295">
        <v>0.62650152612243326</v>
      </c>
      <c r="L21" s="295">
        <v>0.30991349535328688</v>
      </c>
      <c r="M21" s="295">
        <v>0.1646023093753643</v>
      </c>
      <c r="N21" s="295">
        <v>0.21964855848210971</v>
      </c>
      <c r="O21" s="295">
        <v>0.1812641162399386</v>
      </c>
      <c r="P21" s="295">
        <v>5.3360981821421967E-2</v>
      </c>
      <c r="Q21" s="295">
        <v>5.6521705478379369E-2</v>
      </c>
      <c r="R21" s="295">
        <v>4.7956059135650667E-2</v>
      </c>
      <c r="S21" s="295">
        <v>4.1924470945628282E-2</v>
      </c>
      <c r="T21" s="295">
        <v>4.1069801112276171E-2</v>
      </c>
      <c r="U21" s="295">
        <v>4.4729181956009827E-2</v>
      </c>
      <c r="V21" s="295">
        <v>5.0940698365370532E-2</v>
      </c>
      <c r="W21" s="295">
        <v>7.3970493927107639E-2</v>
      </c>
      <c r="X21" s="295">
        <v>0.1213472835439547</v>
      </c>
      <c r="Y21" s="295">
        <v>0.16269233475809239</v>
      </c>
      <c r="DA21" s="122" t="s">
        <v>1595</v>
      </c>
    </row>
    <row r="22" spans="1:105" ht="12" customHeight="1" x14ac:dyDescent="0.25">
      <c r="A22" s="18" t="s">
        <v>33</v>
      </c>
      <c r="B22" s="295">
        <v>51.773898329390477</v>
      </c>
      <c r="C22" s="295">
        <v>65.425505978723038</v>
      </c>
      <c r="D22" s="295">
        <v>75.556848510058586</v>
      </c>
      <c r="E22" s="295">
        <v>72.03560159637928</v>
      </c>
      <c r="F22" s="295">
        <v>91.059354489398032</v>
      </c>
      <c r="G22" s="295">
        <v>97.252377822983732</v>
      </c>
      <c r="H22" s="295">
        <v>94.373068743124421</v>
      </c>
      <c r="I22" s="295">
        <v>72.391656969069487</v>
      </c>
      <c r="J22" s="295">
        <v>79.363518545868345</v>
      </c>
      <c r="K22" s="295">
        <v>63.889134081822803</v>
      </c>
      <c r="L22" s="295">
        <v>56.70913153622466</v>
      </c>
      <c r="M22" s="295">
        <v>47.754477657220612</v>
      </c>
      <c r="N22" s="295">
        <v>54.66490146385911</v>
      </c>
      <c r="O22" s="295">
        <v>54.148313166588068</v>
      </c>
      <c r="P22" s="295">
        <v>57.393508363801409</v>
      </c>
      <c r="Q22" s="295">
        <v>49.83778211095381</v>
      </c>
      <c r="R22" s="295">
        <v>33.4998175606679</v>
      </c>
      <c r="S22" s="295">
        <v>34.718135926910932</v>
      </c>
      <c r="T22" s="295">
        <v>33.072364835427933</v>
      </c>
      <c r="U22" s="295">
        <v>34.965020889781499</v>
      </c>
      <c r="V22" s="295">
        <v>36.270386564775222</v>
      </c>
      <c r="W22" s="295">
        <v>32.872996852326771</v>
      </c>
      <c r="X22" s="295">
        <v>36.021900285108543</v>
      </c>
      <c r="Y22" s="295">
        <v>39.213806403452097</v>
      </c>
      <c r="DA22" s="122" t="s">
        <v>1596</v>
      </c>
    </row>
    <row r="23" spans="1:105" ht="12" customHeight="1" x14ac:dyDescent="0.25">
      <c r="A23" s="18" t="s">
        <v>35</v>
      </c>
      <c r="B23" s="295">
        <v>40.122870068695178</v>
      </c>
      <c r="C23" s="295">
        <v>43.991568085067257</v>
      </c>
      <c r="D23" s="295">
        <v>41.568118233438241</v>
      </c>
      <c r="E23" s="295">
        <v>34.575172795165052</v>
      </c>
      <c r="F23" s="295">
        <v>34.127926232351477</v>
      </c>
      <c r="G23" s="295">
        <v>27.405998367492749</v>
      </c>
      <c r="H23" s="295">
        <v>25.34396777758915</v>
      </c>
      <c r="I23" s="295">
        <v>44.150475984797957</v>
      </c>
      <c r="J23" s="295">
        <v>37.500417117244233</v>
      </c>
      <c r="K23" s="295">
        <v>22.060994899729231</v>
      </c>
      <c r="L23" s="295">
        <v>24.3324431706342</v>
      </c>
      <c r="M23" s="295">
        <v>22.878163641349271</v>
      </c>
      <c r="N23" s="295">
        <v>39.525076940941688</v>
      </c>
      <c r="O23" s="295">
        <v>30.440078034434581</v>
      </c>
      <c r="P23" s="295">
        <v>27.363398039237151</v>
      </c>
      <c r="Q23" s="295">
        <v>29.81354016117379</v>
      </c>
      <c r="R23" s="295">
        <v>25.299015659799821</v>
      </c>
      <c r="S23" s="295">
        <v>21.193884655982451</v>
      </c>
      <c r="T23" s="295">
        <v>24.184090372031761</v>
      </c>
      <c r="U23" s="295">
        <v>26.634249472056808</v>
      </c>
      <c r="V23" s="295">
        <v>26.299098521467169</v>
      </c>
      <c r="W23" s="295">
        <v>30.116408004828461</v>
      </c>
      <c r="X23" s="295">
        <v>26.32656748891452</v>
      </c>
      <c r="Y23" s="295">
        <v>30.334792108147919</v>
      </c>
      <c r="DA23" s="122" t="s">
        <v>1597</v>
      </c>
    </row>
    <row r="24" spans="1:105" ht="12" customHeight="1" x14ac:dyDescent="0.25">
      <c r="A24" s="18" t="s">
        <v>38</v>
      </c>
      <c r="B24" s="295">
        <v>36.717074676374779</v>
      </c>
      <c r="C24" s="295">
        <v>36.704209258435533</v>
      </c>
      <c r="D24" s="295">
        <v>34.575164109647531</v>
      </c>
      <c r="E24" s="295">
        <v>35.985712021202389</v>
      </c>
      <c r="F24" s="295">
        <v>39.249695223031473</v>
      </c>
      <c r="G24" s="295">
        <v>40.648602003163248</v>
      </c>
      <c r="H24" s="295">
        <v>42.188066081129783</v>
      </c>
      <c r="I24" s="295">
        <v>51.087589487381898</v>
      </c>
      <c r="J24" s="295">
        <v>46.926065567819229</v>
      </c>
      <c r="K24" s="295">
        <v>46.341700740225619</v>
      </c>
      <c r="L24" s="295">
        <v>47.970694786485588</v>
      </c>
      <c r="M24" s="295">
        <v>50.00454810685644</v>
      </c>
      <c r="N24" s="295">
        <v>18.27832170954159</v>
      </c>
      <c r="O24" s="295">
        <v>19.793992140397549</v>
      </c>
      <c r="P24" s="295">
        <v>21.197838738197429</v>
      </c>
      <c r="Q24" s="295">
        <v>14.70268893313551</v>
      </c>
      <c r="R24" s="295">
        <v>18.297391509527849</v>
      </c>
      <c r="S24" s="295">
        <v>17.953551815132219</v>
      </c>
      <c r="T24" s="295">
        <v>17.911908789592651</v>
      </c>
      <c r="U24" s="295">
        <v>20.54673208612305</v>
      </c>
      <c r="V24" s="295">
        <v>21.11116582943292</v>
      </c>
      <c r="W24" s="295">
        <v>20.69278979311672</v>
      </c>
      <c r="X24" s="295">
        <v>21.11808778005782</v>
      </c>
      <c r="Y24" s="295">
        <v>23.658184856377218</v>
      </c>
      <c r="DA24" s="122" t="s">
        <v>1598</v>
      </c>
    </row>
    <row r="25" spans="1:105" ht="12" customHeight="1" x14ac:dyDescent="0.25">
      <c r="A25" s="57" t="s">
        <v>1461</v>
      </c>
      <c r="B25" s="261">
        <v>206.11141391047531</v>
      </c>
      <c r="C25" s="261">
        <v>200.70380063529939</v>
      </c>
      <c r="D25" s="261">
        <v>200.50826656746571</v>
      </c>
      <c r="E25" s="261">
        <v>166.622683449764</v>
      </c>
      <c r="F25" s="261">
        <v>177.34447267913831</v>
      </c>
      <c r="G25" s="261">
        <v>171.47946696711409</v>
      </c>
      <c r="H25" s="261">
        <v>166.56269804471671</v>
      </c>
      <c r="I25" s="261">
        <v>187.26306586035261</v>
      </c>
      <c r="J25" s="261">
        <v>172.9421491725189</v>
      </c>
      <c r="K25" s="261">
        <v>139.05263527802961</v>
      </c>
      <c r="L25" s="261">
        <v>137.2539340828626</v>
      </c>
      <c r="M25" s="261">
        <v>128.04158114427651</v>
      </c>
      <c r="N25" s="261">
        <v>112.8565640269545</v>
      </c>
      <c r="O25" s="261">
        <v>104.99420140203959</v>
      </c>
      <c r="P25" s="261">
        <v>106.6301359766976</v>
      </c>
      <c r="Q25" s="261">
        <v>94.743045253461645</v>
      </c>
      <c r="R25" s="261">
        <v>78.702766344437833</v>
      </c>
      <c r="S25" s="261">
        <v>75.099090335990581</v>
      </c>
      <c r="T25" s="261">
        <v>76.414916918739806</v>
      </c>
      <c r="U25" s="261">
        <v>83.981481913324473</v>
      </c>
      <c r="V25" s="261">
        <v>85.647582665149443</v>
      </c>
      <c r="W25" s="261">
        <v>85.86395042383333</v>
      </c>
      <c r="X25" s="261">
        <v>85.460383581273703</v>
      </c>
      <c r="Y25" s="261">
        <v>94.953707783094529</v>
      </c>
      <c r="DA25" s="70" t="s">
        <v>1599</v>
      </c>
    </row>
    <row r="26" spans="1:105" ht="12" customHeight="1" x14ac:dyDescent="0.25">
      <c r="A26" s="18" t="s">
        <v>28</v>
      </c>
      <c r="B26" s="230">
        <v>27.19828236479556</v>
      </c>
      <c r="C26" s="230">
        <v>13.91542597242913</v>
      </c>
      <c r="D26" s="230">
        <v>12.808224256339161</v>
      </c>
      <c r="E26" s="230">
        <v>8.7680559503536184</v>
      </c>
      <c r="F26" s="230">
        <v>4.8665605207597746</v>
      </c>
      <c r="G26" s="230">
        <v>6.4947083323807941E-2</v>
      </c>
      <c r="H26" s="230">
        <v>0.3685433108342997</v>
      </c>
      <c r="I26" s="230">
        <v>11.829427855095711</v>
      </c>
      <c r="J26" s="230">
        <v>3.5121757550780348</v>
      </c>
      <c r="K26" s="230">
        <v>0.33102394080021341</v>
      </c>
      <c r="L26" s="230">
        <v>1.7903543106653541</v>
      </c>
      <c r="M26" s="230">
        <v>0.17808628495873771</v>
      </c>
      <c r="N26" s="230">
        <v>0.15842789377241251</v>
      </c>
      <c r="O26" s="230">
        <v>0</v>
      </c>
      <c r="P26" s="230">
        <v>0</v>
      </c>
      <c r="Q26" s="230">
        <v>9.5645793706911175E-2</v>
      </c>
      <c r="R26" s="230">
        <v>0.12538333073210681</v>
      </c>
      <c r="S26" s="230">
        <v>5.5097563112548292E-2</v>
      </c>
      <c r="T26" s="230">
        <v>8.1703680059034278E-2</v>
      </c>
      <c r="U26" s="230">
        <v>9.2596583172681365E-2</v>
      </c>
      <c r="V26" s="230">
        <v>0.11412179761890689</v>
      </c>
      <c r="W26" s="230">
        <v>0.12775176958102169</v>
      </c>
      <c r="X26" s="230">
        <v>0.18791317194547949</v>
      </c>
      <c r="Y26" s="230">
        <v>0.1182216230330673</v>
      </c>
      <c r="DA26" s="71" t="s">
        <v>1600</v>
      </c>
    </row>
    <row r="27" spans="1:105" ht="12" customHeight="1" x14ac:dyDescent="0.25">
      <c r="A27" s="18" t="s">
        <v>31</v>
      </c>
      <c r="B27" s="295">
        <v>20.03729176761658</v>
      </c>
      <c r="C27" s="295">
        <v>18.7237767770301</v>
      </c>
      <c r="D27" s="295">
        <v>15.37055389524842</v>
      </c>
      <c r="E27" s="295">
        <v>1.845259842724956</v>
      </c>
      <c r="F27" s="295">
        <v>0.73352213053953608</v>
      </c>
      <c r="G27" s="295">
        <v>0.80859775663111122</v>
      </c>
      <c r="H27" s="295">
        <v>0.53750988230119423</v>
      </c>
      <c r="I27" s="295">
        <v>1.028567266551303</v>
      </c>
      <c r="J27" s="295">
        <v>0.82659960260733123</v>
      </c>
      <c r="K27" s="295">
        <v>0.45327583945707012</v>
      </c>
      <c r="L27" s="295">
        <v>0.33633728744418728</v>
      </c>
      <c r="M27" s="295">
        <v>0.36471769041578811</v>
      </c>
      <c r="N27" s="295">
        <v>0.46351402180237888</v>
      </c>
      <c r="O27" s="295">
        <v>0.30600931356936828</v>
      </c>
      <c r="P27" s="295">
        <v>0.27025135074632678</v>
      </c>
      <c r="Q27" s="295">
        <v>0.35782528972363448</v>
      </c>
      <c r="R27" s="295">
        <v>0.30359824794709939</v>
      </c>
      <c r="S27" s="295">
        <v>0.2021195304081646</v>
      </c>
      <c r="T27" s="295">
        <v>0.20935555275059661</v>
      </c>
      <c r="U27" s="295">
        <v>0.22721859960502269</v>
      </c>
      <c r="V27" s="295">
        <v>0.21038214379529041</v>
      </c>
      <c r="W27" s="295">
        <v>0.27680265827073519</v>
      </c>
      <c r="X27" s="295">
        <v>0.27929289548748931</v>
      </c>
      <c r="Y27" s="295">
        <v>0.30693398190499832</v>
      </c>
      <c r="DA27" s="122" t="s">
        <v>1601</v>
      </c>
    </row>
    <row r="28" spans="1:105" ht="12" customHeight="1" x14ac:dyDescent="0.25">
      <c r="A28" s="18" t="s">
        <v>159</v>
      </c>
      <c r="B28" s="295">
        <v>3.5680753823404232</v>
      </c>
      <c r="C28" s="295">
        <v>3.6890564132353418</v>
      </c>
      <c r="D28" s="295">
        <v>2.848155531837405</v>
      </c>
      <c r="E28" s="295">
        <v>2.3656809340338558</v>
      </c>
      <c r="F28" s="295">
        <v>2.2615604167958838</v>
      </c>
      <c r="G28" s="295">
        <v>1.7285958275229609</v>
      </c>
      <c r="H28" s="295">
        <v>1.307451993895743</v>
      </c>
      <c r="I28" s="295">
        <v>2.05563352910786</v>
      </c>
      <c r="J28" s="295">
        <v>1.734465080053919</v>
      </c>
      <c r="K28" s="295">
        <v>1.570662306118622</v>
      </c>
      <c r="L28" s="295">
        <v>1.4419479598607181</v>
      </c>
      <c r="M28" s="295">
        <v>1.340801350013253</v>
      </c>
      <c r="N28" s="295">
        <v>1.629287566293069</v>
      </c>
      <c r="O28" s="295">
        <v>1.3436991206784701</v>
      </c>
      <c r="P28" s="295">
        <v>1.3119261685135171</v>
      </c>
      <c r="Q28" s="295">
        <v>1.781091872844385</v>
      </c>
      <c r="R28" s="295">
        <v>1.122873037904508</v>
      </c>
      <c r="S28" s="295">
        <v>0.81764690078751379</v>
      </c>
      <c r="T28" s="295">
        <v>0.88927196314638701</v>
      </c>
      <c r="U28" s="295">
        <v>1.2020943205582499</v>
      </c>
      <c r="V28" s="295">
        <v>1.2711405299710841</v>
      </c>
      <c r="W28" s="295">
        <v>1.4929313843792951</v>
      </c>
      <c r="X28" s="295">
        <v>1.0687970824639841</v>
      </c>
      <c r="Y28" s="295">
        <v>1.043059688941576</v>
      </c>
      <c r="DA28" s="122" t="s">
        <v>1602</v>
      </c>
    </row>
    <row r="29" spans="1:105" ht="12" customHeight="1" x14ac:dyDescent="0.25">
      <c r="A29" s="18" t="s">
        <v>32</v>
      </c>
      <c r="B29" s="295">
        <v>25.141503872461229</v>
      </c>
      <c r="C29" s="295">
        <v>17.733719488012529</v>
      </c>
      <c r="D29" s="295">
        <v>18.111539325362159</v>
      </c>
      <c r="E29" s="295">
        <v>10.483337992397891</v>
      </c>
      <c r="F29" s="295">
        <v>4.9446187596356603</v>
      </c>
      <c r="G29" s="295">
        <v>3.1604996719168699</v>
      </c>
      <c r="H29" s="295">
        <v>1.449324314043422</v>
      </c>
      <c r="I29" s="295">
        <v>1.8786887136898991</v>
      </c>
      <c r="J29" s="295">
        <v>1.037024401535495</v>
      </c>
      <c r="K29" s="295">
        <v>0.64393416741121257</v>
      </c>
      <c r="L29" s="295">
        <v>0.3185369552648431</v>
      </c>
      <c r="M29" s="295">
        <v>0.16918243072383909</v>
      </c>
      <c r="N29" s="295">
        <v>0.2257603624761319</v>
      </c>
      <c r="O29" s="295">
        <v>0.18630785864946781</v>
      </c>
      <c r="P29" s="295">
        <v>5.4845771269050762E-2</v>
      </c>
      <c r="Q29" s="295">
        <v>5.8094443254028572E-2</v>
      </c>
      <c r="R29" s="295">
        <v>4.9290454570741611E-2</v>
      </c>
      <c r="S29" s="295">
        <v>4.309103516413932E-2</v>
      </c>
      <c r="T29" s="295">
        <v>4.2212583820281757E-2</v>
      </c>
      <c r="U29" s="295">
        <v>4.5973788316357747E-2</v>
      </c>
      <c r="V29" s="295">
        <v>5.2358142512872699E-2</v>
      </c>
      <c r="W29" s="295">
        <v>7.6028750823249822E-2</v>
      </c>
      <c r="X29" s="295">
        <v>0.1247238174823191</v>
      </c>
      <c r="Y29" s="295">
        <v>0.16721931034237469</v>
      </c>
      <c r="DA29" s="122" t="s">
        <v>1603</v>
      </c>
    </row>
    <row r="30" spans="1:105" ht="12" customHeight="1" x14ac:dyDescent="0.25">
      <c r="A30" s="18" t="s">
        <v>33</v>
      </c>
      <c r="B30" s="295">
        <v>48.751527263295728</v>
      </c>
      <c r="C30" s="295">
        <v>61.60620392430441</v>
      </c>
      <c r="D30" s="295">
        <v>71.146115686170148</v>
      </c>
      <c r="E30" s="295">
        <v>67.830426304990553</v>
      </c>
      <c r="F30" s="295">
        <v>85.743641993594139</v>
      </c>
      <c r="G30" s="295">
        <v>91.575139246682724</v>
      </c>
      <c r="H30" s="295">
        <v>88.86391371343889</v>
      </c>
      <c r="I30" s="295">
        <v>68.165696465613053</v>
      </c>
      <c r="J30" s="295">
        <v>74.730566230196501</v>
      </c>
      <c r="K30" s="295">
        <v>60.159519806725143</v>
      </c>
      <c r="L30" s="295">
        <v>53.398659582808897</v>
      </c>
      <c r="M30" s="295">
        <v>44.966745687929858</v>
      </c>
      <c r="N30" s="295">
        <v>51.473764194956573</v>
      </c>
      <c r="O30" s="295">
        <v>50.987332435499681</v>
      </c>
      <c r="P30" s="295">
        <v>54.043084991065918</v>
      </c>
      <c r="Q30" s="295">
        <v>46.928434437495461</v>
      </c>
      <c r="R30" s="295">
        <v>31.544220578755109</v>
      </c>
      <c r="S30" s="295">
        <v>32.69141796901912</v>
      </c>
      <c r="T30" s="295">
        <v>31.141720982226261</v>
      </c>
      <c r="U30" s="295">
        <v>32.923890689572417</v>
      </c>
      <c r="V30" s="295">
        <v>34.153053884666427</v>
      </c>
      <c r="W30" s="295">
        <v>30.953991373732251</v>
      </c>
      <c r="X30" s="295">
        <v>33.919073326342343</v>
      </c>
      <c r="Y30" s="295">
        <v>36.924647624810262</v>
      </c>
      <c r="DA30" s="122" t="s">
        <v>1604</v>
      </c>
    </row>
    <row r="31" spans="1:105" ht="12" customHeight="1" x14ac:dyDescent="0.25">
      <c r="A31" s="18" t="s">
        <v>35</v>
      </c>
      <c r="B31" s="295">
        <v>37.711577144384613</v>
      </c>
      <c r="C31" s="295">
        <v>41.347775238961447</v>
      </c>
      <c r="D31" s="295">
        <v>39.069969192714467</v>
      </c>
      <c r="E31" s="295">
        <v>32.49728381625961</v>
      </c>
      <c r="F31" s="295">
        <v>32.076915751182817</v>
      </c>
      <c r="G31" s="295">
        <v>25.758960410485699</v>
      </c>
      <c r="H31" s="295">
        <v>23.820853153151141</v>
      </c>
      <c r="I31" s="295">
        <v>41.497133136571598</v>
      </c>
      <c r="J31" s="295">
        <v>35.246727630458032</v>
      </c>
      <c r="K31" s="295">
        <v>20.735179452980489</v>
      </c>
      <c r="L31" s="295">
        <v>22.870118866612948</v>
      </c>
      <c r="M31" s="295">
        <v>21.50323821813917</v>
      </c>
      <c r="N31" s="295">
        <v>37.149710019349413</v>
      </c>
      <c r="O31" s="295">
        <v>28.61069881370026</v>
      </c>
      <c r="P31" s="295">
        <v>25.71892026473752</v>
      </c>
      <c r="Q31" s="295">
        <v>28.021814436762639</v>
      </c>
      <c r="R31" s="295">
        <v>23.778602555053009</v>
      </c>
      <c r="S31" s="295">
        <v>19.920180555998378</v>
      </c>
      <c r="T31" s="295">
        <v>22.730681732641681</v>
      </c>
      <c r="U31" s="295">
        <v>25.033591862410841</v>
      </c>
      <c r="V31" s="295">
        <v>24.718582719083479</v>
      </c>
      <c r="W31" s="295">
        <v>28.30648061420661</v>
      </c>
      <c r="X31" s="295">
        <v>24.744400864275821</v>
      </c>
      <c r="Y31" s="295">
        <v>28.44086630537663</v>
      </c>
      <c r="DA31" s="122" t="s">
        <v>1605</v>
      </c>
    </row>
    <row r="32" spans="1:105" ht="12" customHeight="1" x14ac:dyDescent="0.25">
      <c r="A32" s="18" t="s">
        <v>38</v>
      </c>
      <c r="B32" s="295">
        <v>43.703156115581201</v>
      </c>
      <c r="C32" s="295">
        <v>43.68784282132647</v>
      </c>
      <c r="D32" s="295">
        <v>41.153708679793901</v>
      </c>
      <c r="E32" s="295">
        <v>42.832638609003503</v>
      </c>
      <c r="F32" s="295">
        <v>46.71765310663055</v>
      </c>
      <c r="G32" s="295">
        <v>48.38272697055092</v>
      </c>
      <c r="H32" s="295">
        <v>50.215101677051997</v>
      </c>
      <c r="I32" s="295">
        <v>60.807918893723198</v>
      </c>
      <c r="J32" s="295">
        <v>55.854590472589592</v>
      </c>
      <c r="K32" s="295">
        <v>55.159039764536843</v>
      </c>
      <c r="L32" s="295">
        <v>57.097979120205608</v>
      </c>
      <c r="M32" s="295">
        <v>59.518809482095882</v>
      </c>
      <c r="N32" s="295">
        <v>21.75609996830455</v>
      </c>
      <c r="O32" s="295">
        <v>23.560153859942321</v>
      </c>
      <c r="P32" s="295">
        <v>25.231107430365292</v>
      </c>
      <c r="Q32" s="295">
        <v>17.500138979674599</v>
      </c>
      <c r="R32" s="295">
        <v>21.77879813947526</v>
      </c>
      <c r="S32" s="295">
        <v>21.36953678150071</v>
      </c>
      <c r="T32" s="295">
        <v>21.319970424095569</v>
      </c>
      <c r="U32" s="295">
        <v>24.45611606968891</v>
      </c>
      <c r="V32" s="295">
        <v>25.12794344750138</v>
      </c>
      <c r="W32" s="295">
        <v>24.629963872840172</v>
      </c>
      <c r="X32" s="295">
        <v>25.136182423276281</v>
      </c>
      <c r="Y32" s="295">
        <v>27.95275924868562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22.100337825365123</v>
      </c>
      <c r="C33" s="261">
        <f t="shared" si="0"/>
        <v>22.006898547104694</v>
      </c>
      <c r="D33" s="261">
        <f t="shared" si="0"/>
        <v>20.906444212664628</v>
      </c>
      <c r="E33" s="261">
        <f t="shared" si="0"/>
        <v>18.581301516755659</v>
      </c>
      <c r="F33" s="261">
        <f t="shared" si="0"/>
        <v>20.520929661213884</v>
      </c>
      <c r="G33" s="261">
        <f t="shared" si="0"/>
        <v>19.357206805714704</v>
      </c>
      <c r="H33" s="261">
        <f t="shared" si="0"/>
        <v>19.569072102001641</v>
      </c>
      <c r="I33" s="261">
        <f t="shared" si="0"/>
        <v>25.389124549853381</v>
      </c>
      <c r="J33" s="261">
        <f t="shared" si="0"/>
        <v>23.398553790878168</v>
      </c>
      <c r="K33" s="261">
        <f t="shared" si="0"/>
        <v>17.959611566749221</v>
      </c>
      <c r="L33" s="261">
        <f t="shared" si="0"/>
        <v>17.604458031073364</v>
      </c>
      <c r="M33" s="261">
        <f t="shared" si="0"/>
        <v>15.775698638106654</v>
      </c>
      <c r="N33" s="261">
        <f t="shared" si="0"/>
        <v>18.934814300480831</v>
      </c>
      <c r="O33" s="261">
        <f t="shared" si="0"/>
        <v>16.351956102241481</v>
      </c>
      <c r="P33" s="261">
        <f t="shared" si="0"/>
        <v>15.942101015273185</v>
      </c>
      <c r="Q33" s="261">
        <f t="shared" si="0"/>
        <v>15.30341281193712</v>
      </c>
      <c r="R33" s="261">
        <f t="shared" si="0"/>
        <v>11.871168233370494</v>
      </c>
      <c r="S33" s="261">
        <f t="shared" si="0"/>
        <v>11.079463297638192</v>
      </c>
      <c r="T33" s="261">
        <f t="shared" si="0"/>
        <v>11.944099171118378</v>
      </c>
      <c r="U33" s="261">
        <f t="shared" si="0"/>
        <v>12.372450115931031</v>
      </c>
      <c r="V33" s="261">
        <f t="shared" si="0"/>
        <v>12.13519776723698</v>
      </c>
      <c r="W33" s="261">
        <f t="shared" si="0"/>
        <v>13.018848962229068</v>
      </c>
      <c r="X33" s="261">
        <f t="shared" si="0"/>
        <v>12.389361602123536</v>
      </c>
      <c r="Y33" s="261">
        <f t="shared" si="0"/>
        <v>13.767597644343265</v>
      </c>
      <c r="DA33" s="70"/>
    </row>
    <row r="34" spans="1:105" ht="12" customHeight="1" x14ac:dyDescent="0.25">
      <c r="A34" s="60" t="s">
        <v>1471</v>
      </c>
      <c r="B34" s="262">
        <v>12.200098974733789</v>
      </c>
      <c r="C34" s="262">
        <v>12.189116319214969</v>
      </c>
      <c r="D34" s="262">
        <v>11.139365866782491</v>
      </c>
      <c r="E34" s="262">
        <v>10.623866985031469</v>
      </c>
      <c r="F34" s="262">
        <v>12.047522561089689</v>
      </c>
      <c r="G34" s="262">
        <v>10.630193385825651</v>
      </c>
      <c r="H34" s="262">
        <v>10.837420534141501</v>
      </c>
      <c r="I34" s="262">
        <v>15.175397520593661</v>
      </c>
      <c r="J34" s="262">
        <v>13.71574196715736</v>
      </c>
      <c r="K34" s="262">
        <v>10.17825120903561</v>
      </c>
      <c r="L34" s="262">
        <v>9.8580253777225977</v>
      </c>
      <c r="M34" s="262">
        <v>8.4322563746689863</v>
      </c>
      <c r="N34" s="262">
        <v>11.09537859428348</v>
      </c>
      <c r="O34" s="262">
        <v>9.541275106905692</v>
      </c>
      <c r="P34" s="262">
        <v>9.4751978337100073</v>
      </c>
      <c r="Q34" s="262">
        <v>9.2941745865211534</v>
      </c>
      <c r="R34" s="262">
        <v>6.921328551248445</v>
      </c>
      <c r="S34" s="262">
        <v>6.4068977359795749</v>
      </c>
      <c r="T34" s="262">
        <v>7.0327836043674337</v>
      </c>
      <c r="U34" s="262">
        <v>7.3362990497408349</v>
      </c>
      <c r="V34" s="262">
        <v>7.3591299525900347</v>
      </c>
      <c r="W34" s="262">
        <v>8.2591200706903614</v>
      </c>
      <c r="X34" s="262">
        <v>8.1921078100597331</v>
      </c>
      <c r="Y34" s="262">
        <v>9.1900060831797763</v>
      </c>
      <c r="DA34" s="72" t="s">
        <v>1607</v>
      </c>
    </row>
    <row r="35" spans="1:105" ht="12" customHeight="1" x14ac:dyDescent="0.25">
      <c r="A35" s="60" t="s">
        <v>1473</v>
      </c>
      <c r="B35" s="262">
        <v>9.9002388506313359</v>
      </c>
      <c r="C35" s="262">
        <v>9.8177822278897242</v>
      </c>
      <c r="D35" s="262">
        <v>9.7670783458821369</v>
      </c>
      <c r="E35" s="262">
        <v>7.9574345317241892</v>
      </c>
      <c r="F35" s="262">
        <v>8.4734071001241951</v>
      </c>
      <c r="G35" s="262">
        <v>8.7270134198890545</v>
      </c>
      <c r="H35" s="262">
        <v>8.7316515678601423</v>
      </c>
      <c r="I35" s="262">
        <v>10.21372702925972</v>
      </c>
      <c r="J35" s="262">
        <v>9.6828118237208098</v>
      </c>
      <c r="K35" s="262">
        <v>7.781360357713611</v>
      </c>
      <c r="L35" s="262">
        <v>7.7464326533507668</v>
      </c>
      <c r="M35" s="262">
        <v>7.3434422634376686</v>
      </c>
      <c r="N35" s="262">
        <v>7.8394357061973494</v>
      </c>
      <c r="O35" s="262">
        <v>6.8106809953357903</v>
      </c>
      <c r="P35" s="262">
        <v>6.4669031815631763</v>
      </c>
      <c r="Q35" s="262">
        <v>6.0092382254159666</v>
      </c>
      <c r="R35" s="262">
        <v>4.9498396821220494</v>
      </c>
      <c r="S35" s="262">
        <v>4.6725655616586161</v>
      </c>
      <c r="T35" s="262">
        <v>4.9113155667509449</v>
      </c>
      <c r="U35" s="262">
        <v>5.0361510661901967</v>
      </c>
      <c r="V35" s="262">
        <v>4.7760678146469449</v>
      </c>
      <c r="W35" s="262">
        <v>4.7597288915387059</v>
      </c>
      <c r="X35" s="262">
        <v>4.1972537920638029</v>
      </c>
      <c r="Y35" s="262">
        <v>4.5775915611634899</v>
      </c>
      <c r="DA35" s="72" t="s">
        <v>1608</v>
      </c>
    </row>
    <row r="36" spans="1:105" ht="12" customHeight="1" x14ac:dyDescent="0.25">
      <c r="A36" s="64" t="s">
        <v>28</v>
      </c>
      <c r="B36" s="229">
        <v>1.063553326398039</v>
      </c>
      <c r="C36" s="229">
        <v>0.54131228255848662</v>
      </c>
      <c r="D36" s="229">
        <v>0.50015180145853044</v>
      </c>
      <c r="E36" s="229">
        <v>0.3460548575790513</v>
      </c>
      <c r="F36" s="229">
        <v>0.19239385574059031</v>
      </c>
      <c r="G36" s="229">
        <v>2.4519680200809318E-3</v>
      </c>
      <c r="H36" s="229">
        <v>1.358326112691164E-2</v>
      </c>
      <c r="I36" s="229">
        <v>0.42056352708386868</v>
      </c>
      <c r="J36" s="229">
        <v>0.1229042912712341</v>
      </c>
      <c r="K36" s="229">
        <v>1.152072794449582E-2</v>
      </c>
      <c r="L36" s="229">
        <v>6.1749322737250048E-2</v>
      </c>
      <c r="M36" s="229">
        <v>6.048900383395504E-3</v>
      </c>
      <c r="N36" s="229">
        <v>4.718109553794354E-3</v>
      </c>
      <c r="O36" s="229">
        <v>0</v>
      </c>
      <c r="P36" s="229">
        <v>0</v>
      </c>
      <c r="Q36" s="229">
        <v>3.074992727479972E-3</v>
      </c>
      <c r="R36" s="229">
        <v>4.0055786329018499E-3</v>
      </c>
      <c r="S36" s="229">
        <v>1.781065425708065E-3</v>
      </c>
      <c r="T36" s="229">
        <v>2.577439097476532E-3</v>
      </c>
      <c r="U36" s="229">
        <v>3.0776643276271718E-3</v>
      </c>
      <c r="V36" s="229">
        <v>4.0247266127386057E-3</v>
      </c>
      <c r="W36" s="229">
        <v>4.5440197195229593E-3</v>
      </c>
      <c r="X36" s="229">
        <v>7.3271964072551144E-3</v>
      </c>
      <c r="Y36" s="229">
        <v>4.6985438170671322E-3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0.95576682827901172</v>
      </c>
      <c r="C38" s="229">
        <v>0.88846427656296301</v>
      </c>
      <c r="D38" s="229">
        <v>0.73214579399871738</v>
      </c>
      <c r="E38" s="229">
        <v>8.8837086542752561E-2</v>
      </c>
      <c r="F38" s="229">
        <v>3.5373450910440918E-2</v>
      </c>
      <c r="G38" s="229">
        <v>3.7237697584749013E-2</v>
      </c>
      <c r="H38" s="229">
        <v>2.4165573664205232E-2</v>
      </c>
      <c r="I38" s="229">
        <v>4.4606249031858662E-2</v>
      </c>
      <c r="J38" s="229">
        <v>3.5284270075136563E-2</v>
      </c>
      <c r="K38" s="229">
        <v>1.9243241343028919E-2</v>
      </c>
      <c r="L38" s="229">
        <v>1.415022576233963E-2</v>
      </c>
      <c r="M38" s="229">
        <v>1.511116426010599E-2</v>
      </c>
      <c r="N38" s="229">
        <v>1.6838150551035769E-2</v>
      </c>
      <c r="O38" s="229">
        <v>1.1743418262446089E-2</v>
      </c>
      <c r="P38" s="229">
        <v>1.0941460974446071E-2</v>
      </c>
      <c r="Q38" s="229">
        <v>1.403280170733036E-2</v>
      </c>
      <c r="R38" s="229">
        <v>1.1830956553369781E-2</v>
      </c>
      <c r="S38" s="229">
        <v>7.9698638420285257E-3</v>
      </c>
      <c r="T38" s="229">
        <v>8.0561291020508838E-3</v>
      </c>
      <c r="U38" s="229">
        <v>9.1898665458896214E-3</v>
      </c>
      <c r="V38" s="229">
        <v>9.050483834862821E-3</v>
      </c>
      <c r="W38" s="229">
        <v>1.200988029305646E-2</v>
      </c>
      <c r="X38" s="229">
        <v>1.3284207093099311E-2</v>
      </c>
      <c r="Y38" s="229">
        <v>1.4730738697366739E-2</v>
      </c>
      <c r="DA38" s="73" t="s">
        <v>1611</v>
      </c>
    </row>
    <row r="39" spans="1:105" ht="12" customHeight="1" x14ac:dyDescent="0.25">
      <c r="A39" s="64" t="s">
        <v>159</v>
      </c>
      <c r="B39" s="229">
        <v>0.16469841565282781</v>
      </c>
      <c r="C39" s="229">
        <v>0.1693964407592877</v>
      </c>
      <c r="D39" s="229">
        <v>0.13128473269462779</v>
      </c>
      <c r="E39" s="229">
        <v>0.1102136576124215</v>
      </c>
      <c r="F39" s="229">
        <v>0.105539461091524</v>
      </c>
      <c r="G39" s="229">
        <v>7.7034668472932652E-2</v>
      </c>
      <c r="H39" s="229">
        <v>5.6882526348480317E-2</v>
      </c>
      <c r="I39" s="229">
        <v>8.6268285584804913E-2</v>
      </c>
      <c r="J39" s="229">
        <v>7.1646334290613567E-2</v>
      </c>
      <c r="K39" s="229">
        <v>6.4526921529785966E-2</v>
      </c>
      <c r="L39" s="229">
        <v>5.87057184735882E-2</v>
      </c>
      <c r="M39" s="229">
        <v>5.3758606785799662E-2</v>
      </c>
      <c r="N39" s="229">
        <v>5.7275873858548661E-2</v>
      </c>
      <c r="O39" s="229">
        <v>4.9900441324154887E-2</v>
      </c>
      <c r="P39" s="229">
        <v>5.1399548751492913E-2</v>
      </c>
      <c r="Q39" s="229">
        <v>6.7593066216863132E-2</v>
      </c>
      <c r="R39" s="229">
        <v>4.2344179439513872E-2</v>
      </c>
      <c r="S39" s="229">
        <v>3.1199733564132089E-2</v>
      </c>
      <c r="T39" s="229">
        <v>3.3114561020794638E-2</v>
      </c>
      <c r="U39" s="229">
        <v>4.7048560477359412E-2</v>
      </c>
      <c r="V39" s="229">
        <v>5.2917455839601578E-2</v>
      </c>
      <c r="W39" s="229">
        <v>6.2683139337457228E-2</v>
      </c>
      <c r="X39" s="229">
        <v>4.9194151867872717E-2</v>
      </c>
      <c r="Y39" s="229">
        <v>4.8557546192336369E-2</v>
      </c>
      <c r="DA39" s="73" t="s">
        <v>1612</v>
      </c>
    </row>
    <row r="40" spans="1:105" ht="12" customHeight="1" x14ac:dyDescent="0.25">
      <c r="A40" s="64" t="s">
        <v>32</v>
      </c>
      <c r="B40" s="229">
        <v>1.1308665709218439</v>
      </c>
      <c r="C40" s="229">
        <v>0.79351206224627646</v>
      </c>
      <c r="D40" s="229">
        <v>0.81352443104282091</v>
      </c>
      <c r="E40" s="229">
        <v>0.4759305111465722</v>
      </c>
      <c r="F40" s="229">
        <v>0.2248558568147212</v>
      </c>
      <c r="G40" s="229">
        <v>0.1372502742753898</v>
      </c>
      <c r="H40" s="229">
        <v>6.1444556927614823E-2</v>
      </c>
      <c r="I40" s="229">
        <v>7.6828970694951454E-2</v>
      </c>
      <c r="J40" s="229">
        <v>4.1742850644348628E-2</v>
      </c>
      <c r="K40" s="229">
        <v>2.577889563289442E-2</v>
      </c>
      <c r="L40" s="229">
        <v>1.263733095117886E-2</v>
      </c>
      <c r="M40" s="229">
        <v>6.6100316762716443E-3</v>
      </c>
      <c r="N40" s="229">
        <v>7.7336833868953637E-3</v>
      </c>
      <c r="O40" s="229">
        <v>6.7421473805330551E-3</v>
      </c>
      <c r="P40" s="229">
        <v>2.0939088545728819E-3</v>
      </c>
      <c r="Q40" s="229">
        <v>2.148399950589228E-3</v>
      </c>
      <c r="R40" s="229">
        <v>1.811300908029323E-3</v>
      </c>
      <c r="S40" s="229">
        <v>1.602273800582569E-3</v>
      </c>
      <c r="T40" s="229">
        <v>1.531761155949669E-3</v>
      </c>
      <c r="U40" s="229">
        <v>1.7534072603318919E-3</v>
      </c>
      <c r="V40" s="229">
        <v>2.1239991300573162E-3</v>
      </c>
      <c r="W40" s="229">
        <v>3.1106665560038309E-3</v>
      </c>
      <c r="X40" s="229">
        <v>5.5941270667559566E-3</v>
      </c>
      <c r="Y40" s="229">
        <v>7.5645372083211031E-3</v>
      </c>
      <c r="DA40" s="73" t="s">
        <v>1613</v>
      </c>
    </row>
    <row r="41" spans="1:105" ht="12" customHeight="1" x14ac:dyDescent="0.25">
      <c r="A41" s="64" t="s">
        <v>33</v>
      </c>
      <c r="B41" s="229">
        <v>2.2476473268624688</v>
      </c>
      <c r="C41" s="229">
        <v>2.825517332520072</v>
      </c>
      <c r="D41" s="229">
        <v>3.2755652801312189</v>
      </c>
      <c r="E41" s="229">
        <v>3.156373106441432</v>
      </c>
      <c r="F41" s="229">
        <v>3.9966226612611182</v>
      </c>
      <c r="G41" s="229">
        <v>4.0761943943047587</v>
      </c>
      <c r="H41" s="229">
        <v>3.8615628124405901</v>
      </c>
      <c r="I41" s="229">
        <v>2.8573003416649709</v>
      </c>
      <c r="J41" s="229">
        <v>3.083267673108915</v>
      </c>
      <c r="K41" s="229">
        <v>2.468578987862271</v>
      </c>
      <c r="L41" s="229">
        <v>2.1714294232636342</v>
      </c>
      <c r="M41" s="229">
        <v>1.800775472545292</v>
      </c>
      <c r="N41" s="229">
        <v>1.807359105997167</v>
      </c>
      <c r="O41" s="229">
        <v>1.891251070526601</v>
      </c>
      <c r="P41" s="229">
        <v>2.1148257311475191</v>
      </c>
      <c r="Q41" s="229">
        <v>1.7788381461734271</v>
      </c>
      <c r="R41" s="229">
        <v>1.1881394352884891</v>
      </c>
      <c r="S41" s="229">
        <v>1.2459579650856809</v>
      </c>
      <c r="T41" s="229">
        <v>1.1582746555164321</v>
      </c>
      <c r="U41" s="229">
        <v>1.2870739134705249</v>
      </c>
      <c r="V41" s="229">
        <v>1.4201017913410421</v>
      </c>
      <c r="W41" s="229">
        <v>1.298111778380441</v>
      </c>
      <c r="X41" s="229">
        <v>1.5593612535638239</v>
      </c>
      <c r="Y41" s="229">
        <v>1.7121118108634119</v>
      </c>
      <c r="DA41" s="73" t="s">
        <v>1614</v>
      </c>
    </row>
    <row r="42" spans="1:105" ht="12" customHeight="1" x14ac:dyDescent="0.25">
      <c r="A42" s="64" t="s">
        <v>35</v>
      </c>
      <c r="B42" s="229">
        <v>1.873130763711421</v>
      </c>
      <c r="C42" s="229">
        <v>2.0430506433827289</v>
      </c>
      <c r="D42" s="229">
        <v>1.9379010244159911</v>
      </c>
      <c r="E42" s="229">
        <v>1.62916214300009</v>
      </c>
      <c r="F42" s="229">
        <v>1.6107839079321371</v>
      </c>
      <c r="G42" s="229">
        <v>1.2352620238484491</v>
      </c>
      <c r="H42" s="229">
        <v>1.115188898884248</v>
      </c>
      <c r="I42" s="229">
        <v>1.8739654065794129</v>
      </c>
      <c r="J42" s="229">
        <v>1.566697743003034</v>
      </c>
      <c r="K42" s="229">
        <v>0.91665080447705483</v>
      </c>
      <c r="L42" s="229">
        <v>1.001929683388092</v>
      </c>
      <c r="M42" s="229">
        <v>0.92773818750727433</v>
      </c>
      <c r="N42" s="229">
        <v>1.40529470411373</v>
      </c>
      <c r="O42" s="229">
        <v>1.143322683475295</v>
      </c>
      <c r="P42" s="229">
        <v>1.0842779954441091</v>
      </c>
      <c r="Q42" s="229">
        <v>1.144326826902111</v>
      </c>
      <c r="R42" s="229">
        <v>0.96491130871451958</v>
      </c>
      <c r="S42" s="229">
        <v>0.81793042222586487</v>
      </c>
      <c r="T42" s="229">
        <v>0.91082483557828575</v>
      </c>
      <c r="U42" s="229">
        <v>1.0537092101816199</v>
      </c>
      <c r="V42" s="229">
        <v>1.1073042241965949</v>
      </c>
      <c r="W42" s="229">
        <v>1.278894642838776</v>
      </c>
      <c r="X42" s="229">
        <v>1.225556002562711</v>
      </c>
      <c r="Y42" s="229">
        <v>1.4159482360462829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1.7916770942634379</v>
      </c>
      <c r="C44" s="229">
        <v>1.7817268514634581</v>
      </c>
      <c r="D44" s="229">
        <v>1.6848104254989129</v>
      </c>
      <c r="E44" s="229">
        <v>1.772334184473076</v>
      </c>
      <c r="F44" s="229">
        <v>1.9363293801714481</v>
      </c>
      <c r="G44" s="229">
        <v>1.915025845710276</v>
      </c>
      <c r="H44" s="229">
        <v>1.94034524603551</v>
      </c>
      <c r="I44" s="229">
        <v>2.266507468179237</v>
      </c>
      <c r="J44" s="229">
        <v>2.049173948222184</v>
      </c>
      <c r="K44" s="229">
        <v>2.0126412129688829</v>
      </c>
      <c r="L44" s="229">
        <v>2.0646341080301318</v>
      </c>
      <c r="M44" s="229">
        <v>2.1194800920680201</v>
      </c>
      <c r="N44" s="229">
        <v>0.67927646215401583</v>
      </c>
      <c r="O44" s="229">
        <v>0.77709124394638196</v>
      </c>
      <c r="P44" s="229">
        <v>0.87796613322099104</v>
      </c>
      <c r="Q44" s="229">
        <v>0.58985988668786682</v>
      </c>
      <c r="R44" s="229">
        <v>0.72943822274932046</v>
      </c>
      <c r="S44" s="229">
        <v>0.72422204125947254</v>
      </c>
      <c r="T44" s="229">
        <v>0.70511919856010652</v>
      </c>
      <c r="U44" s="229">
        <v>0.85013289534543524</v>
      </c>
      <c r="V44" s="229">
        <v>0.92908163446432546</v>
      </c>
      <c r="W44" s="229">
        <v>0.91847260120695418</v>
      </c>
      <c r="X44" s="229">
        <v>1.0275644645938149</v>
      </c>
      <c r="Y44" s="229">
        <v>1.1567310208453601</v>
      </c>
      <c r="DA44" s="73" t="s">
        <v>1617</v>
      </c>
    </row>
    <row r="45" spans="1:105" ht="12" customHeight="1" x14ac:dyDescent="0.25">
      <c r="A45" s="146" t="s">
        <v>39</v>
      </c>
      <c r="B45" s="325">
        <v>0.67289852454228649</v>
      </c>
      <c r="C45" s="325">
        <v>0.7748023383964493</v>
      </c>
      <c r="D45" s="325">
        <v>0.6916948566413178</v>
      </c>
      <c r="E45" s="325">
        <v>0.37852898492879428</v>
      </c>
      <c r="F45" s="325">
        <v>0.37150852620221719</v>
      </c>
      <c r="G45" s="325">
        <v>1.246556547672419</v>
      </c>
      <c r="H45" s="325">
        <v>1.6584786924325829</v>
      </c>
      <c r="I45" s="325">
        <v>2.5876867804406141</v>
      </c>
      <c r="J45" s="325">
        <v>2.7120947131053441</v>
      </c>
      <c r="K45" s="325">
        <v>2.2624195659551969</v>
      </c>
      <c r="L45" s="325">
        <v>2.3611968407445532</v>
      </c>
      <c r="M45" s="325">
        <v>2.4139198082115101</v>
      </c>
      <c r="N45" s="325">
        <v>3.8609396165821628</v>
      </c>
      <c r="O45" s="325">
        <v>2.9306299904203801</v>
      </c>
      <c r="P45" s="325">
        <v>2.3253984031700452</v>
      </c>
      <c r="Q45" s="325">
        <v>2.4093641050503001</v>
      </c>
      <c r="R45" s="325">
        <v>2.0073586998359039</v>
      </c>
      <c r="S45" s="325">
        <v>1.841902196455147</v>
      </c>
      <c r="T45" s="325">
        <v>2.0918169867198499</v>
      </c>
      <c r="U45" s="325">
        <v>1.7841655485814081</v>
      </c>
      <c r="V45" s="325">
        <v>1.251463499227722</v>
      </c>
      <c r="W45" s="325">
        <v>1.1819021632064941</v>
      </c>
      <c r="X45" s="325">
        <v>0.30937238890846991</v>
      </c>
      <c r="Y45" s="325">
        <v>0.21724912749334341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525.38288784042663</v>
      </c>
      <c r="C48" s="223">
        <v>528.15724248089589</v>
      </c>
      <c r="D48" s="223">
        <v>605.27254305824749</v>
      </c>
      <c r="E48" s="223">
        <v>478.38654241799219</v>
      </c>
      <c r="F48" s="223">
        <v>443.86754520752902</v>
      </c>
      <c r="G48" s="223">
        <v>495.43317406746218</v>
      </c>
      <c r="H48" s="223">
        <v>477.03019119507383</v>
      </c>
      <c r="I48" s="223">
        <v>384.39136642891282</v>
      </c>
      <c r="J48" s="223">
        <v>345.44613063569449</v>
      </c>
      <c r="K48" s="223">
        <v>320.33880840393499</v>
      </c>
      <c r="L48" s="223">
        <v>369.03702025228608</v>
      </c>
      <c r="M48" s="223">
        <v>348.03947818693501</v>
      </c>
      <c r="N48" s="223">
        <v>151.70407451823451</v>
      </c>
      <c r="O48" s="223">
        <v>172.79217692089259</v>
      </c>
      <c r="P48" s="223">
        <v>213.72948895234839</v>
      </c>
      <c r="Q48" s="223">
        <v>215.49843495969151</v>
      </c>
      <c r="R48" s="223">
        <v>227.67507680301361</v>
      </c>
      <c r="S48" s="223">
        <v>268.28189218850628</v>
      </c>
      <c r="T48" s="223">
        <v>241.56367867960361</v>
      </c>
      <c r="U48" s="223">
        <v>244.44606330451461</v>
      </c>
      <c r="V48" s="223">
        <v>255.9171484158953</v>
      </c>
      <c r="W48" s="223">
        <v>229.72800857295829</v>
      </c>
      <c r="X48" s="223">
        <v>245.66639706391149</v>
      </c>
      <c r="Y48" s="223">
        <v>218.43461732798741</v>
      </c>
      <c r="DA48" s="89" t="s">
        <v>1619</v>
      </c>
    </row>
    <row r="49" spans="1:105" ht="12" customHeight="1" x14ac:dyDescent="0.25">
      <c r="A49" s="55" t="s">
        <v>91</v>
      </c>
      <c r="B49" s="259">
        <v>3.4380099119449201</v>
      </c>
      <c r="C49" s="259">
        <v>3.4540274797620589</v>
      </c>
      <c r="D49" s="259">
        <v>3.9720625825475002</v>
      </c>
      <c r="E49" s="259">
        <v>3.1299861775453648</v>
      </c>
      <c r="F49" s="259">
        <v>2.896237339906127</v>
      </c>
      <c r="G49" s="259">
        <v>3.2266180241312141</v>
      </c>
      <c r="H49" s="259">
        <v>3.0963580812102331</v>
      </c>
      <c r="I49" s="259">
        <v>2.4844243920212028</v>
      </c>
      <c r="J49" s="259">
        <v>2.231797007880898</v>
      </c>
      <c r="K49" s="259">
        <v>2.0610779056551101</v>
      </c>
      <c r="L49" s="259">
        <v>2.3718644787739791</v>
      </c>
      <c r="M49" s="259">
        <v>2.228811331257591</v>
      </c>
      <c r="N49" s="259">
        <v>0.9792267044831714</v>
      </c>
      <c r="O49" s="259">
        <v>1.1160973814728521</v>
      </c>
      <c r="P49" s="259">
        <v>1.3813008696166771</v>
      </c>
      <c r="Q49" s="259">
        <v>1.3932406978331999</v>
      </c>
      <c r="R49" s="259">
        <v>1.445801112750422</v>
      </c>
      <c r="S49" s="259">
        <v>1.727036919732168</v>
      </c>
      <c r="T49" s="259">
        <v>1.5527541429048659</v>
      </c>
      <c r="U49" s="259">
        <v>1.5428403099291299</v>
      </c>
      <c r="V49" s="259">
        <v>1.6429647069684721</v>
      </c>
      <c r="W49" s="259">
        <v>1.4753281848284989</v>
      </c>
      <c r="X49" s="259">
        <v>1.5453743262375279</v>
      </c>
      <c r="Y49" s="259">
        <v>1.387747660283835</v>
      </c>
      <c r="DA49" s="67" t="s">
        <v>1620</v>
      </c>
    </row>
    <row r="50" spans="1:105" ht="12" customHeight="1" x14ac:dyDescent="0.25">
      <c r="A50" s="173" t="s">
        <v>92</v>
      </c>
      <c r="B50" s="224">
        <v>0.99924646839206832</v>
      </c>
      <c r="C50" s="224">
        <v>1.003901922705303</v>
      </c>
      <c r="D50" s="224">
        <v>1.1544671509098481</v>
      </c>
      <c r="E50" s="224">
        <v>0.90972036559919656</v>
      </c>
      <c r="F50" s="224">
        <v>0.8417820214745213</v>
      </c>
      <c r="G50" s="224">
        <v>0.93780609947088567</v>
      </c>
      <c r="H50" s="224">
        <v>0.89994646809387546</v>
      </c>
      <c r="I50" s="224">
        <v>0.72208991925502974</v>
      </c>
      <c r="J50" s="224">
        <v>0.64866458661004034</v>
      </c>
      <c r="K50" s="224">
        <v>0.59904563135528976</v>
      </c>
      <c r="L50" s="224">
        <v>0.68937474429173884</v>
      </c>
      <c r="M50" s="224">
        <v>0.64779680934993578</v>
      </c>
      <c r="N50" s="224">
        <v>0.28460907655047191</v>
      </c>
      <c r="O50" s="224">
        <v>0.3243900964169909</v>
      </c>
      <c r="P50" s="224">
        <v>0.40147063304146452</v>
      </c>
      <c r="Q50" s="224">
        <v>0.4049409055200624</v>
      </c>
      <c r="R50" s="224">
        <v>0.42600230194077998</v>
      </c>
      <c r="S50" s="224">
        <v>0.50195769850146166</v>
      </c>
      <c r="T50" s="224">
        <v>0.45130297274247599</v>
      </c>
      <c r="U50" s="224">
        <v>0.45725455288205419</v>
      </c>
      <c r="V50" s="224">
        <v>0.47881899323965649</v>
      </c>
      <c r="W50" s="224">
        <v>0.42879936828779491</v>
      </c>
      <c r="X50" s="224">
        <v>0.45803967060760192</v>
      </c>
      <c r="Y50" s="224">
        <v>0.40828961531402891</v>
      </c>
      <c r="DA50" s="177" t="s">
        <v>1621</v>
      </c>
    </row>
    <row r="51" spans="1:105" ht="12" customHeight="1" x14ac:dyDescent="0.25">
      <c r="A51" s="173" t="s">
        <v>93</v>
      </c>
      <c r="B51" s="224">
        <v>3.7030351598551081</v>
      </c>
      <c r="C51" s="224">
        <v>3.8097655391461038</v>
      </c>
      <c r="D51" s="224">
        <v>4.0337071741682333</v>
      </c>
      <c r="E51" s="224">
        <v>3.6471253366331289</v>
      </c>
      <c r="F51" s="224">
        <v>3.604354326188278</v>
      </c>
      <c r="G51" s="224">
        <v>3.730858965948455</v>
      </c>
      <c r="H51" s="224">
        <v>3.765999986787151</v>
      </c>
      <c r="I51" s="224">
        <v>3.6228342639644349</v>
      </c>
      <c r="J51" s="224">
        <v>3.2102531962751302</v>
      </c>
      <c r="K51" s="224">
        <v>2.8094423635121939</v>
      </c>
      <c r="L51" s="224">
        <v>3.1710275671714578</v>
      </c>
      <c r="M51" s="224">
        <v>2.77277617234303</v>
      </c>
      <c r="N51" s="224">
        <v>1.6700095883630539</v>
      </c>
      <c r="O51" s="224">
        <v>1.7947152136789251</v>
      </c>
      <c r="P51" s="224">
        <v>2.1900279574410582</v>
      </c>
      <c r="Q51" s="224">
        <v>2.3837692003122202</v>
      </c>
      <c r="R51" s="224">
        <v>2.2922309176128008</v>
      </c>
      <c r="S51" s="224">
        <v>2.6531382609921641</v>
      </c>
      <c r="T51" s="224">
        <v>2.5393979002505729</v>
      </c>
      <c r="U51" s="224">
        <v>2.4516339881842768</v>
      </c>
      <c r="V51" s="224">
        <v>2.5424515115005568</v>
      </c>
      <c r="W51" s="224">
        <v>2.508827444605128</v>
      </c>
      <c r="X51" s="224">
        <v>2.6321433766510829</v>
      </c>
      <c r="Y51" s="224">
        <v>2.4276841099169029</v>
      </c>
      <c r="DA51" s="177" t="s">
        <v>1622</v>
      </c>
    </row>
    <row r="52" spans="1:105" ht="12" customHeight="1" x14ac:dyDescent="0.25">
      <c r="A52" s="173" t="s">
        <v>94</v>
      </c>
      <c r="B52" s="224">
        <v>2.8041978249117152</v>
      </c>
      <c r="C52" s="224">
        <v>2.8172624844047371</v>
      </c>
      <c r="D52" s="224">
        <v>3.2397955618725272</v>
      </c>
      <c r="E52" s="224">
        <v>2.5529596062482378</v>
      </c>
      <c r="F52" s="224">
        <v>2.362303383935958</v>
      </c>
      <c r="G52" s="224">
        <v>2.6317769514431362</v>
      </c>
      <c r="H52" s="224">
        <v>2.525530995797971</v>
      </c>
      <c r="I52" s="224">
        <v>2.026409944909747</v>
      </c>
      <c r="J52" s="224">
        <v>1.8203555182898361</v>
      </c>
      <c r="K52" s="224">
        <v>1.6811092254070981</v>
      </c>
      <c r="L52" s="224">
        <v>1.93460094145008</v>
      </c>
      <c r="M52" s="224">
        <v>1.8179202641435701</v>
      </c>
      <c r="N52" s="224">
        <v>0.79870200061574748</v>
      </c>
      <c r="O52" s="224">
        <v>0.91033997273884948</v>
      </c>
      <c r="P52" s="224">
        <v>1.1266520438669989</v>
      </c>
      <c r="Q52" s="224">
        <v>1.1363907127981929</v>
      </c>
      <c r="R52" s="224">
        <v>1.1954955722105221</v>
      </c>
      <c r="S52" s="224">
        <v>1.4086501487470879</v>
      </c>
      <c r="T52" s="224">
        <v>1.266497160182195</v>
      </c>
      <c r="U52" s="224">
        <v>1.283199153744452</v>
      </c>
      <c r="V52" s="224">
        <v>1.343715711629849</v>
      </c>
      <c r="W52" s="224">
        <v>1.203345014379734</v>
      </c>
      <c r="X52" s="224">
        <v>1.288401530493503</v>
      </c>
      <c r="Y52" s="224">
        <v>1.1457882388516121</v>
      </c>
      <c r="DA52" s="177" t="s">
        <v>1623</v>
      </c>
    </row>
    <row r="53" spans="1:105" ht="12" customHeight="1" x14ac:dyDescent="0.25">
      <c r="A53" s="56" t="s">
        <v>95</v>
      </c>
      <c r="B53" s="260">
        <v>5.0748677456558244</v>
      </c>
      <c r="C53" s="260">
        <v>5.0683227610763488</v>
      </c>
      <c r="D53" s="260">
        <v>5.7462247880355646</v>
      </c>
      <c r="E53" s="260">
        <v>4.3959136035355186</v>
      </c>
      <c r="F53" s="260">
        <v>3.9430366323349371</v>
      </c>
      <c r="G53" s="260">
        <v>4.1208414714666866</v>
      </c>
      <c r="H53" s="260">
        <v>3.896156568515234</v>
      </c>
      <c r="I53" s="260">
        <v>3.569741020866477</v>
      </c>
      <c r="J53" s="260">
        <v>3.0792032556853539</v>
      </c>
      <c r="K53" s="260">
        <v>2.6452021270533428</v>
      </c>
      <c r="L53" s="260">
        <v>3.0892734366984551</v>
      </c>
      <c r="M53" s="260">
        <v>2.8174964842363002</v>
      </c>
      <c r="N53" s="260">
        <v>1.4412894224263371</v>
      </c>
      <c r="O53" s="260">
        <v>1.5767780837580601</v>
      </c>
      <c r="P53" s="260">
        <v>1.920598989944609</v>
      </c>
      <c r="Q53" s="260">
        <v>2.031211804704633</v>
      </c>
      <c r="R53" s="260">
        <v>2.075190495272909</v>
      </c>
      <c r="S53" s="260">
        <v>2.3769556445145361</v>
      </c>
      <c r="T53" s="260">
        <v>2.2067577893206081</v>
      </c>
      <c r="U53" s="260">
        <v>2.222581166451036</v>
      </c>
      <c r="V53" s="260">
        <v>2.3229739490243011</v>
      </c>
      <c r="W53" s="260">
        <v>2.1610893776003071</v>
      </c>
      <c r="X53" s="260">
        <v>2.296871535431753</v>
      </c>
      <c r="Y53" s="260">
        <v>2.0645551605836818</v>
      </c>
      <c r="DA53" s="68" t="s">
        <v>1624</v>
      </c>
    </row>
    <row r="54" spans="1:105" ht="12" customHeight="1" x14ac:dyDescent="0.25">
      <c r="A54" s="37" t="s">
        <v>159</v>
      </c>
      <c r="B54" s="226">
        <v>0.34205221959779242</v>
      </c>
      <c r="C54" s="226">
        <v>0.32512722742626121</v>
      </c>
      <c r="D54" s="226">
        <v>0.31153029969848112</v>
      </c>
      <c r="E54" s="226">
        <v>0.22515393432441649</v>
      </c>
      <c r="F54" s="226">
        <v>0.18734904492884799</v>
      </c>
      <c r="G54" s="226">
        <v>0.18831635661986271</v>
      </c>
      <c r="H54" s="226">
        <v>0.140516267235026</v>
      </c>
      <c r="I54" s="226">
        <v>0.1127934243005901</v>
      </c>
      <c r="J54" s="226">
        <v>9.5386603381809681E-2</v>
      </c>
      <c r="K54" s="226">
        <v>0.1192637606767237</v>
      </c>
      <c r="L54" s="226">
        <v>0.12194250872556441</v>
      </c>
      <c r="M54" s="226">
        <v>0.1159129124731005</v>
      </c>
      <c r="N54" s="226">
        <v>3.800545862129686E-2</v>
      </c>
      <c r="O54" s="226">
        <v>4.43948509759724E-2</v>
      </c>
      <c r="P54" s="226">
        <v>5.7506217407516762E-2</v>
      </c>
      <c r="Q54" s="226">
        <v>7.3596407603574707E-2</v>
      </c>
      <c r="R54" s="226">
        <v>6.0147741518944198E-2</v>
      </c>
      <c r="S54" s="226">
        <v>5.96749484370903E-2</v>
      </c>
      <c r="T54" s="226">
        <v>5.1403139299767357E-2</v>
      </c>
      <c r="U54" s="226">
        <v>6.5091225575803074E-2</v>
      </c>
      <c r="V54" s="226">
        <v>7.4506756120946482E-2</v>
      </c>
      <c r="W54" s="226">
        <v>6.742397138997773E-2</v>
      </c>
      <c r="X54" s="226">
        <v>5.6652142324085851E-2</v>
      </c>
      <c r="Y54" s="226">
        <v>4.2817311283114619E-2</v>
      </c>
      <c r="DA54" s="69" t="s">
        <v>1625</v>
      </c>
    </row>
    <row r="55" spans="1:105" ht="12" customHeight="1" x14ac:dyDescent="0.25">
      <c r="A55" s="37" t="s">
        <v>35</v>
      </c>
      <c r="B55" s="226">
        <v>4.0712034016650032</v>
      </c>
      <c r="C55" s="226">
        <v>4.103740631049396</v>
      </c>
      <c r="D55" s="226">
        <v>4.8124848299948813</v>
      </c>
      <c r="E55" s="226">
        <v>3.4830535151203441</v>
      </c>
      <c r="F55" s="226">
        <v>2.9924410663076348</v>
      </c>
      <c r="G55" s="226">
        <v>3.1601858770625348</v>
      </c>
      <c r="H55" s="226">
        <v>2.883021478664026</v>
      </c>
      <c r="I55" s="226">
        <v>2.564164577679509</v>
      </c>
      <c r="J55" s="226">
        <v>2.182882401430001</v>
      </c>
      <c r="K55" s="226">
        <v>1.7730590106046551</v>
      </c>
      <c r="L55" s="226">
        <v>2.1780290794783368</v>
      </c>
      <c r="M55" s="226">
        <v>2.093442126223938</v>
      </c>
      <c r="N55" s="226">
        <v>0.97587316532958646</v>
      </c>
      <c r="O55" s="226">
        <v>1.064507555989517</v>
      </c>
      <c r="P55" s="226">
        <v>1.2695442781423709</v>
      </c>
      <c r="Q55" s="226">
        <v>1.30393595330541</v>
      </c>
      <c r="R55" s="226">
        <v>1.4343816221994989</v>
      </c>
      <c r="S55" s="226">
        <v>1.6372282941822169</v>
      </c>
      <c r="T55" s="226">
        <v>1.4796439322004269</v>
      </c>
      <c r="U55" s="226">
        <v>1.5264999143461799</v>
      </c>
      <c r="V55" s="226">
        <v>1.6316062817169199</v>
      </c>
      <c r="W55" s="226">
        <v>1.4396272924785991</v>
      </c>
      <c r="X55" s="226">
        <v>1.4770246184110569</v>
      </c>
      <c r="Y55" s="226">
        <v>1.3104098251925069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0.66161212439302886</v>
      </c>
      <c r="C58" s="226">
        <v>0.63945490260069204</v>
      </c>
      <c r="D58" s="226">
        <v>0.62220965834220199</v>
      </c>
      <c r="E58" s="226">
        <v>0.68770615409075808</v>
      </c>
      <c r="F58" s="226">
        <v>0.76324652109845326</v>
      </c>
      <c r="G58" s="226">
        <v>0.77233923778428959</v>
      </c>
      <c r="H58" s="226">
        <v>0.87261882261618218</v>
      </c>
      <c r="I58" s="226">
        <v>0.89278301888637701</v>
      </c>
      <c r="J58" s="226">
        <v>0.80093425087354353</v>
      </c>
      <c r="K58" s="226">
        <v>0.75287935577196463</v>
      </c>
      <c r="L58" s="226">
        <v>0.7893018484945532</v>
      </c>
      <c r="M58" s="226">
        <v>0.60814144553926208</v>
      </c>
      <c r="N58" s="226">
        <v>0.42741079847545421</v>
      </c>
      <c r="O58" s="226">
        <v>0.46787567679257119</v>
      </c>
      <c r="P58" s="226">
        <v>0.59354849439472079</v>
      </c>
      <c r="Q58" s="226">
        <v>0.65367944379564757</v>
      </c>
      <c r="R58" s="226">
        <v>0.58066113155446575</v>
      </c>
      <c r="S58" s="226">
        <v>0.68005240189522831</v>
      </c>
      <c r="T58" s="226">
        <v>0.67571071782041336</v>
      </c>
      <c r="U58" s="226">
        <v>0.63099002652905256</v>
      </c>
      <c r="V58" s="226">
        <v>0.61686091118643449</v>
      </c>
      <c r="W58" s="226">
        <v>0.65403811373172982</v>
      </c>
      <c r="X58" s="226">
        <v>0.76319477469660946</v>
      </c>
      <c r="Y58" s="226">
        <v>0.71132802410806051</v>
      </c>
      <c r="DA58" s="69" t="s">
        <v>1629</v>
      </c>
    </row>
    <row r="59" spans="1:105" ht="12" customHeight="1" x14ac:dyDescent="0.25">
      <c r="A59" s="57" t="s">
        <v>1496</v>
      </c>
      <c r="B59" s="261">
        <v>13.41125897989618</v>
      </c>
      <c r="C59" s="261">
        <v>13.797803718442511</v>
      </c>
      <c r="D59" s="261">
        <v>14.60885171934258</v>
      </c>
      <c r="E59" s="261">
        <v>13.208770727319189</v>
      </c>
      <c r="F59" s="261">
        <v>13.05386722974338</v>
      </c>
      <c r="G59" s="261">
        <v>13.51202828216196</v>
      </c>
      <c r="H59" s="261">
        <v>13.63929829471677</v>
      </c>
      <c r="I59" s="261">
        <v>13.12079590331777</v>
      </c>
      <c r="J59" s="261">
        <v>11.626553664148799</v>
      </c>
      <c r="K59" s="261">
        <v>10.174939610248771</v>
      </c>
      <c r="L59" s="261">
        <v>11.484490451716519</v>
      </c>
      <c r="M59" s="261">
        <v>10.04214589796999</v>
      </c>
      <c r="N59" s="261">
        <v>6.0482631467434054</v>
      </c>
      <c r="O59" s="261">
        <v>6.4999087199457106</v>
      </c>
      <c r="P59" s="261">
        <v>7.9316103797416488</v>
      </c>
      <c r="Q59" s="261">
        <v>8.6332818117066044</v>
      </c>
      <c r="R59" s="261">
        <v>8.3263563275778072</v>
      </c>
      <c r="S59" s="261">
        <v>9.6088540323310134</v>
      </c>
      <c r="T59" s="261">
        <v>9.1969212883729554</v>
      </c>
      <c r="U59" s="261">
        <v>8.904528631019744</v>
      </c>
      <c r="V59" s="261">
        <v>9.2574013380235716</v>
      </c>
      <c r="W59" s="261">
        <v>9.0862044628242202</v>
      </c>
      <c r="X59" s="261">
        <v>9.5592353505448475</v>
      </c>
      <c r="Y59" s="261">
        <v>8.8381082364332801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63.443048973671395</v>
      </c>
      <c r="C60" s="261">
        <f t="shared" si="1"/>
        <v>63.815978784410888</v>
      </c>
      <c r="D60" s="261">
        <f t="shared" si="1"/>
        <v>73.011497962076177</v>
      </c>
      <c r="E60" s="261">
        <f t="shared" si="1"/>
        <v>54.855667627966227</v>
      </c>
      <c r="F60" s="261">
        <f t="shared" si="1"/>
        <v>49.344816873485541</v>
      </c>
      <c r="G60" s="261">
        <f t="shared" si="1"/>
        <v>54.20945442305306</v>
      </c>
      <c r="H60" s="261">
        <f t="shared" si="1"/>
        <v>51.305399092678726</v>
      </c>
      <c r="I60" s="261">
        <f t="shared" si="1"/>
        <v>43.946507025635057</v>
      </c>
      <c r="J60" s="261">
        <f t="shared" si="1"/>
        <v>38.890350784913231</v>
      </c>
      <c r="K60" s="261">
        <f t="shared" si="1"/>
        <v>34.331400489938353</v>
      </c>
      <c r="L60" s="261">
        <f t="shared" si="1"/>
        <v>40.319128227083056</v>
      </c>
      <c r="M60" s="261">
        <f t="shared" si="1"/>
        <v>38.10262387328396</v>
      </c>
      <c r="N60" s="261">
        <f t="shared" si="1"/>
        <v>18.339843669958356</v>
      </c>
      <c r="O60" s="261">
        <f t="shared" si="1"/>
        <v>20.116712698696944</v>
      </c>
      <c r="P60" s="261">
        <f t="shared" si="1"/>
        <v>24.150947548646108</v>
      </c>
      <c r="Q60" s="261">
        <f t="shared" si="1"/>
        <v>25.097326889883664</v>
      </c>
      <c r="R60" s="261">
        <f t="shared" si="1"/>
        <v>26.449980261709904</v>
      </c>
      <c r="S60" s="261">
        <f t="shared" si="1"/>
        <v>30.565136851632673</v>
      </c>
      <c r="T60" s="261">
        <f t="shared" si="1"/>
        <v>27.935931744869674</v>
      </c>
      <c r="U60" s="261">
        <f t="shared" si="1"/>
        <v>27.959833955854343</v>
      </c>
      <c r="V60" s="261">
        <f t="shared" si="1"/>
        <v>28.967630294428158</v>
      </c>
      <c r="W60" s="261">
        <f t="shared" si="1"/>
        <v>26.019321777795255</v>
      </c>
      <c r="X60" s="261">
        <f t="shared" si="1"/>
        <v>26.622564032471104</v>
      </c>
      <c r="Y60" s="261">
        <f t="shared" si="1"/>
        <v>23.592740719310143</v>
      </c>
      <c r="DA60" s="70"/>
    </row>
    <row r="61" spans="1:105" ht="12" customHeight="1" x14ac:dyDescent="0.25">
      <c r="A61" s="60" t="s">
        <v>1499</v>
      </c>
      <c r="B61" s="262">
        <v>49.951434909919882</v>
      </c>
      <c r="C61" s="262">
        <v>50.038639691302308</v>
      </c>
      <c r="D61" s="262">
        <v>57.132141757079879</v>
      </c>
      <c r="E61" s="262">
        <v>42.590856880813483</v>
      </c>
      <c r="F61" s="262">
        <v>37.963126246108807</v>
      </c>
      <c r="G61" s="262">
        <v>40.457263200776353</v>
      </c>
      <c r="H61" s="262">
        <v>37.681584950285533</v>
      </c>
      <c r="I61" s="262">
        <v>32.998044708376177</v>
      </c>
      <c r="J61" s="262">
        <v>28.714112634828549</v>
      </c>
      <c r="K61" s="262">
        <v>24.687107623488512</v>
      </c>
      <c r="L61" s="262">
        <v>29.13035369995999</v>
      </c>
      <c r="M61" s="262">
        <v>27.259707219839811</v>
      </c>
      <c r="N61" s="262">
        <v>13.04114140802491</v>
      </c>
      <c r="O61" s="262">
        <v>14.36396647542114</v>
      </c>
      <c r="P61" s="262">
        <v>17.43914345858855</v>
      </c>
      <c r="Q61" s="262">
        <v>18.176427535287068</v>
      </c>
      <c r="R61" s="262">
        <v>19.072298550214899</v>
      </c>
      <c r="S61" s="262">
        <v>21.8611152954762</v>
      </c>
      <c r="T61" s="262">
        <v>19.972577706373428</v>
      </c>
      <c r="U61" s="262">
        <v>20.384194741215289</v>
      </c>
      <c r="V61" s="262">
        <v>21.553582644136259</v>
      </c>
      <c r="W61" s="262">
        <v>19.519915371346471</v>
      </c>
      <c r="X61" s="262">
        <v>20.430015857228401</v>
      </c>
      <c r="Y61" s="262">
        <v>18.189782523052621</v>
      </c>
      <c r="DA61" s="72" t="s">
        <v>1631</v>
      </c>
    </row>
    <row r="62" spans="1:105" ht="12" customHeight="1" x14ac:dyDescent="0.25">
      <c r="A62" s="59" t="s">
        <v>28</v>
      </c>
      <c r="B62" s="230">
        <v>10.29088712673407</v>
      </c>
      <c r="C62" s="230">
        <v>6.143944622870821</v>
      </c>
      <c r="D62" s="230">
        <v>6.9841302778142724</v>
      </c>
      <c r="E62" s="230">
        <v>5.5933102218204196</v>
      </c>
      <c r="F62" s="230">
        <v>3.3907563714058591</v>
      </c>
      <c r="G62" s="230">
        <v>6.7129125550782709E-2</v>
      </c>
      <c r="H62" s="230">
        <v>0.40583322832344693</v>
      </c>
      <c r="I62" s="230">
        <v>5.583509889059175</v>
      </c>
      <c r="J62" s="230">
        <v>1.9345273549119619</v>
      </c>
      <c r="K62" s="230">
        <v>0.27642520307498841</v>
      </c>
      <c r="L62" s="230">
        <v>1.5780186328681809</v>
      </c>
      <c r="M62" s="230">
        <v>0.16478172007856359</v>
      </c>
      <c r="N62" s="230">
        <v>4.1586100660952328E-2</v>
      </c>
      <c r="O62" s="230">
        <v>0</v>
      </c>
      <c r="P62" s="230">
        <v>0</v>
      </c>
      <c r="Q62" s="230">
        <v>4.5792362142325169E-2</v>
      </c>
      <c r="R62" s="230">
        <v>7.5165280049012559E-2</v>
      </c>
      <c r="S62" s="230">
        <v>4.5624554386940727E-2</v>
      </c>
      <c r="T62" s="230">
        <v>5.4286187485738178E-2</v>
      </c>
      <c r="U62" s="230">
        <v>5.6719513481954663E-2</v>
      </c>
      <c r="V62" s="230">
        <v>7.4426155563696528E-2</v>
      </c>
      <c r="W62" s="230">
        <v>6.5713505736111288E-2</v>
      </c>
      <c r="X62" s="230">
        <v>0.116018192539504</v>
      </c>
      <c r="Y62" s="230">
        <v>5.7442123825473278E-2</v>
      </c>
      <c r="DA62" s="71" t="s">
        <v>1632</v>
      </c>
    </row>
    <row r="63" spans="1:105" ht="12" customHeight="1" x14ac:dyDescent="0.25">
      <c r="A63" s="59" t="s">
        <v>31</v>
      </c>
      <c r="B63" s="295">
        <v>9.15668029700171</v>
      </c>
      <c r="C63" s="295">
        <v>9.9846290535960254</v>
      </c>
      <c r="D63" s="295">
        <v>10.12279913917731</v>
      </c>
      <c r="E63" s="295">
        <v>1.421709344380137</v>
      </c>
      <c r="F63" s="295">
        <v>0.61727028596855016</v>
      </c>
      <c r="G63" s="295">
        <v>1.009419202524402</v>
      </c>
      <c r="H63" s="295">
        <v>0.71488011271086016</v>
      </c>
      <c r="I63" s="295">
        <v>0.58635946687299378</v>
      </c>
      <c r="J63" s="295">
        <v>0.54989721384118428</v>
      </c>
      <c r="K63" s="295">
        <v>0.45716028638781281</v>
      </c>
      <c r="L63" s="295">
        <v>0.35804354668388733</v>
      </c>
      <c r="M63" s="295">
        <v>0.40758958607338042</v>
      </c>
      <c r="N63" s="295">
        <v>0.1469491644510372</v>
      </c>
      <c r="O63" s="295">
        <v>0.13899161655585551</v>
      </c>
      <c r="P63" s="295">
        <v>0.16586517301933171</v>
      </c>
      <c r="Q63" s="295">
        <v>0.20691210323775869</v>
      </c>
      <c r="R63" s="295">
        <v>0.21981859662612729</v>
      </c>
      <c r="S63" s="295">
        <v>0.20214463420598361</v>
      </c>
      <c r="T63" s="295">
        <v>0.1680041078362165</v>
      </c>
      <c r="U63" s="295">
        <v>0.1676922547156991</v>
      </c>
      <c r="V63" s="295">
        <v>0.16571184443026099</v>
      </c>
      <c r="W63" s="295">
        <v>0.1719672163587401</v>
      </c>
      <c r="X63" s="295">
        <v>0.2082650777542559</v>
      </c>
      <c r="Y63" s="295">
        <v>0.17897847976399081</v>
      </c>
      <c r="DA63" s="122" t="s">
        <v>1633</v>
      </c>
    </row>
    <row r="64" spans="1:105" ht="12" customHeight="1" x14ac:dyDescent="0.25">
      <c r="A64" s="59" t="s">
        <v>159</v>
      </c>
      <c r="B64" s="295">
        <v>1.5484391956670041</v>
      </c>
      <c r="C64" s="295">
        <v>1.868163498517553</v>
      </c>
      <c r="D64" s="295">
        <v>1.781295246025169</v>
      </c>
      <c r="E64" s="295">
        <v>1.730894360673586</v>
      </c>
      <c r="F64" s="295">
        <v>1.807305001768494</v>
      </c>
      <c r="G64" s="295">
        <v>2.0492436423542619</v>
      </c>
      <c r="H64" s="295">
        <v>1.6513290456450871</v>
      </c>
      <c r="I64" s="295">
        <v>1.1128536150186981</v>
      </c>
      <c r="J64" s="295">
        <v>1.095753820686685</v>
      </c>
      <c r="K64" s="295">
        <v>1.5043533326960301</v>
      </c>
      <c r="L64" s="295">
        <v>1.4577113188844371</v>
      </c>
      <c r="M64" s="295">
        <v>1.4229570598011401</v>
      </c>
      <c r="N64" s="295">
        <v>0.49052719931339611</v>
      </c>
      <c r="O64" s="295">
        <v>0.57958495074892646</v>
      </c>
      <c r="P64" s="295">
        <v>0.7646414444239048</v>
      </c>
      <c r="Q64" s="295">
        <v>0.97805277935688273</v>
      </c>
      <c r="R64" s="295">
        <v>0.77207044817491099</v>
      </c>
      <c r="S64" s="295">
        <v>0.77657040936171351</v>
      </c>
      <c r="T64" s="295">
        <v>0.67769007074028498</v>
      </c>
      <c r="U64" s="295">
        <v>0.8424978018275594</v>
      </c>
      <c r="V64" s="295">
        <v>0.95082227436668953</v>
      </c>
      <c r="W64" s="295">
        <v>0.88079807864836368</v>
      </c>
      <c r="X64" s="295">
        <v>0.75685542787274496</v>
      </c>
      <c r="Y64" s="295">
        <v>0.5785425577318668</v>
      </c>
      <c r="DA64" s="122" t="s">
        <v>1634</v>
      </c>
    </row>
    <row r="65" spans="1:105" ht="12" customHeight="1" x14ac:dyDescent="0.25">
      <c r="A65" s="59" t="s">
        <v>32</v>
      </c>
      <c r="B65" s="295">
        <v>10.966769389131169</v>
      </c>
      <c r="C65" s="295">
        <v>9.0266529300540626</v>
      </c>
      <c r="D65" s="295">
        <v>11.38557306454452</v>
      </c>
      <c r="E65" s="295">
        <v>7.7097679264476282</v>
      </c>
      <c r="F65" s="295">
        <v>3.9717636117930919</v>
      </c>
      <c r="G65" s="295">
        <v>3.7660250959849271</v>
      </c>
      <c r="H65" s="295">
        <v>1.8399277534404199</v>
      </c>
      <c r="I65" s="295">
        <v>1.022290908691929</v>
      </c>
      <c r="J65" s="295">
        <v>0.65851205954107295</v>
      </c>
      <c r="K65" s="295">
        <v>0.61992025255758021</v>
      </c>
      <c r="L65" s="295">
        <v>0.3236749486587599</v>
      </c>
      <c r="M65" s="295">
        <v>0.1804720454643638</v>
      </c>
      <c r="N65" s="295">
        <v>6.8318821823113177E-2</v>
      </c>
      <c r="O65" s="295">
        <v>8.0774367441944592E-2</v>
      </c>
      <c r="P65" s="295">
        <v>3.2130605579608722E-2</v>
      </c>
      <c r="Q65" s="295">
        <v>3.206549050926176E-2</v>
      </c>
      <c r="R65" s="295">
        <v>3.4065629866875988E-2</v>
      </c>
      <c r="S65" s="295">
        <v>4.1136685308759177E-2</v>
      </c>
      <c r="T65" s="295">
        <v>3.2334472666541193E-2</v>
      </c>
      <c r="U65" s="295">
        <v>3.2386785660864482E-2</v>
      </c>
      <c r="V65" s="295">
        <v>3.9365641751529748E-2</v>
      </c>
      <c r="W65" s="295">
        <v>4.5085998247818317E-2</v>
      </c>
      <c r="X65" s="295">
        <v>8.877575805419835E-2</v>
      </c>
      <c r="Y65" s="295">
        <v>9.2687970158722349E-2</v>
      </c>
      <c r="DA65" s="122" t="s">
        <v>1635</v>
      </c>
    </row>
    <row r="66" spans="1:105" ht="12" customHeight="1" x14ac:dyDescent="0.25">
      <c r="A66" s="59" t="s">
        <v>35</v>
      </c>
      <c r="B66" s="295">
        <v>17.988658901385921</v>
      </c>
      <c r="C66" s="295">
        <v>23.015249586263849</v>
      </c>
      <c r="D66" s="295">
        <v>26.858344029518609</v>
      </c>
      <c r="E66" s="295">
        <v>26.135175027491709</v>
      </c>
      <c r="F66" s="295">
        <v>28.176030975172822</v>
      </c>
      <c r="G66" s="295">
        <v>33.565446134361977</v>
      </c>
      <c r="H66" s="295">
        <v>33.06961481016571</v>
      </c>
      <c r="I66" s="295">
        <v>24.693030828733392</v>
      </c>
      <c r="J66" s="295">
        <v>24.475422185847641</v>
      </c>
      <c r="K66" s="295">
        <v>21.8292485487721</v>
      </c>
      <c r="L66" s="295">
        <v>25.412905252864729</v>
      </c>
      <c r="M66" s="295">
        <v>25.083906808422359</v>
      </c>
      <c r="N66" s="295">
        <v>12.29376012177641</v>
      </c>
      <c r="O66" s="295">
        <v>13.564615540674421</v>
      </c>
      <c r="P66" s="295">
        <v>16.476506235565711</v>
      </c>
      <c r="Q66" s="295">
        <v>16.91360480004084</v>
      </c>
      <c r="R66" s="295">
        <v>17.971178595497971</v>
      </c>
      <c r="S66" s="295">
        <v>20.79563901221281</v>
      </c>
      <c r="T66" s="295">
        <v>19.04026286764465</v>
      </c>
      <c r="U66" s="295">
        <v>19.28489838552921</v>
      </c>
      <c r="V66" s="295">
        <v>20.323256728024081</v>
      </c>
      <c r="W66" s="295">
        <v>18.356350572355439</v>
      </c>
      <c r="X66" s="295">
        <v>19.260101401007699</v>
      </c>
      <c r="Y66" s="295">
        <v>17.282131391572559</v>
      </c>
      <c r="DA66" s="122" t="s">
        <v>1636</v>
      </c>
    </row>
    <row r="67" spans="1:105" ht="12" customHeight="1" x14ac:dyDescent="0.25">
      <c r="A67" s="60" t="s">
        <v>1506</v>
      </c>
      <c r="B67" s="262">
        <v>13.491614063751509</v>
      </c>
      <c r="C67" s="262">
        <v>13.77733909310858</v>
      </c>
      <c r="D67" s="262">
        <v>15.8793562049963</v>
      </c>
      <c r="E67" s="262">
        <v>12.26481074715274</v>
      </c>
      <c r="F67" s="262">
        <v>11.381690627376731</v>
      </c>
      <c r="G67" s="262">
        <v>13.752191222276711</v>
      </c>
      <c r="H67" s="262">
        <v>13.62381414239319</v>
      </c>
      <c r="I67" s="262">
        <v>10.94846231725888</v>
      </c>
      <c r="J67" s="262">
        <v>10.17623815008468</v>
      </c>
      <c r="K67" s="262">
        <v>9.6442928664498435</v>
      </c>
      <c r="L67" s="262">
        <v>11.188774527123069</v>
      </c>
      <c r="M67" s="262">
        <v>10.842916653444149</v>
      </c>
      <c r="N67" s="262">
        <v>5.2987022619334461</v>
      </c>
      <c r="O67" s="262">
        <v>5.7527462232758024</v>
      </c>
      <c r="P67" s="262">
        <v>6.7118040900575586</v>
      </c>
      <c r="Q67" s="262">
        <v>6.920899354596596</v>
      </c>
      <c r="R67" s="262">
        <v>7.3776817114950024</v>
      </c>
      <c r="S67" s="262">
        <v>8.7040215561564729</v>
      </c>
      <c r="T67" s="262">
        <v>7.9633540384962451</v>
      </c>
      <c r="U67" s="262">
        <v>7.5756392146390521</v>
      </c>
      <c r="V67" s="262">
        <v>7.4140476502918977</v>
      </c>
      <c r="W67" s="262">
        <v>6.4994064064487844</v>
      </c>
      <c r="X67" s="262">
        <v>6.1925481752427034</v>
      </c>
      <c r="Y67" s="262">
        <v>5.4029581962575213</v>
      </c>
      <c r="DA67" s="72" t="s">
        <v>1637</v>
      </c>
    </row>
    <row r="68" spans="1:105" ht="12" customHeight="1" x14ac:dyDescent="0.25">
      <c r="A68" s="147" t="s">
        <v>28</v>
      </c>
      <c r="B68" s="229">
        <v>1.44931917515014</v>
      </c>
      <c r="C68" s="229">
        <v>0.75959866948197441</v>
      </c>
      <c r="D68" s="229">
        <v>0.81312258267940218</v>
      </c>
      <c r="E68" s="229">
        <v>0.53336350980201819</v>
      </c>
      <c r="F68" s="229">
        <v>0.25842302988399019</v>
      </c>
      <c r="G68" s="229">
        <v>3.8636053129395202E-3</v>
      </c>
      <c r="H68" s="229">
        <v>2.1191842817981241E-2</v>
      </c>
      <c r="I68" s="229">
        <v>0.45076509883592553</v>
      </c>
      <c r="J68" s="229">
        <v>0.1291508634033687</v>
      </c>
      <c r="K68" s="229">
        <v>1.4277006877617319E-2</v>
      </c>
      <c r="L68" s="229">
        <v>8.91769409496313E-2</v>
      </c>
      <c r="M68" s="229">
        <v>8.9301289382958306E-3</v>
      </c>
      <c r="N68" s="229">
        <v>3.1882703918787742E-3</v>
      </c>
      <c r="O68" s="229">
        <v>0</v>
      </c>
      <c r="P68" s="229">
        <v>0</v>
      </c>
      <c r="Q68" s="229">
        <v>3.5408518577935868E-3</v>
      </c>
      <c r="R68" s="229">
        <v>5.9684346646768803E-3</v>
      </c>
      <c r="S68" s="229">
        <v>3.3113283699291768E-3</v>
      </c>
      <c r="T68" s="229">
        <v>4.1783248315656416E-3</v>
      </c>
      <c r="U68" s="229">
        <v>4.6282146574965644E-3</v>
      </c>
      <c r="V68" s="229">
        <v>6.2386524690342168E-3</v>
      </c>
      <c r="W68" s="229">
        <v>6.1970857499879456E-3</v>
      </c>
      <c r="X68" s="229">
        <v>1.0859983470449129E-2</v>
      </c>
      <c r="Y68" s="229">
        <v>5.5275159420047617E-3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1.302436988174849</v>
      </c>
      <c r="C70" s="229">
        <v>1.246741121723159</v>
      </c>
      <c r="D70" s="229">
        <v>1.190287183167247</v>
      </c>
      <c r="E70" s="229">
        <v>0.1369218181490322</v>
      </c>
      <c r="F70" s="229">
        <v>4.7513546243671149E-2</v>
      </c>
      <c r="G70" s="229">
        <v>5.8676036984088638E-2</v>
      </c>
      <c r="H70" s="229">
        <v>3.7701773816566593E-2</v>
      </c>
      <c r="I70" s="229">
        <v>4.7809519748335062E-2</v>
      </c>
      <c r="J70" s="229">
        <v>3.7077582056958713E-2</v>
      </c>
      <c r="K70" s="229">
        <v>2.3847094586877431E-2</v>
      </c>
      <c r="L70" s="229">
        <v>2.0435428135811621E-2</v>
      </c>
      <c r="M70" s="229">
        <v>2.2308954801263249E-2</v>
      </c>
      <c r="N70" s="229">
        <v>1.1378408289118871E-2</v>
      </c>
      <c r="O70" s="229">
        <v>9.9173112065082131E-3</v>
      </c>
      <c r="P70" s="229">
        <v>1.1353949924217149E-2</v>
      </c>
      <c r="Q70" s="229">
        <v>1.6158760816377689E-2</v>
      </c>
      <c r="R70" s="229">
        <v>1.762848708783506E-2</v>
      </c>
      <c r="S70" s="229">
        <v>1.481744346033223E-2</v>
      </c>
      <c r="T70" s="229">
        <v>1.305991063236143E-2</v>
      </c>
      <c r="U70" s="229">
        <v>1.3819790113665719E-2</v>
      </c>
      <c r="V70" s="229">
        <v>1.4028983519926919E-2</v>
      </c>
      <c r="W70" s="229">
        <v>1.637894697142174E-2</v>
      </c>
      <c r="X70" s="229">
        <v>1.961991401205964E-2</v>
      </c>
      <c r="Y70" s="229">
        <v>1.7394332863819001E-2</v>
      </c>
      <c r="DA70" s="73" t="s">
        <v>1640</v>
      </c>
    </row>
    <row r="71" spans="1:105" ht="12" customHeight="1" x14ac:dyDescent="0.25">
      <c r="A71" s="147" t="s">
        <v>159</v>
      </c>
      <c r="B71" s="229">
        <v>0.22443686272968019</v>
      </c>
      <c r="C71" s="229">
        <v>0.2377062467667809</v>
      </c>
      <c r="D71" s="229">
        <v>0.21343636192797319</v>
      </c>
      <c r="E71" s="229">
        <v>0.1698688573930815</v>
      </c>
      <c r="F71" s="229">
        <v>0.14176038627953461</v>
      </c>
      <c r="G71" s="229">
        <v>0.12138476193614189</v>
      </c>
      <c r="H71" s="229">
        <v>8.8744929969607936E-2</v>
      </c>
      <c r="I71" s="229">
        <v>9.2463396784965679E-2</v>
      </c>
      <c r="J71" s="229">
        <v>7.5287736804067557E-2</v>
      </c>
      <c r="K71" s="229">
        <v>7.9964678179243603E-2</v>
      </c>
      <c r="L71" s="229">
        <v>8.4781438202993303E-2</v>
      </c>
      <c r="M71" s="229">
        <v>7.9365051449376264E-2</v>
      </c>
      <c r="N71" s="229">
        <v>3.870426718797499E-2</v>
      </c>
      <c r="O71" s="229">
        <v>4.2140899258974927E-2</v>
      </c>
      <c r="P71" s="229">
        <v>5.3337292342840327E-2</v>
      </c>
      <c r="Q71" s="229">
        <v>7.7833365896799012E-2</v>
      </c>
      <c r="R71" s="229">
        <v>6.3094122366785965E-2</v>
      </c>
      <c r="S71" s="229">
        <v>5.8006045928419563E-2</v>
      </c>
      <c r="T71" s="229">
        <v>5.368250708039931E-2</v>
      </c>
      <c r="U71" s="229">
        <v>7.0751977485247905E-2</v>
      </c>
      <c r="V71" s="229">
        <v>8.2026345710995166E-2</v>
      </c>
      <c r="W71" s="229">
        <v>8.5486598547033971E-2</v>
      </c>
      <c r="X71" s="229">
        <v>7.2711684645838312E-2</v>
      </c>
      <c r="Y71" s="229">
        <v>5.7295911927434787E-2</v>
      </c>
      <c r="DA71" s="73" t="s">
        <v>1641</v>
      </c>
    </row>
    <row r="72" spans="1:105" ht="12" customHeight="1" x14ac:dyDescent="0.25">
      <c r="A72" s="147" t="s">
        <v>32</v>
      </c>
      <c r="B72" s="229">
        <v>1.5410478864507049</v>
      </c>
      <c r="C72" s="229">
        <v>1.113499039503218</v>
      </c>
      <c r="D72" s="229">
        <v>1.32258863111818</v>
      </c>
      <c r="E72" s="229">
        <v>0.73353678553411772</v>
      </c>
      <c r="F72" s="229">
        <v>0.30202592271745599</v>
      </c>
      <c r="G72" s="229">
        <v>0.2162674572220967</v>
      </c>
      <c r="H72" s="229">
        <v>9.5862354427590252E-2</v>
      </c>
      <c r="I72" s="229">
        <v>8.2346224383518504E-2</v>
      </c>
      <c r="J72" s="229">
        <v>4.3864417961924293E-2</v>
      </c>
      <c r="K72" s="229">
        <v>3.1946372835238337E-2</v>
      </c>
      <c r="L72" s="229">
        <v>1.8250540508590731E-2</v>
      </c>
      <c r="M72" s="229">
        <v>9.7585398029303213E-3</v>
      </c>
      <c r="N72" s="229">
        <v>5.2260494338826364E-3</v>
      </c>
      <c r="O72" s="229">
        <v>5.6937402959334853E-3</v>
      </c>
      <c r="P72" s="229">
        <v>2.1728484282144962E-3</v>
      </c>
      <c r="Q72" s="229">
        <v>2.4738809585939311E-3</v>
      </c>
      <c r="R72" s="229">
        <v>2.6988937475460649E-3</v>
      </c>
      <c r="S72" s="229">
        <v>2.9789218384013239E-3</v>
      </c>
      <c r="T72" s="229">
        <v>2.4831607777651742E-3</v>
      </c>
      <c r="U72" s="229">
        <v>2.6367869653561599E-3</v>
      </c>
      <c r="V72" s="229">
        <v>3.2923708097385759E-3</v>
      </c>
      <c r="W72" s="229">
        <v>4.2422939549212968E-3</v>
      </c>
      <c r="X72" s="229">
        <v>8.2913196398566938E-3</v>
      </c>
      <c r="Y72" s="229">
        <v>8.899161451043601E-3</v>
      </c>
      <c r="DA72" s="73" t="s">
        <v>1642</v>
      </c>
    </row>
    <row r="73" spans="1:105" ht="12" customHeight="1" x14ac:dyDescent="0.25">
      <c r="A73" s="147" t="s">
        <v>33</v>
      </c>
      <c r="B73" s="229">
        <v>3.0629008334064278</v>
      </c>
      <c r="C73" s="229">
        <v>3.964918727201816</v>
      </c>
      <c r="D73" s="229">
        <v>5.3252554375456196</v>
      </c>
      <c r="E73" s="229">
        <v>4.8648189771811809</v>
      </c>
      <c r="F73" s="229">
        <v>5.3682553086242617</v>
      </c>
      <c r="G73" s="229">
        <v>6.4229248462589368</v>
      </c>
      <c r="H73" s="229">
        <v>6.0245939018922936</v>
      </c>
      <c r="I73" s="229">
        <v>3.062489226883641</v>
      </c>
      <c r="J73" s="229">
        <v>3.239973787464594</v>
      </c>
      <c r="K73" s="229">
        <v>3.059174676934322</v>
      </c>
      <c r="L73" s="229">
        <v>3.1359280534725529</v>
      </c>
      <c r="M73" s="229">
        <v>2.6585257054147462</v>
      </c>
      <c r="N73" s="229">
        <v>1.221325927141542</v>
      </c>
      <c r="O73" s="229">
        <v>1.5971606406997989</v>
      </c>
      <c r="P73" s="229">
        <v>2.1945538631426209</v>
      </c>
      <c r="Q73" s="229">
        <v>2.048330813372079</v>
      </c>
      <c r="R73" s="229">
        <v>1.7703640951639741</v>
      </c>
      <c r="S73" s="229">
        <v>2.3164651325973811</v>
      </c>
      <c r="T73" s="229">
        <v>1.8776962604686771</v>
      </c>
      <c r="U73" s="229">
        <v>1.9355113870388789</v>
      </c>
      <c r="V73" s="229">
        <v>2.201272881191124</v>
      </c>
      <c r="W73" s="229">
        <v>1.770351032837832</v>
      </c>
      <c r="X73" s="229">
        <v>2.311202879916515</v>
      </c>
      <c r="Y73" s="229">
        <v>2.0141826271079619</v>
      </c>
      <c r="DA73" s="73" t="s">
        <v>1643</v>
      </c>
    </row>
    <row r="74" spans="1:105" ht="12" customHeight="1" x14ac:dyDescent="0.25">
      <c r="A74" s="147" t="s">
        <v>35</v>
      </c>
      <c r="B74" s="229">
        <v>2.5525418105782678</v>
      </c>
      <c r="C74" s="229">
        <v>2.866919152587557</v>
      </c>
      <c r="D74" s="229">
        <v>3.1505456570485668</v>
      </c>
      <c r="E74" s="229">
        <v>2.510976568010201</v>
      </c>
      <c r="F74" s="229">
        <v>2.1636016200925692</v>
      </c>
      <c r="G74" s="229">
        <v>1.946422171548454</v>
      </c>
      <c r="H74" s="229">
        <v>1.7398552259803211</v>
      </c>
      <c r="I74" s="229">
        <v>2.0085388943949498</v>
      </c>
      <c r="J74" s="229">
        <v>1.646324665380573</v>
      </c>
      <c r="K74" s="229">
        <v>1.1359551152446801</v>
      </c>
      <c r="L74" s="229">
        <v>1.446963630538465</v>
      </c>
      <c r="M74" s="229">
        <v>1.369640944685258</v>
      </c>
      <c r="N74" s="229">
        <v>0.94963023768420374</v>
      </c>
      <c r="O74" s="229">
        <v>0.96553546915247102</v>
      </c>
      <c r="P74" s="229">
        <v>1.125154866699712</v>
      </c>
      <c r="Q74" s="229">
        <v>1.317691497202335</v>
      </c>
      <c r="R74" s="229">
        <v>1.437747359636365</v>
      </c>
      <c r="S74" s="229">
        <v>1.5206831667443741</v>
      </c>
      <c r="T74" s="229">
        <v>1.476551679312025</v>
      </c>
      <c r="U74" s="229">
        <v>1.5854815975920289</v>
      </c>
      <c r="V74" s="229">
        <v>1.7164112986932869</v>
      </c>
      <c r="W74" s="229">
        <v>1.744142907835825</v>
      </c>
      <c r="X74" s="229">
        <v>1.8060408879058909</v>
      </c>
      <c r="Y74" s="229">
        <v>1.6755587957720099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2.4415437420403099</v>
      </c>
      <c r="C76" s="229">
        <v>2.5002154751693091</v>
      </c>
      <c r="D76" s="229">
        <v>2.7390832153594622</v>
      </c>
      <c r="E76" s="229">
        <v>2.7316431498341762</v>
      </c>
      <c r="F76" s="229">
        <v>2.6008736264009711</v>
      </c>
      <c r="G76" s="229">
        <v>3.0175369218961121</v>
      </c>
      <c r="H76" s="229">
        <v>3.0272179178779282</v>
      </c>
      <c r="I76" s="229">
        <v>2.4292702460202582</v>
      </c>
      <c r="J76" s="229">
        <v>2.153322572704405</v>
      </c>
      <c r="K76" s="229">
        <v>2.494155975053737</v>
      </c>
      <c r="L76" s="229">
        <v>2.9816967340328309</v>
      </c>
      <c r="M76" s="229">
        <v>3.129036569402698</v>
      </c>
      <c r="N76" s="229">
        <v>0.45902220105171548</v>
      </c>
      <c r="O76" s="229">
        <v>0.65625319049681985</v>
      </c>
      <c r="P76" s="229">
        <v>0.91106512512643345</v>
      </c>
      <c r="Q76" s="229">
        <v>0.67922322448167505</v>
      </c>
      <c r="R76" s="229">
        <v>1.0868852601311589</v>
      </c>
      <c r="S76" s="229">
        <v>1.3464620427389</v>
      </c>
      <c r="T76" s="229">
        <v>1.1430792135658541</v>
      </c>
      <c r="U76" s="229">
        <v>1.2784362127273461</v>
      </c>
      <c r="V76" s="229">
        <v>1.4401518389943999</v>
      </c>
      <c r="W76" s="229">
        <v>1.2526031619624041</v>
      </c>
      <c r="X76" s="229">
        <v>1.5176462016804571</v>
      </c>
      <c r="Y76" s="229">
        <v>1.365889710207546</v>
      </c>
      <c r="DA76" s="73" t="s">
        <v>1646</v>
      </c>
    </row>
    <row r="77" spans="1:105" ht="12" customHeight="1" x14ac:dyDescent="0.25">
      <c r="A77" s="147" t="s">
        <v>39</v>
      </c>
      <c r="B77" s="229">
        <v>0.91738676522112839</v>
      </c>
      <c r="C77" s="229">
        <v>1.087740660674765</v>
      </c>
      <c r="D77" s="229">
        <v>1.125037136149849</v>
      </c>
      <c r="E77" s="229">
        <v>0.5836810812489277</v>
      </c>
      <c r="F77" s="229">
        <v>0.49923718713427789</v>
      </c>
      <c r="G77" s="229">
        <v>1.965115421117936</v>
      </c>
      <c r="H77" s="229">
        <v>2.588646195610905</v>
      </c>
      <c r="I77" s="229">
        <v>2.7747797102072842</v>
      </c>
      <c r="J77" s="229">
        <v>2.8512365243087912</v>
      </c>
      <c r="K77" s="229">
        <v>2.804971946738128</v>
      </c>
      <c r="L77" s="229">
        <v>3.4115417612821899</v>
      </c>
      <c r="M77" s="229">
        <v>3.5653507589495819</v>
      </c>
      <c r="N77" s="229">
        <v>2.6102269007531289</v>
      </c>
      <c r="O77" s="229">
        <v>2.4760449721652962</v>
      </c>
      <c r="P77" s="229">
        <v>2.414166144393521</v>
      </c>
      <c r="Q77" s="229">
        <v>2.7756469600109428</v>
      </c>
      <c r="R77" s="229">
        <v>2.9932950586966598</v>
      </c>
      <c r="S77" s="229">
        <v>3.441297474478735</v>
      </c>
      <c r="T77" s="229">
        <v>3.392622981827599</v>
      </c>
      <c r="U77" s="229">
        <v>2.684373248059031</v>
      </c>
      <c r="V77" s="229">
        <v>1.950625278903392</v>
      </c>
      <c r="W77" s="229">
        <v>1.6200043785893581</v>
      </c>
      <c r="X77" s="229">
        <v>0.44617530397163679</v>
      </c>
      <c r="Y77" s="229">
        <v>0.25821014098570061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390.86850654846023</v>
      </c>
      <c r="C79" s="261">
        <f t="shared" si="2"/>
        <v>392.3122529242703</v>
      </c>
      <c r="D79" s="261">
        <f t="shared" si="2"/>
        <v>452.61231817749035</v>
      </c>
      <c r="E79" s="261">
        <f t="shared" si="2"/>
        <v>358.40115774879433</v>
      </c>
      <c r="F79" s="261">
        <f t="shared" si="2"/>
        <v>333.30197385238415</v>
      </c>
      <c r="G79" s="261">
        <f t="shared" si="2"/>
        <v>376.67772903907917</v>
      </c>
      <c r="H79" s="261">
        <f t="shared" si="2"/>
        <v>362.95348898425175</v>
      </c>
      <c r="I79" s="261">
        <f t="shared" si="2"/>
        <v>283.11308580484769</v>
      </c>
      <c r="J79" s="261">
        <f t="shared" si="2"/>
        <v>256.07004032931513</v>
      </c>
      <c r="K79" s="261">
        <f t="shared" si="2"/>
        <v>241.89651755018454</v>
      </c>
      <c r="L79" s="261">
        <f t="shared" si="2"/>
        <v>278.01614444206461</v>
      </c>
      <c r="M79" s="261">
        <f t="shared" si="2"/>
        <v>264.15189030327917</v>
      </c>
      <c r="N79" s="261">
        <f t="shared" si="2"/>
        <v>108.71412126685023</v>
      </c>
      <c r="O79" s="261">
        <f t="shared" si="2"/>
        <v>125.82563322898055</v>
      </c>
      <c r="P79" s="261">
        <f t="shared" si="2"/>
        <v>156.82736930921922</v>
      </c>
      <c r="Q79" s="261">
        <f t="shared" si="2"/>
        <v>155.49850432671425</v>
      </c>
      <c r="R79" s="261">
        <f t="shared" si="2"/>
        <v>166.23909513349551</v>
      </c>
      <c r="S79" s="261">
        <f t="shared" si="2"/>
        <v>197.46251673086428</v>
      </c>
      <c r="T79" s="261">
        <f t="shared" si="2"/>
        <v>175.91532471824567</v>
      </c>
      <c r="U79" s="261">
        <f t="shared" si="2"/>
        <v>179.01811824070856</v>
      </c>
      <c r="V79" s="261">
        <f t="shared" si="2"/>
        <v>187.89886640475885</v>
      </c>
      <c r="W79" s="261">
        <f t="shared" si="2"/>
        <v>166.71279432100965</v>
      </c>
      <c r="X79" s="261">
        <f t="shared" si="2"/>
        <v>179.90693433682765</v>
      </c>
      <c r="Y79" s="261">
        <f t="shared" si="2"/>
        <v>159.34137288426314</v>
      </c>
      <c r="DA79" s="70"/>
    </row>
    <row r="80" spans="1:105" ht="12" customHeight="1" x14ac:dyDescent="0.25">
      <c r="A80" s="60" t="s">
        <v>1521</v>
      </c>
      <c r="B80" s="262">
        <v>376.46866144852549</v>
      </c>
      <c r="C80" s="262">
        <v>377.49736965621082</v>
      </c>
      <c r="D80" s="262">
        <v>436.92660200708519</v>
      </c>
      <c r="E80" s="262">
        <v>344.21872694799703</v>
      </c>
      <c r="F80" s="262">
        <v>319.28586497362812</v>
      </c>
      <c r="G80" s="262">
        <v>362.16968661437193</v>
      </c>
      <c r="H80" s="262">
        <v>348.3087950736994</v>
      </c>
      <c r="I80" s="262">
        <v>269.02511472928671</v>
      </c>
      <c r="J80" s="262">
        <v>243.58645679246831</v>
      </c>
      <c r="K80" s="262">
        <v>230.9715511090468</v>
      </c>
      <c r="L80" s="262">
        <v>265.68509604427447</v>
      </c>
      <c r="M80" s="262">
        <v>253.3695062170066</v>
      </c>
      <c r="N80" s="262">
        <v>102.2200216027318</v>
      </c>
      <c r="O80" s="262">
        <v>118.8465957746119</v>
      </c>
      <c r="P80" s="262">
        <v>148.31109495850211</v>
      </c>
      <c r="Q80" s="262">
        <v>146.2288361338164</v>
      </c>
      <c r="R80" s="262">
        <v>157.1835885184438</v>
      </c>
      <c r="S80" s="262">
        <v>187.1453638177139</v>
      </c>
      <c r="T80" s="262">
        <v>166.0404694084358</v>
      </c>
      <c r="U80" s="262">
        <v>169.27687919600049</v>
      </c>
      <c r="V80" s="262">
        <v>177.94735510291551</v>
      </c>
      <c r="W80" s="262">
        <v>156.95681712251269</v>
      </c>
      <c r="X80" s="262">
        <v>169.45087412578869</v>
      </c>
      <c r="Y80" s="262">
        <v>149.7497130648224</v>
      </c>
      <c r="DA80" s="72" t="s">
        <v>1649</v>
      </c>
    </row>
    <row r="81" spans="1:105" ht="12" customHeight="1" x14ac:dyDescent="0.25">
      <c r="A81" s="59" t="s">
        <v>28</v>
      </c>
      <c r="B81" s="230">
        <v>49.678476127581533</v>
      </c>
      <c r="C81" s="230">
        <v>26.173080358269111</v>
      </c>
      <c r="D81" s="230">
        <v>27.910340046673362</v>
      </c>
      <c r="E81" s="230">
        <v>18.113554496615009</v>
      </c>
      <c r="F81" s="230">
        <v>8.7616149623595021</v>
      </c>
      <c r="G81" s="230">
        <v>0.1371701535462084</v>
      </c>
      <c r="H81" s="230">
        <v>0.77068201966027527</v>
      </c>
      <c r="I81" s="230">
        <v>16.99434520778464</v>
      </c>
      <c r="J81" s="230">
        <v>4.9468475551234503</v>
      </c>
      <c r="K81" s="230">
        <v>0.54984296347913098</v>
      </c>
      <c r="L81" s="230">
        <v>3.465623482203688</v>
      </c>
      <c r="M81" s="230">
        <v>0.3523982887494469</v>
      </c>
      <c r="N81" s="230">
        <v>0.14349632973074941</v>
      </c>
      <c r="O81" s="230">
        <v>0</v>
      </c>
      <c r="P81" s="230">
        <v>0</v>
      </c>
      <c r="Q81" s="230">
        <v>0.14762216115642221</v>
      </c>
      <c r="R81" s="230">
        <v>0.25041307669689372</v>
      </c>
      <c r="S81" s="230">
        <v>0.13730197593652771</v>
      </c>
      <c r="T81" s="230">
        <v>0.17753231877259021</v>
      </c>
      <c r="U81" s="230">
        <v>0.1865826397026894</v>
      </c>
      <c r="V81" s="230">
        <v>0.2371073580123122</v>
      </c>
      <c r="W81" s="230">
        <v>0.23352653862569181</v>
      </c>
      <c r="X81" s="230">
        <v>0.36999537660403292</v>
      </c>
      <c r="Y81" s="230">
        <v>0.1878522095844341</v>
      </c>
      <c r="DA81" s="71" t="s">
        <v>1650</v>
      </c>
    </row>
    <row r="82" spans="1:105" ht="12" customHeight="1" x14ac:dyDescent="0.25">
      <c r="A82" s="59" t="s">
        <v>31</v>
      </c>
      <c r="B82" s="295">
        <v>36.598712646183969</v>
      </c>
      <c r="C82" s="295">
        <v>35.21695384434971</v>
      </c>
      <c r="D82" s="295">
        <v>33.493900273473137</v>
      </c>
      <c r="E82" s="295">
        <v>3.8120439594441389</v>
      </c>
      <c r="F82" s="295">
        <v>1.320612051723473</v>
      </c>
      <c r="G82" s="295">
        <v>1.7077822860992189</v>
      </c>
      <c r="H82" s="295">
        <v>1.1240176920901741</v>
      </c>
      <c r="I82" s="295">
        <v>1.477656181796702</v>
      </c>
      <c r="J82" s="295">
        <v>1.1642533029026161</v>
      </c>
      <c r="K82" s="295">
        <v>0.75290787197469533</v>
      </c>
      <c r="L82" s="295">
        <v>0.65105459537452393</v>
      </c>
      <c r="M82" s="295">
        <v>0.721705717028987</v>
      </c>
      <c r="N82" s="295">
        <v>0.4198286004037125</v>
      </c>
      <c r="O82" s="295">
        <v>0.34638260691926831</v>
      </c>
      <c r="P82" s="295">
        <v>0.37589067458341291</v>
      </c>
      <c r="Q82" s="295">
        <v>0.55227669234772581</v>
      </c>
      <c r="R82" s="295">
        <v>0.60634033969518697</v>
      </c>
      <c r="S82" s="295">
        <v>0.50367764620943478</v>
      </c>
      <c r="T82" s="295">
        <v>0.45490456122509731</v>
      </c>
      <c r="U82" s="295">
        <v>0.45799226249237918</v>
      </c>
      <c r="V82" s="295">
        <v>0.43710452629606428</v>
      </c>
      <c r="W82" s="295">
        <v>0.50598725074691897</v>
      </c>
      <c r="X82" s="295">
        <v>0.55354423189335655</v>
      </c>
      <c r="Y82" s="295">
        <v>0.48461733085857589</v>
      </c>
      <c r="DA82" s="122" t="s">
        <v>1651</v>
      </c>
    </row>
    <row r="83" spans="1:105" ht="12" customHeight="1" x14ac:dyDescent="0.25">
      <c r="A83" s="59" t="s">
        <v>159</v>
      </c>
      <c r="B83" s="295">
        <v>6.5171963922414529</v>
      </c>
      <c r="C83" s="295">
        <v>6.9386284071433142</v>
      </c>
      <c r="D83" s="295">
        <v>6.2064020592122624</v>
      </c>
      <c r="E83" s="295">
        <v>4.887159794925485</v>
      </c>
      <c r="F83" s="295">
        <v>4.0716480359285168</v>
      </c>
      <c r="G83" s="295">
        <v>3.65084531815674</v>
      </c>
      <c r="H83" s="295">
        <v>2.7340877276632058</v>
      </c>
      <c r="I83" s="295">
        <v>2.9531559972536758</v>
      </c>
      <c r="J83" s="295">
        <v>2.4429683874180408</v>
      </c>
      <c r="K83" s="295">
        <v>2.6089279673655321</v>
      </c>
      <c r="L83" s="295">
        <v>2.791206567348036</v>
      </c>
      <c r="M83" s="295">
        <v>2.653186355182239</v>
      </c>
      <c r="N83" s="295">
        <v>1.475729937903854</v>
      </c>
      <c r="O83" s="295">
        <v>1.5209798646544439</v>
      </c>
      <c r="P83" s="295">
        <v>1.8247487426957141</v>
      </c>
      <c r="Q83" s="295">
        <v>2.7489826922564289</v>
      </c>
      <c r="R83" s="295">
        <v>2.242579540038121</v>
      </c>
      <c r="S83" s="295">
        <v>2.0375589908972911</v>
      </c>
      <c r="T83" s="295">
        <v>1.932281551121817</v>
      </c>
      <c r="U83" s="295">
        <v>2.4229966145321771</v>
      </c>
      <c r="V83" s="295">
        <v>2.6410096844976501</v>
      </c>
      <c r="W83" s="295">
        <v>2.729035376520935</v>
      </c>
      <c r="X83" s="295">
        <v>2.1147352262777201</v>
      </c>
      <c r="Y83" s="295">
        <v>1.649576009201988</v>
      </c>
      <c r="DA83" s="122" t="s">
        <v>1652</v>
      </c>
    </row>
    <row r="84" spans="1:105" ht="12" customHeight="1" x14ac:dyDescent="0.25">
      <c r="A84" s="59" t="s">
        <v>32</v>
      </c>
      <c r="B84" s="295">
        <v>45.921708701583718</v>
      </c>
      <c r="C84" s="295">
        <v>33.354786704365033</v>
      </c>
      <c r="D84" s="295">
        <v>39.466768478024498</v>
      </c>
      <c r="E84" s="295">
        <v>21.657082836483902</v>
      </c>
      <c r="F84" s="295">
        <v>8.9021487604604292</v>
      </c>
      <c r="G84" s="295">
        <v>6.6750684263700988</v>
      </c>
      <c r="H84" s="295">
        <v>3.0307650597731932</v>
      </c>
      <c r="I84" s="295">
        <v>2.6989542460975349</v>
      </c>
      <c r="J84" s="295">
        <v>1.4606335169651099</v>
      </c>
      <c r="K84" s="295">
        <v>1.0695983802227149</v>
      </c>
      <c r="L84" s="295">
        <v>0.61659814794159351</v>
      </c>
      <c r="M84" s="295">
        <v>0.33477928458874029</v>
      </c>
      <c r="N84" s="295">
        <v>0.20448282586238431</v>
      </c>
      <c r="O84" s="295">
        <v>0.21088835831763089</v>
      </c>
      <c r="P84" s="295">
        <v>7.6284591745565108E-2</v>
      </c>
      <c r="Q84" s="295">
        <v>8.9664447666339395E-2</v>
      </c>
      <c r="R84" s="295">
        <v>9.8441908575708531E-2</v>
      </c>
      <c r="S84" s="295">
        <v>0.10738195918213431</v>
      </c>
      <c r="T84" s="295">
        <v>9.1722892794818392E-2</v>
      </c>
      <c r="U84" s="295">
        <v>9.2666882741798906E-2</v>
      </c>
      <c r="V84" s="295">
        <v>0.1087829065146326</v>
      </c>
      <c r="W84" s="295">
        <v>0.1389783568088151</v>
      </c>
      <c r="X84" s="295">
        <v>0.24777800143838921</v>
      </c>
      <c r="Y84" s="295">
        <v>0.26292571747616678</v>
      </c>
      <c r="DA84" s="122" t="s">
        <v>1653</v>
      </c>
    </row>
    <row r="85" spans="1:105" ht="12" customHeight="1" x14ac:dyDescent="0.25">
      <c r="A85" s="59" t="s">
        <v>33</v>
      </c>
      <c r="B85" s="295">
        <v>89.046122503220843</v>
      </c>
      <c r="C85" s="295">
        <v>115.87314172584129</v>
      </c>
      <c r="D85" s="295">
        <v>155.03415946345439</v>
      </c>
      <c r="E85" s="295">
        <v>140.12799762694519</v>
      </c>
      <c r="F85" s="295">
        <v>154.3703758359886</v>
      </c>
      <c r="G85" s="295">
        <v>193.40939221019971</v>
      </c>
      <c r="H85" s="295">
        <v>185.82841821373151</v>
      </c>
      <c r="I85" s="295">
        <v>97.927929503934664</v>
      </c>
      <c r="J85" s="295">
        <v>105.2568961887345</v>
      </c>
      <c r="K85" s="295">
        <v>99.927179200538077</v>
      </c>
      <c r="L85" s="295">
        <v>103.36481860934509</v>
      </c>
      <c r="M85" s="295">
        <v>88.980486255466531</v>
      </c>
      <c r="N85" s="295">
        <v>46.622448001568607</v>
      </c>
      <c r="O85" s="295">
        <v>57.714338569842901</v>
      </c>
      <c r="P85" s="295">
        <v>75.168141131433728</v>
      </c>
      <c r="Q85" s="295">
        <v>72.430544437522585</v>
      </c>
      <c r="R85" s="295">
        <v>62.999485505841861</v>
      </c>
      <c r="S85" s="295">
        <v>81.466330446309186</v>
      </c>
      <c r="T85" s="295">
        <v>67.667232767838144</v>
      </c>
      <c r="U85" s="295">
        <v>66.362908728338653</v>
      </c>
      <c r="V85" s="295">
        <v>70.958752347095711</v>
      </c>
      <c r="W85" s="295">
        <v>56.583000657167148</v>
      </c>
      <c r="X85" s="295">
        <v>67.384084043408052</v>
      </c>
      <c r="Y85" s="295">
        <v>58.058124085252139</v>
      </c>
      <c r="DA85" s="122" t="s">
        <v>1654</v>
      </c>
    </row>
    <row r="86" spans="1:105" ht="12" customHeight="1" x14ac:dyDescent="0.25">
      <c r="A86" s="59" t="s">
        <v>35</v>
      </c>
      <c r="B86" s="295">
        <v>68.881323451722395</v>
      </c>
      <c r="C86" s="295">
        <v>77.769710112300302</v>
      </c>
      <c r="D86" s="295">
        <v>85.137182481952209</v>
      </c>
      <c r="E86" s="295">
        <v>67.134758802952618</v>
      </c>
      <c r="F86" s="295">
        <v>57.750352388103323</v>
      </c>
      <c r="G86" s="295">
        <v>54.403683335257483</v>
      </c>
      <c r="H86" s="295">
        <v>49.81314998376245</v>
      </c>
      <c r="I86" s="295">
        <v>59.615444998256081</v>
      </c>
      <c r="J86" s="295">
        <v>49.644494058344641</v>
      </c>
      <c r="K86" s="295">
        <v>34.441897136314417</v>
      </c>
      <c r="L86" s="295">
        <v>44.270131622979207</v>
      </c>
      <c r="M86" s="295">
        <v>42.550746411492007</v>
      </c>
      <c r="N86" s="295">
        <v>33.648411977225727</v>
      </c>
      <c r="O86" s="295">
        <v>32.385447113605572</v>
      </c>
      <c r="P86" s="295">
        <v>35.77226260357773</v>
      </c>
      <c r="Q86" s="295">
        <v>43.249584183023273</v>
      </c>
      <c r="R86" s="295">
        <v>47.490148735047832</v>
      </c>
      <c r="S86" s="295">
        <v>49.64067368576729</v>
      </c>
      <c r="T86" s="295">
        <v>49.3910510807086</v>
      </c>
      <c r="U86" s="295">
        <v>50.45885942130819</v>
      </c>
      <c r="V86" s="295">
        <v>51.357041026487252</v>
      </c>
      <c r="W86" s="295">
        <v>51.743427587659198</v>
      </c>
      <c r="X86" s="295">
        <v>49.126837901915529</v>
      </c>
      <c r="Y86" s="295">
        <v>44.830168045506063</v>
      </c>
      <c r="DA86" s="122" t="s">
        <v>1655</v>
      </c>
    </row>
    <row r="87" spans="1:105" ht="12" customHeight="1" x14ac:dyDescent="0.25">
      <c r="A87" s="59" t="s">
        <v>38</v>
      </c>
      <c r="B87" s="295">
        <v>79.825121625991613</v>
      </c>
      <c r="C87" s="295">
        <v>82.171068503942053</v>
      </c>
      <c r="D87" s="295">
        <v>89.677849204295313</v>
      </c>
      <c r="E87" s="295">
        <v>88.486129430630641</v>
      </c>
      <c r="F87" s="295">
        <v>84.109112939064218</v>
      </c>
      <c r="G87" s="295">
        <v>102.18574488474241</v>
      </c>
      <c r="H87" s="295">
        <v>105.0076743770186</v>
      </c>
      <c r="I87" s="295">
        <v>87.357628594163359</v>
      </c>
      <c r="J87" s="295">
        <v>78.670363782980019</v>
      </c>
      <c r="K87" s="295">
        <v>91.621197589152217</v>
      </c>
      <c r="L87" s="295">
        <v>110.5256630190823</v>
      </c>
      <c r="M87" s="295">
        <v>117.7762039044987</v>
      </c>
      <c r="N87" s="295">
        <v>19.705623930036779</v>
      </c>
      <c r="O87" s="295">
        <v>26.668559261272051</v>
      </c>
      <c r="P87" s="295">
        <v>35.09376721446592</v>
      </c>
      <c r="Q87" s="295">
        <v>27.010161519843582</v>
      </c>
      <c r="R87" s="295">
        <v>43.496179412548223</v>
      </c>
      <c r="S87" s="295">
        <v>53.252439113412052</v>
      </c>
      <c r="T87" s="295">
        <v>46.325744235974717</v>
      </c>
      <c r="U87" s="295">
        <v>49.294872646884592</v>
      </c>
      <c r="V87" s="295">
        <v>52.207557254011903</v>
      </c>
      <c r="W87" s="295">
        <v>45.022861354984023</v>
      </c>
      <c r="X87" s="295">
        <v>49.653899344251577</v>
      </c>
      <c r="Y87" s="295">
        <v>44.276449666943037</v>
      </c>
      <c r="DA87" s="122" t="s">
        <v>1656</v>
      </c>
    </row>
    <row r="88" spans="1:105" ht="12" customHeight="1" x14ac:dyDescent="0.25">
      <c r="A88" s="60" t="s">
        <v>1530</v>
      </c>
      <c r="B88" s="262">
        <v>14.39984509993476</v>
      </c>
      <c r="C88" s="262">
        <v>14.81488326805945</v>
      </c>
      <c r="D88" s="262">
        <v>15.685716170405151</v>
      </c>
      <c r="E88" s="262">
        <v>14.182430800797301</v>
      </c>
      <c r="F88" s="262">
        <v>14.016108878756009</v>
      </c>
      <c r="G88" s="262">
        <v>14.50804242470724</v>
      </c>
      <c r="H88" s="262">
        <v>14.644693910552331</v>
      </c>
      <c r="I88" s="262">
        <v>14.087971075560951</v>
      </c>
      <c r="J88" s="262">
        <v>12.483583536846851</v>
      </c>
      <c r="K88" s="262">
        <v>10.924966441137739</v>
      </c>
      <c r="L88" s="262">
        <v>12.33104839779015</v>
      </c>
      <c r="M88" s="262">
        <v>10.782384086272589</v>
      </c>
      <c r="N88" s="262">
        <v>6.4940996641184254</v>
      </c>
      <c r="O88" s="262">
        <v>6.9790374543686573</v>
      </c>
      <c r="P88" s="262">
        <v>8.5162743507171186</v>
      </c>
      <c r="Q88" s="262">
        <v>9.2696681928978482</v>
      </c>
      <c r="R88" s="262">
        <v>9.0555066150517014</v>
      </c>
      <c r="S88" s="262">
        <v>10.31715291315038</v>
      </c>
      <c r="T88" s="262">
        <v>9.8748553098098615</v>
      </c>
      <c r="U88" s="262">
        <v>9.7412390447080686</v>
      </c>
      <c r="V88" s="262">
        <v>9.9515113018433468</v>
      </c>
      <c r="W88" s="262">
        <v>9.7559771984969572</v>
      </c>
      <c r="X88" s="262">
        <v>10.45606021103897</v>
      </c>
      <c r="Y88" s="262">
        <v>9.5916598194407268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41.640716227639146</v>
      </c>
      <c r="C89" s="261">
        <f t="shared" si="3"/>
        <v>42.077926866677679</v>
      </c>
      <c r="D89" s="261">
        <f t="shared" si="3"/>
        <v>46.893617941804727</v>
      </c>
      <c r="E89" s="261">
        <f t="shared" si="3"/>
        <v>37.28524122435109</v>
      </c>
      <c r="F89" s="261">
        <f t="shared" si="3"/>
        <v>34.519173548076267</v>
      </c>
      <c r="G89" s="261">
        <f t="shared" si="3"/>
        <v>36.386060810707676</v>
      </c>
      <c r="H89" s="261">
        <f t="shared" si="3"/>
        <v>34.948012723022174</v>
      </c>
      <c r="I89" s="261">
        <f t="shared" si="3"/>
        <v>31.785478154095443</v>
      </c>
      <c r="J89" s="261">
        <f t="shared" si="3"/>
        <v>27.86891229257613</v>
      </c>
      <c r="K89" s="261">
        <f t="shared" si="3"/>
        <v>24.14007350058035</v>
      </c>
      <c r="L89" s="261">
        <f t="shared" si="3"/>
        <v>27.961115963036232</v>
      </c>
      <c r="M89" s="261">
        <f t="shared" si="3"/>
        <v>25.45801705107138</v>
      </c>
      <c r="N89" s="261">
        <f t="shared" si="3"/>
        <v>13.428009642243691</v>
      </c>
      <c r="O89" s="261">
        <f t="shared" si="3"/>
        <v>14.62760152520379</v>
      </c>
      <c r="P89" s="261">
        <f t="shared" si="3"/>
        <v>17.799511220830716</v>
      </c>
      <c r="Q89" s="261">
        <f t="shared" si="3"/>
        <v>18.919768610218753</v>
      </c>
      <c r="R89" s="261">
        <f t="shared" si="3"/>
        <v>19.224924680442896</v>
      </c>
      <c r="S89" s="261">
        <f t="shared" si="3"/>
        <v>21.977645901190876</v>
      </c>
      <c r="T89" s="261">
        <f t="shared" si="3"/>
        <v>20.498790962714587</v>
      </c>
      <c r="U89" s="261">
        <f t="shared" si="3"/>
        <v>20.60607330574102</v>
      </c>
      <c r="V89" s="261">
        <f t="shared" si="3"/>
        <v>21.462325506321918</v>
      </c>
      <c r="W89" s="261">
        <f t="shared" si="3"/>
        <v>20.132298621627648</v>
      </c>
      <c r="X89" s="261">
        <f t="shared" si="3"/>
        <v>21.35683290464651</v>
      </c>
      <c r="Y89" s="261">
        <f t="shared" si="3"/>
        <v>19.228330703030799</v>
      </c>
      <c r="DA89" s="70"/>
    </row>
    <row r="90" spans="1:105" ht="12" customHeight="1" x14ac:dyDescent="0.25">
      <c r="A90" s="60" t="s">
        <v>1533</v>
      </c>
      <c r="B90" s="262">
        <v>28.17837408299695</v>
      </c>
      <c r="C90" s="262">
        <v>28.227567643823601</v>
      </c>
      <c r="D90" s="262">
        <v>32.229121455610048</v>
      </c>
      <c r="E90" s="262">
        <v>24.026158605197761</v>
      </c>
      <c r="F90" s="262">
        <v>21.415584450216748</v>
      </c>
      <c r="G90" s="262">
        <v>22.822565535937098</v>
      </c>
      <c r="H90" s="262">
        <v>21.256762667262411</v>
      </c>
      <c r="I90" s="262">
        <v>18.614705452944381</v>
      </c>
      <c r="J90" s="262">
        <v>16.19807336355067</v>
      </c>
      <c r="K90" s="262">
        <v>13.926377788673239</v>
      </c>
      <c r="L90" s="262">
        <v>16.432881361822002</v>
      </c>
      <c r="M90" s="262">
        <v>15.377620859517579</v>
      </c>
      <c r="N90" s="262">
        <v>7.3567088058086956</v>
      </c>
      <c r="O90" s="262">
        <v>8.1029348083785298</v>
      </c>
      <c r="P90" s="262">
        <v>9.8376895268241622</v>
      </c>
      <c r="Q90" s="262">
        <v>10.253602834542219</v>
      </c>
      <c r="R90" s="262">
        <v>10.758977477618529</v>
      </c>
      <c r="S90" s="262">
        <v>12.332191973630801</v>
      </c>
      <c r="T90" s="262">
        <v>11.266838821083599</v>
      </c>
      <c r="U90" s="262">
        <v>11.499038332621639</v>
      </c>
      <c r="V90" s="262">
        <v>12.158708066555439</v>
      </c>
      <c r="W90" s="262">
        <v>11.0114850232863</v>
      </c>
      <c r="X90" s="262">
        <v>11.52488673017511</v>
      </c>
      <c r="Y90" s="262">
        <v>10.261136588914029</v>
      </c>
      <c r="DA90" s="72" t="s">
        <v>1658</v>
      </c>
    </row>
    <row r="91" spans="1:105" ht="12" customHeight="1" x14ac:dyDescent="0.25">
      <c r="A91" s="59" t="s">
        <v>28</v>
      </c>
      <c r="B91" s="230">
        <v>5.8052479898915319</v>
      </c>
      <c r="C91" s="230">
        <v>3.4658938274882338</v>
      </c>
      <c r="D91" s="230">
        <v>3.939855500998894</v>
      </c>
      <c r="E91" s="230">
        <v>3.1552724776962622</v>
      </c>
      <c r="F91" s="230">
        <v>1.9127779137893219</v>
      </c>
      <c r="G91" s="230">
        <v>3.7868574046884318E-2</v>
      </c>
      <c r="H91" s="230">
        <v>0.22893677716428079</v>
      </c>
      <c r="I91" s="230">
        <v>3.1497439589823899</v>
      </c>
      <c r="J91" s="230">
        <v>1.091296688049183</v>
      </c>
      <c r="K91" s="230">
        <v>0.15593571620639379</v>
      </c>
      <c r="L91" s="230">
        <v>0.89018462486787353</v>
      </c>
      <c r="M91" s="230">
        <v>9.2955907248449071E-2</v>
      </c>
      <c r="N91" s="230">
        <v>2.345936014031836E-2</v>
      </c>
      <c r="O91" s="230">
        <v>0</v>
      </c>
      <c r="P91" s="230">
        <v>0</v>
      </c>
      <c r="Q91" s="230">
        <v>2.583217705191997E-2</v>
      </c>
      <c r="R91" s="230">
        <v>4.2401892620179397E-2</v>
      </c>
      <c r="S91" s="230">
        <v>2.5737514111530399E-2</v>
      </c>
      <c r="T91" s="230">
        <v>3.0623674800762429E-2</v>
      </c>
      <c r="U91" s="230">
        <v>3.1996351487846977E-2</v>
      </c>
      <c r="V91" s="230">
        <v>4.1984941109603241E-2</v>
      </c>
      <c r="W91" s="230">
        <v>3.7070001097597692E-2</v>
      </c>
      <c r="X91" s="230">
        <v>6.5447650016597914E-2</v>
      </c>
      <c r="Y91" s="230">
        <v>3.2403987116585799E-2</v>
      </c>
      <c r="DA91" s="71" t="s">
        <v>1659</v>
      </c>
    </row>
    <row r="92" spans="1:105" ht="12" customHeight="1" x14ac:dyDescent="0.25">
      <c r="A92" s="59" t="s">
        <v>31</v>
      </c>
      <c r="B92" s="295">
        <v>5.1654244414124211</v>
      </c>
      <c r="C92" s="295">
        <v>5.6324830920185427</v>
      </c>
      <c r="D92" s="295">
        <v>5.7104269662157607</v>
      </c>
      <c r="E92" s="295">
        <v>0.80200814682262578</v>
      </c>
      <c r="F92" s="295">
        <v>0.34821167919815049</v>
      </c>
      <c r="G92" s="295">
        <v>0.56942892524683819</v>
      </c>
      <c r="H92" s="295">
        <v>0.40327488643296627</v>
      </c>
      <c r="I92" s="295">
        <v>0.33077440987331141</v>
      </c>
      <c r="J92" s="295">
        <v>0.31020549112869372</v>
      </c>
      <c r="K92" s="295">
        <v>0.25789116146426388</v>
      </c>
      <c r="L92" s="295">
        <v>0.20197788140932779</v>
      </c>
      <c r="M92" s="295">
        <v>0.22992756563292921</v>
      </c>
      <c r="N92" s="295">
        <v>8.2896287855443423E-2</v>
      </c>
      <c r="O92" s="295">
        <v>7.8407312478096153E-2</v>
      </c>
      <c r="P92" s="295">
        <v>9.3567099746148977E-2</v>
      </c>
      <c r="Q92" s="295">
        <v>0.1167223055323157</v>
      </c>
      <c r="R92" s="295">
        <v>0.12400305731558341</v>
      </c>
      <c r="S92" s="295">
        <v>0.114032902794462</v>
      </c>
      <c r="T92" s="295">
        <v>9.4773705833001501E-2</v>
      </c>
      <c r="U92" s="295">
        <v>9.4597784682693462E-2</v>
      </c>
      <c r="V92" s="295">
        <v>9.3480604726571562E-2</v>
      </c>
      <c r="W92" s="295">
        <v>9.7009356414022266E-2</v>
      </c>
      <c r="X92" s="295">
        <v>0.1174855393036653</v>
      </c>
      <c r="Y92" s="295">
        <v>0.1009645181302746</v>
      </c>
      <c r="DA92" s="122" t="s">
        <v>1660</v>
      </c>
    </row>
    <row r="93" spans="1:105" ht="12" customHeight="1" x14ac:dyDescent="0.25">
      <c r="A93" s="59" t="s">
        <v>159</v>
      </c>
      <c r="B93" s="295">
        <v>0.87349840858354877</v>
      </c>
      <c r="C93" s="295">
        <v>1.0538598141246549</v>
      </c>
      <c r="D93" s="295">
        <v>1.0048560944300979</v>
      </c>
      <c r="E93" s="295">
        <v>0.97642417842783868</v>
      </c>
      <c r="F93" s="295">
        <v>1.0195285984024951</v>
      </c>
      <c r="G93" s="295">
        <v>1.15600991334073</v>
      </c>
      <c r="H93" s="295">
        <v>0.93154015828011416</v>
      </c>
      <c r="I93" s="295">
        <v>0.62777787104940297</v>
      </c>
      <c r="J93" s="295">
        <v>0.61813161359356239</v>
      </c>
      <c r="K93" s="295">
        <v>0.84862889400787977</v>
      </c>
      <c r="L93" s="295">
        <v>0.82231741535791636</v>
      </c>
      <c r="M93" s="295">
        <v>0.8027120023163774</v>
      </c>
      <c r="N93" s="295">
        <v>0.27671395116204578</v>
      </c>
      <c r="O93" s="295">
        <v>0.32695280094617041</v>
      </c>
      <c r="P93" s="295">
        <v>0.43134602037350123</v>
      </c>
      <c r="Q93" s="295">
        <v>0.55173464264507011</v>
      </c>
      <c r="R93" s="295">
        <v>0.43553683585532549</v>
      </c>
      <c r="S93" s="295">
        <v>0.43807533329607701</v>
      </c>
      <c r="T93" s="295">
        <v>0.38229541073423878</v>
      </c>
      <c r="U93" s="295">
        <v>0.4752659911934784</v>
      </c>
      <c r="V93" s="295">
        <v>0.53637349521324318</v>
      </c>
      <c r="W93" s="295">
        <v>0.49687176747768802</v>
      </c>
      <c r="X93" s="295">
        <v>0.42695380847026659</v>
      </c>
      <c r="Y93" s="295">
        <v>0.32636477098408451</v>
      </c>
      <c r="DA93" s="122" t="s">
        <v>1661</v>
      </c>
    </row>
    <row r="94" spans="1:105" ht="12" customHeight="1" x14ac:dyDescent="0.25">
      <c r="A94" s="59" t="s">
        <v>32</v>
      </c>
      <c r="B94" s="295">
        <v>6.1865235880847216</v>
      </c>
      <c r="C94" s="295">
        <v>5.0920740002592204</v>
      </c>
      <c r="D94" s="295">
        <v>6.4227771943007017</v>
      </c>
      <c r="E94" s="295">
        <v>4.3491988791975551</v>
      </c>
      <c r="F94" s="295">
        <v>2.2405330502350589</v>
      </c>
      <c r="G94" s="295">
        <v>2.12447278345438</v>
      </c>
      <c r="H94" s="295">
        <v>1.037931595271073</v>
      </c>
      <c r="I94" s="295">
        <v>0.57669005302282828</v>
      </c>
      <c r="J94" s="295">
        <v>0.3714767991225037</v>
      </c>
      <c r="K94" s="295">
        <v>0.34970656618163332</v>
      </c>
      <c r="L94" s="295">
        <v>0.18259002571295699</v>
      </c>
      <c r="M94" s="295">
        <v>0.10180706155467339</v>
      </c>
      <c r="N94" s="295">
        <v>3.853970004491282E-2</v>
      </c>
      <c r="O94" s="295">
        <v>4.5566065243193933E-2</v>
      </c>
      <c r="P94" s="295">
        <v>1.812536967492883E-2</v>
      </c>
      <c r="Q94" s="295">
        <v>1.808863726045494E-2</v>
      </c>
      <c r="R94" s="295">
        <v>1.921694669017637E-2</v>
      </c>
      <c r="S94" s="295">
        <v>2.320583801556703E-2</v>
      </c>
      <c r="T94" s="295">
        <v>1.824037423984581E-2</v>
      </c>
      <c r="U94" s="295">
        <v>1.826988480598073E-2</v>
      </c>
      <c r="V94" s="295">
        <v>2.2206765056744342E-2</v>
      </c>
      <c r="W94" s="295">
        <v>2.543370629539354E-2</v>
      </c>
      <c r="X94" s="295">
        <v>5.0079772972768909E-2</v>
      </c>
      <c r="Y94" s="295">
        <v>5.2286712100185533E-2</v>
      </c>
      <c r="DA94" s="122" t="s">
        <v>1662</v>
      </c>
    </row>
    <row r="95" spans="1:105" ht="12" customHeight="1" x14ac:dyDescent="0.25">
      <c r="A95" s="59" t="s">
        <v>35</v>
      </c>
      <c r="B95" s="295">
        <v>10.147679655024721</v>
      </c>
      <c r="C95" s="295">
        <v>12.983256909932949</v>
      </c>
      <c r="D95" s="295">
        <v>15.15120569966459</v>
      </c>
      <c r="E95" s="295">
        <v>14.743254923053479</v>
      </c>
      <c r="F95" s="295">
        <v>15.894533208591721</v>
      </c>
      <c r="G95" s="295">
        <v>18.934785339848268</v>
      </c>
      <c r="H95" s="295">
        <v>18.655079250113982</v>
      </c>
      <c r="I95" s="295">
        <v>13.92971916001645</v>
      </c>
      <c r="J95" s="295">
        <v>13.80696277165673</v>
      </c>
      <c r="K95" s="295">
        <v>12.314215450813069</v>
      </c>
      <c r="L95" s="295">
        <v>14.33581141447392</v>
      </c>
      <c r="M95" s="295">
        <v>14.150218322765159</v>
      </c>
      <c r="N95" s="295">
        <v>6.9350995066059751</v>
      </c>
      <c r="O95" s="295">
        <v>7.6520086297110694</v>
      </c>
      <c r="P95" s="295">
        <v>9.294651037029583</v>
      </c>
      <c r="Q95" s="295">
        <v>9.5412250720524572</v>
      </c>
      <c r="R95" s="295">
        <v>10.13781874513726</v>
      </c>
      <c r="S95" s="295">
        <v>11.731140385413161</v>
      </c>
      <c r="T95" s="295">
        <v>10.74090565547575</v>
      </c>
      <c r="U95" s="295">
        <v>10.878908320451639</v>
      </c>
      <c r="V95" s="295">
        <v>11.46466226044928</v>
      </c>
      <c r="W95" s="295">
        <v>10.355100192001601</v>
      </c>
      <c r="X95" s="295">
        <v>10.864919959411811</v>
      </c>
      <c r="Y95" s="295">
        <v>9.7491166005829033</v>
      </c>
      <c r="DA95" s="122" t="s">
        <v>1663</v>
      </c>
    </row>
    <row r="96" spans="1:105" ht="12" customHeight="1" x14ac:dyDescent="0.25">
      <c r="A96" s="61" t="s">
        <v>1540</v>
      </c>
      <c r="B96" s="263">
        <v>13.4623421446422</v>
      </c>
      <c r="C96" s="263">
        <v>13.850359222854079</v>
      </c>
      <c r="D96" s="263">
        <v>14.664496486194681</v>
      </c>
      <c r="E96" s="263">
        <v>13.259082619153331</v>
      </c>
      <c r="F96" s="263">
        <v>13.103589097859521</v>
      </c>
      <c r="G96" s="263">
        <v>13.563495274770579</v>
      </c>
      <c r="H96" s="263">
        <v>13.69125005575976</v>
      </c>
      <c r="I96" s="263">
        <v>13.17077270115106</v>
      </c>
      <c r="J96" s="263">
        <v>11.670838929025461</v>
      </c>
      <c r="K96" s="263">
        <v>10.213695711907111</v>
      </c>
      <c r="L96" s="263">
        <v>11.52823460121423</v>
      </c>
      <c r="M96" s="263">
        <v>10.080396191553801</v>
      </c>
      <c r="N96" s="263">
        <v>6.0713008364349941</v>
      </c>
      <c r="O96" s="263">
        <v>6.5246667168252612</v>
      </c>
      <c r="P96" s="263">
        <v>7.9618216940065523</v>
      </c>
      <c r="Q96" s="263">
        <v>8.666165775676534</v>
      </c>
      <c r="R96" s="263">
        <v>8.465947202824367</v>
      </c>
      <c r="S96" s="263">
        <v>9.6454539275600748</v>
      </c>
      <c r="T96" s="263">
        <v>9.2319521416309858</v>
      </c>
      <c r="U96" s="263">
        <v>9.1070349731193811</v>
      </c>
      <c r="V96" s="263">
        <v>9.3036174397664784</v>
      </c>
      <c r="W96" s="263">
        <v>9.1208135983413463</v>
      </c>
      <c r="X96" s="263">
        <v>9.8319461744713994</v>
      </c>
      <c r="Y96" s="263">
        <v>8.9671941141167686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107.86724312194021</v>
      </c>
      <c r="C99" s="223">
        <v>112.7671526997913</v>
      </c>
      <c r="D99" s="223">
        <v>115.83511236355299</v>
      </c>
      <c r="E99" s="223">
        <v>116.06020431073129</v>
      </c>
      <c r="F99" s="223">
        <v>122.84425411229761</v>
      </c>
      <c r="G99" s="223">
        <v>124.39636423419159</v>
      </c>
      <c r="H99" s="223">
        <v>131.85884658221519</v>
      </c>
      <c r="I99" s="223">
        <v>139.32562992758619</v>
      </c>
      <c r="J99" s="223">
        <v>145.32585995909551</v>
      </c>
      <c r="K99" s="223">
        <v>128.67136746222451</v>
      </c>
      <c r="L99" s="223">
        <v>133.36718219372759</v>
      </c>
      <c r="M99" s="223">
        <v>134.9610615233689</v>
      </c>
      <c r="N99" s="223">
        <v>137.56739821105191</v>
      </c>
      <c r="O99" s="223">
        <v>137.1434480780373</v>
      </c>
      <c r="P99" s="223">
        <v>138.82328032291969</v>
      </c>
      <c r="Q99" s="223">
        <v>132.77698284033991</v>
      </c>
      <c r="R99" s="223">
        <v>139.36831288021091</v>
      </c>
      <c r="S99" s="223">
        <v>145.1316926988043</v>
      </c>
      <c r="T99" s="223">
        <v>147.13131754433229</v>
      </c>
      <c r="U99" s="223">
        <v>151.9306536781236</v>
      </c>
      <c r="V99" s="223">
        <v>135.82108379740311</v>
      </c>
      <c r="W99" s="223">
        <v>148.49986327154321</v>
      </c>
      <c r="X99" s="223">
        <v>151.5651498611798</v>
      </c>
      <c r="Y99" s="223">
        <v>153.38779578877219</v>
      </c>
      <c r="DA99" s="89" t="s">
        <v>1665</v>
      </c>
    </row>
    <row r="100" spans="1:105" ht="12" customHeight="1" x14ac:dyDescent="0.25">
      <c r="A100" s="55" t="s">
        <v>91</v>
      </c>
      <c r="B100" s="259">
        <v>0.94627954817631199</v>
      </c>
      <c r="C100" s="259">
        <v>0.97181451672367658</v>
      </c>
      <c r="D100" s="259">
        <v>1.002586352740493</v>
      </c>
      <c r="E100" s="259">
        <v>0.99230911987484538</v>
      </c>
      <c r="F100" s="259">
        <v>1.0293396513532009</v>
      </c>
      <c r="G100" s="259">
        <v>1.028816173522147</v>
      </c>
      <c r="H100" s="259">
        <v>1.0818878876068629</v>
      </c>
      <c r="I100" s="259">
        <v>1.162196021711603</v>
      </c>
      <c r="J100" s="259">
        <v>1.1925326249324699</v>
      </c>
      <c r="K100" s="259">
        <v>1.0480099844806561</v>
      </c>
      <c r="L100" s="259">
        <v>1.0926381219258861</v>
      </c>
      <c r="M100" s="259">
        <v>1.100560738881923</v>
      </c>
      <c r="N100" s="259">
        <v>1.1089539927212959</v>
      </c>
      <c r="O100" s="259">
        <v>1.106417326649388</v>
      </c>
      <c r="P100" s="259">
        <v>1.1194263143889751</v>
      </c>
      <c r="Q100" s="259">
        <v>1.0696385738973531</v>
      </c>
      <c r="R100" s="259">
        <v>1.125749228944209</v>
      </c>
      <c r="S100" s="259">
        <v>1.171676610901093</v>
      </c>
      <c r="T100" s="259">
        <v>1.185509295941825</v>
      </c>
      <c r="U100" s="259">
        <v>1.226588705835381</v>
      </c>
      <c r="V100" s="259">
        <v>1.098567814307936</v>
      </c>
      <c r="W100" s="259">
        <v>1.196961436010834</v>
      </c>
      <c r="X100" s="259">
        <v>1.2051575539021071</v>
      </c>
      <c r="Y100" s="259">
        <v>1.2212208987792861</v>
      </c>
      <c r="DA100" s="67" t="s">
        <v>1666</v>
      </c>
    </row>
    <row r="101" spans="1:105" ht="12" customHeight="1" x14ac:dyDescent="0.25">
      <c r="A101" s="173" t="s">
        <v>92</v>
      </c>
      <c r="B101" s="224">
        <v>0.27538406632771761</v>
      </c>
      <c r="C101" s="224">
        <v>0.28281519329825788</v>
      </c>
      <c r="D101" s="224">
        <v>0.29177034122152412</v>
      </c>
      <c r="E101" s="224">
        <v>0.28877948489096811</v>
      </c>
      <c r="F101" s="224">
        <v>0.2995560237651721</v>
      </c>
      <c r="G101" s="224">
        <v>0.2994036824681145</v>
      </c>
      <c r="H101" s="224">
        <v>0.3148484888784378</v>
      </c>
      <c r="I101" s="224">
        <v>0.33821957469718589</v>
      </c>
      <c r="J101" s="224">
        <v>0.34704806218762518</v>
      </c>
      <c r="K101" s="224">
        <v>0.30498942055181971</v>
      </c>
      <c r="L101" s="224">
        <v>0.31797699698838661</v>
      </c>
      <c r="M101" s="224">
        <v>0.32028261849052608</v>
      </c>
      <c r="N101" s="224">
        <v>0.3227252036404028</v>
      </c>
      <c r="O101" s="224">
        <v>0.32198698899849942</v>
      </c>
      <c r="P101" s="224">
        <v>0.3257728342589607</v>
      </c>
      <c r="Q101" s="224">
        <v>0.3112837221817995</v>
      </c>
      <c r="R101" s="224">
        <v>0.32761291410071458</v>
      </c>
      <c r="S101" s="224">
        <v>0.34105089051492182</v>
      </c>
      <c r="T101" s="224">
        <v>0.34500414937102841</v>
      </c>
      <c r="U101" s="224">
        <v>0.35695898339510962</v>
      </c>
      <c r="V101" s="224">
        <v>0.31970264223073452</v>
      </c>
      <c r="W101" s="224">
        <v>0.34833692445470849</v>
      </c>
      <c r="X101" s="224">
        <v>0.3552268895157778</v>
      </c>
      <c r="Y101" s="224">
        <v>0.35886352906613589</v>
      </c>
      <c r="DA101" s="177" t="s">
        <v>1667</v>
      </c>
    </row>
    <row r="102" spans="1:105" ht="12" customHeight="1" x14ac:dyDescent="0.25">
      <c r="A102" s="173" t="s">
        <v>93</v>
      </c>
      <c r="B102" s="224">
        <v>1.609006603551751</v>
      </c>
      <c r="C102" s="224">
        <v>1.7189039642984669</v>
      </c>
      <c r="D102" s="224">
        <v>1.6620940389260619</v>
      </c>
      <c r="E102" s="224">
        <v>1.9400233105011859</v>
      </c>
      <c r="F102" s="224">
        <v>2.2231191938036088</v>
      </c>
      <c r="G102" s="224">
        <v>2.2029723084977499</v>
      </c>
      <c r="H102" s="224">
        <v>2.481251994403987</v>
      </c>
      <c r="I102" s="224">
        <v>2.8077895845475331</v>
      </c>
      <c r="J102" s="224">
        <v>2.968846469339673</v>
      </c>
      <c r="K102" s="224">
        <v>2.662984026698457</v>
      </c>
      <c r="L102" s="224">
        <v>2.6725241432719988</v>
      </c>
      <c r="M102" s="224">
        <v>2.5734715945371338</v>
      </c>
      <c r="N102" s="224">
        <v>3.095466797940627</v>
      </c>
      <c r="O102" s="224">
        <v>3.0334019563542101</v>
      </c>
      <c r="P102" s="224">
        <v>3.081432324912301</v>
      </c>
      <c r="Q102" s="224">
        <v>3.0372645922077508</v>
      </c>
      <c r="R102" s="224">
        <v>3.0331274515770108</v>
      </c>
      <c r="S102" s="224">
        <v>3.1383279355458238</v>
      </c>
      <c r="T102" s="224">
        <v>3.289759504139445</v>
      </c>
      <c r="U102" s="224">
        <v>3.3216469740574581</v>
      </c>
      <c r="V102" s="224">
        <v>2.8926530805826172</v>
      </c>
      <c r="W102" s="224">
        <v>3.3499438040727871</v>
      </c>
      <c r="X102" s="224">
        <v>3.4399381700446252</v>
      </c>
      <c r="Y102" s="224">
        <v>3.5438212792654991</v>
      </c>
      <c r="DA102" s="177" t="s">
        <v>1668</v>
      </c>
    </row>
    <row r="103" spans="1:105" ht="12" customHeight="1" x14ac:dyDescent="0.25">
      <c r="A103" s="173" t="s">
        <v>94</v>
      </c>
      <c r="B103" s="224">
        <v>0.84145673790667874</v>
      </c>
      <c r="C103" s="224">
        <v>0.86416310557342602</v>
      </c>
      <c r="D103" s="224">
        <v>0.89152623394707708</v>
      </c>
      <c r="E103" s="224">
        <v>0.88238744736070229</v>
      </c>
      <c r="F103" s="224">
        <v>0.91531597284852362</v>
      </c>
      <c r="G103" s="224">
        <v>0.91485048255135448</v>
      </c>
      <c r="H103" s="224">
        <v>0.96204325079294495</v>
      </c>
      <c r="I103" s="224">
        <v>1.0334553622365239</v>
      </c>
      <c r="J103" s="224">
        <v>1.0604314701262021</v>
      </c>
      <c r="K103" s="224">
        <v>0.93191812560490106</v>
      </c>
      <c r="L103" s="224">
        <v>0.97160264274984698</v>
      </c>
      <c r="M103" s="224">
        <v>0.97864764275260352</v>
      </c>
      <c r="N103" s="224">
        <v>0.98611114548782908</v>
      </c>
      <c r="O103" s="224">
        <v>0.98385547509725613</v>
      </c>
      <c r="P103" s="224">
        <v>0.99542341018358094</v>
      </c>
      <c r="Q103" s="224">
        <v>0.95115083789501853</v>
      </c>
      <c r="R103" s="224">
        <v>1.00104591261002</v>
      </c>
      <c r="S103" s="224">
        <v>1.042106660780211</v>
      </c>
      <c r="T103" s="224">
        <v>1.054186140706262</v>
      </c>
      <c r="U103" s="224">
        <v>1.090715035693774</v>
      </c>
      <c r="V103" s="224">
        <v>0.97687548164635063</v>
      </c>
      <c r="W103" s="224">
        <v>1.0643696857729279</v>
      </c>
      <c r="X103" s="224">
        <v>1.085422492501692</v>
      </c>
      <c r="Y103" s="224">
        <v>1.0965345183127471</v>
      </c>
      <c r="DA103" s="177" t="s">
        <v>1669</v>
      </c>
    </row>
    <row r="104" spans="1:105" ht="12" customHeight="1" x14ac:dyDescent="0.25">
      <c r="A104" s="56" t="s">
        <v>95</v>
      </c>
      <c r="B104" s="260">
        <v>1.292823918454034</v>
      </c>
      <c r="C104" s="260">
        <v>1.340702090910858</v>
      </c>
      <c r="D104" s="260">
        <v>1.388188666519597</v>
      </c>
      <c r="E104" s="260">
        <v>1.3709451100556811</v>
      </c>
      <c r="F104" s="260">
        <v>1.4258726577490459</v>
      </c>
      <c r="G104" s="260">
        <v>1.4265952454303219</v>
      </c>
      <c r="H104" s="260">
        <v>1.505017738438597</v>
      </c>
      <c r="I104" s="260">
        <v>1.6220620394709531</v>
      </c>
      <c r="J104" s="260">
        <v>1.669557835357913</v>
      </c>
      <c r="K104" s="260">
        <v>1.470015644131015</v>
      </c>
      <c r="L104" s="260">
        <v>1.5264853076613121</v>
      </c>
      <c r="M104" s="260">
        <v>1.533142797913313</v>
      </c>
      <c r="N104" s="260">
        <v>1.5662931319714291</v>
      </c>
      <c r="O104" s="260">
        <v>1.5624986538801451</v>
      </c>
      <c r="P104" s="260">
        <v>1.5843616806102401</v>
      </c>
      <c r="Q104" s="260">
        <v>1.517358820959408</v>
      </c>
      <c r="R104" s="260">
        <v>1.584712635161019</v>
      </c>
      <c r="S104" s="260">
        <v>1.652094451552542</v>
      </c>
      <c r="T104" s="260">
        <v>1.6784253410519201</v>
      </c>
      <c r="U104" s="260">
        <v>1.727871917280595</v>
      </c>
      <c r="V104" s="260">
        <v>1.5423761337295561</v>
      </c>
      <c r="W104" s="260">
        <v>1.6918198542096969</v>
      </c>
      <c r="X104" s="260">
        <v>1.738214392924492</v>
      </c>
      <c r="Y104" s="260">
        <v>1.7624261701510191</v>
      </c>
      <c r="DA104" s="68" t="s">
        <v>1670</v>
      </c>
    </row>
    <row r="105" spans="1:105" ht="12" customHeight="1" x14ac:dyDescent="0.25">
      <c r="A105" s="37" t="s">
        <v>159</v>
      </c>
      <c r="B105" s="226">
        <v>8.7137894624911214E-2</v>
      </c>
      <c r="C105" s="226">
        <v>8.6004537234694076E-2</v>
      </c>
      <c r="D105" s="226">
        <v>7.5260340009554172E-2</v>
      </c>
      <c r="E105" s="226">
        <v>7.0218323905091889E-2</v>
      </c>
      <c r="F105" s="226">
        <v>6.7748769673806719E-2</v>
      </c>
      <c r="G105" s="226">
        <v>6.5193291431091857E-2</v>
      </c>
      <c r="H105" s="226">
        <v>5.4278998035359773E-2</v>
      </c>
      <c r="I105" s="226">
        <v>5.1252438423535447E-2</v>
      </c>
      <c r="J105" s="226">
        <v>5.1719044778949529E-2</v>
      </c>
      <c r="K105" s="226">
        <v>6.6278335473735878E-2</v>
      </c>
      <c r="L105" s="226">
        <v>6.0254765971078733E-2</v>
      </c>
      <c r="M105" s="226">
        <v>6.3074097141760904E-2</v>
      </c>
      <c r="N105" s="226">
        <v>4.130168992411655E-2</v>
      </c>
      <c r="O105" s="226">
        <v>4.399280761427056E-2</v>
      </c>
      <c r="P105" s="226">
        <v>4.7438662487237278E-2</v>
      </c>
      <c r="Q105" s="226">
        <v>5.4978096331242461E-2</v>
      </c>
      <c r="R105" s="226">
        <v>4.5931631904922887E-2</v>
      </c>
      <c r="S105" s="226">
        <v>4.1476857776930207E-2</v>
      </c>
      <c r="T105" s="226">
        <v>3.9096421015426958E-2</v>
      </c>
      <c r="U105" s="226">
        <v>5.0603011683660992E-2</v>
      </c>
      <c r="V105" s="226">
        <v>4.9469966071218383E-2</v>
      </c>
      <c r="W105" s="226">
        <v>5.278320028294918E-2</v>
      </c>
      <c r="X105" s="226">
        <v>4.2872911113517008E-2</v>
      </c>
      <c r="Y105" s="226">
        <v>3.6551384715499367E-2</v>
      </c>
      <c r="DA105" s="69" t="s">
        <v>1671</v>
      </c>
    </row>
    <row r="106" spans="1:105" ht="12" customHeight="1" x14ac:dyDescent="0.25">
      <c r="A106" s="37" t="s">
        <v>35</v>
      </c>
      <c r="B106" s="226">
        <v>1.037140157804006</v>
      </c>
      <c r="C106" s="226">
        <v>1.0855452393160809</v>
      </c>
      <c r="D106" s="226">
        <v>1.162613219153277</v>
      </c>
      <c r="E106" s="226">
        <v>1.08625319223199</v>
      </c>
      <c r="F106" s="226">
        <v>1.0821202779054011</v>
      </c>
      <c r="G106" s="226">
        <v>1.0940256202791689</v>
      </c>
      <c r="H106" s="226">
        <v>1.113661216993227</v>
      </c>
      <c r="I106" s="226">
        <v>1.165136070123215</v>
      </c>
      <c r="J106" s="226">
        <v>1.1835686423893419</v>
      </c>
      <c r="K106" s="226">
        <v>0.9853403854849313</v>
      </c>
      <c r="L106" s="226">
        <v>1.0762172587208569</v>
      </c>
      <c r="M106" s="226">
        <v>1.139148082926013</v>
      </c>
      <c r="N106" s="226">
        <v>1.060511103979235</v>
      </c>
      <c r="O106" s="226">
        <v>1.054867289450528</v>
      </c>
      <c r="P106" s="226">
        <v>1.047286454203942</v>
      </c>
      <c r="Q106" s="226">
        <v>0.97406814795554353</v>
      </c>
      <c r="R106" s="226">
        <v>1.095360973134841</v>
      </c>
      <c r="S106" s="226">
        <v>1.1379496234965329</v>
      </c>
      <c r="T106" s="226">
        <v>1.12539395286489</v>
      </c>
      <c r="U106" s="226">
        <v>1.186726664269206</v>
      </c>
      <c r="V106" s="226">
        <v>1.0833313863121039</v>
      </c>
      <c r="W106" s="226">
        <v>1.12701957694223</v>
      </c>
      <c r="X106" s="226">
        <v>1.1177749433615161</v>
      </c>
      <c r="Y106" s="226">
        <v>1.118643189407138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0.1685458660251169</v>
      </c>
      <c r="C109" s="226">
        <v>0.1691523143600823</v>
      </c>
      <c r="D109" s="226">
        <v>0.15031510735676601</v>
      </c>
      <c r="E109" s="226">
        <v>0.2144735939185993</v>
      </c>
      <c r="F109" s="226">
        <v>0.27600361016983871</v>
      </c>
      <c r="G109" s="226">
        <v>0.26737633372006148</v>
      </c>
      <c r="H109" s="226">
        <v>0.33707752341001002</v>
      </c>
      <c r="I109" s="226">
        <v>0.40567353092420261</v>
      </c>
      <c r="J109" s="226">
        <v>0.43427014818962201</v>
      </c>
      <c r="K109" s="226">
        <v>0.41839692317234761</v>
      </c>
      <c r="L109" s="226">
        <v>0.39001328296937571</v>
      </c>
      <c r="M109" s="226">
        <v>0.33092061784553928</v>
      </c>
      <c r="N109" s="226">
        <v>0.46448033806807693</v>
      </c>
      <c r="O109" s="226">
        <v>0.46363855681534633</v>
      </c>
      <c r="P109" s="226">
        <v>0.48963656391906107</v>
      </c>
      <c r="Q109" s="226">
        <v>0.4883125766726219</v>
      </c>
      <c r="R109" s="226">
        <v>0.44342003012125553</v>
      </c>
      <c r="S109" s="226">
        <v>0.47266797027907909</v>
      </c>
      <c r="T109" s="226">
        <v>0.51393496717160247</v>
      </c>
      <c r="U109" s="226">
        <v>0.49054224132772828</v>
      </c>
      <c r="V109" s="226">
        <v>0.40957478134623321</v>
      </c>
      <c r="W109" s="226">
        <v>0.51201707698451826</v>
      </c>
      <c r="X109" s="226">
        <v>0.57756653844945915</v>
      </c>
      <c r="Y109" s="226">
        <v>0.60723159602838161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83.749971723460646</v>
      </c>
      <c r="C110" s="261">
        <f t="shared" si="4"/>
        <v>87.313655841460616</v>
      </c>
      <c r="D110" s="261">
        <f t="shared" si="4"/>
        <v>90.474269539111646</v>
      </c>
      <c r="E110" s="261">
        <f t="shared" si="4"/>
        <v>88.560672335135692</v>
      </c>
      <c r="F110" s="261">
        <f t="shared" si="4"/>
        <v>92.485374917493914</v>
      </c>
      <c r="G110" s="261">
        <f t="shared" si="4"/>
        <v>94.071414757614576</v>
      </c>
      <c r="H110" s="261">
        <f t="shared" si="4"/>
        <v>98.60439867858851</v>
      </c>
      <c r="I110" s="261">
        <f t="shared" si="4"/>
        <v>102.67650085071583</v>
      </c>
      <c r="J110" s="261">
        <f t="shared" si="4"/>
        <v>106.84701297812069</v>
      </c>
      <c r="K110" s="261">
        <f t="shared" si="4"/>
        <v>94.358774600185853</v>
      </c>
      <c r="L110" s="261">
        <f t="shared" si="4"/>
        <v>98.467281321713628</v>
      </c>
      <c r="M110" s="261">
        <f t="shared" si="4"/>
        <v>100.68185616717098</v>
      </c>
      <c r="N110" s="261">
        <f t="shared" si="4"/>
        <v>98.982621027176862</v>
      </c>
      <c r="O110" s="261">
        <f t="shared" si="4"/>
        <v>99.082581283879875</v>
      </c>
      <c r="P110" s="261">
        <f t="shared" si="4"/>
        <v>100.21038214956039</v>
      </c>
      <c r="Q110" s="261">
        <f t="shared" si="4"/>
        <v>95.147128208886102</v>
      </c>
      <c r="R110" s="261">
        <f t="shared" si="4"/>
        <v>101.07421967927873</v>
      </c>
      <c r="S110" s="261">
        <f t="shared" si="4"/>
        <v>105.3627731598385</v>
      </c>
      <c r="T110" s="261">
        <f t="shared" si="4"/>
        <v>105.99338934592612</v>
      </c>
      <c r="U110" s="261">
        <f t="shared" si="4"/>
        <v>110.06842795113188</v>
      </c>
      <c r="V110" s="261">
        <f t="shared" si="4"/>
        <v>98.954124953866184</v>
      </c>
      <c r="W110" s="261">
        <f t="shared" si="4"/>
        <v>106.78220146950322</v>
      </c>
      <c r="X110" s="261">
        <f t="shared" si="4"/>
        <v>108.48213785425513</v>
      </c>
      <c r="Y110" s="261">
        <f t="shared" si="4"/>
        <v>109.32615974000558</v>
      </c>
      <c r="DA110" s="70"/>
    </row>
    <row r="111" spans="1:105" ht="12" customHeight="1" x14ac:dyDescent="0.25">
      <c r="A111" s="60" t="s">
        <v>1554</v>
      </c>
      <c r="B111" s="262">
        <v>76.70304555345497</v>
      </c>
      <c r="C111" s="262">
        <v>79.785414936169786</v>
      </c>
      <c r="D111" s="262">
        <v>83.194837649855401</v>
      </c>
      <c r="E111" s="262">
        <v>80.064000533407977</v>
      </c>
      <c r="F111" s="262">
        <v>82.748835122520546</v>
      </c>
      <c r="G111" s="262">
        <v>84.423111774716787</v>
      </c>
      <c r="H111" s="262">
        <v>87.737321082295836</v>
      </c>
      <c r="I111" s="262">
        <v>90.379294699081186</v>
      </c>
      <c r="J111" s="262">
        <v>93.844429997207655</v>
      </c>
      <c r="K111" s="262">
        <v>82.695769745746887</v>
      </c>
      <c r="L111" s="262">
        <v>86.762493856191156</v>
      </c>
      <c r="M111" s="262">
        <v>89.410886683715603</v>
      </c>
      <c r="N111" s="262">
        <v>85.425482144937433</v>
      </c>
      <c r="O111" s="262">
        <v>85.797266243411585</v>
      </c>
      <c r="P111" s="262">
        <v>86.714709699495472</v>
      </c>
      <c r="Q111" s="262">
        <v>81.844896078319223</v>
      </c>
      <c r="R111" s="262">
        <v>87.790106880550127</v>
      </c>
      <c r="S111" s="262">
        <v>91.587477976464243</v>
      </c>
      <c r="T111" s="262">
        <v>91.56541531178749</v>
      </c>
      <c r="U111" s="262">
        <v>95.520693381655477</v>
      </c>
      <c r="V111" s="262">
        <v>86.26118431331895</v>
      </c>
      <c r="W111" s="262">
        <v>92.110535977976497</v>
      </c>
      <c r="X111" s="262">
        <v>93.193437243207498</v>
      </c>
      <c r="Y111" s="262">
        <v>93.597002238462281</v>
      </c>
      <c r="DA111" s="72" t="s">
        <v>1676</v>
      </c>
    </row>
    <row r="112" spans="1:105" ht="12" customHeight="1" x14ac:dyDescent="0.25">
      <c r="A112" s="59" t="s">
        <v>28</v>
      </c>
      <c r="B112" s="230">
        <v>15.802196383163171</v>
      </c>
      <c r="C112" s="230">
        <v>9.7963728451595671</v>
      </c>
      <c r="D112" s="230">
        <v>10.17016983292412</v>
      </c>
      <c r="E112" s="230">
        <v>10.51452883036696</v>
      </c>
      <c r="F112" s="230">
        <v>7.3908860429232641</v>
      </c>
      <c r="G112" s="230">
        <v>0.14007990707596779</v>
      </c>
      <c r="H112" s="230">
        <v>0.94493690502286454</v>
      </c>
      <c r="I112" s="230">
        <v>15.29283599007967</v>
      </c>
      <c r="J112" s="230">
        <v>6.3224874557159678</v>
      </c>
      <c r="K112" s="230">
        <v>0.92595679064732606</v>
      </c>
      <c r="L112" s="230">
        <v>4.7000058203676636</v>
      </c>
      <c r="M112" s="230">
        <v>0.54047828110087726</v>
      </c>
      <c r="N112" s="230">
        <v>0.27240811124888992</v>
      </c>
      <c r="O112" s="230">
        <v>0</v>
      </c>
      <c r="P112" s="230">
        <v>0</v>
      </c>
      <c r="Q112" s="230">
        <v>0.206194045196361</v>
      </c>
      <c r="R112" s="230">
        <v>0.34598703202110609</v>
      </c>
      <c r="S112" s="230">
        <v>0.19114477068627081</v>
      </c>
      <c r="T112" s="230">
        <v>0.24887810556566109</v>
      </c>
      <c r="U112" s="230">
        <v>0.26578863304871742</v>
      </c>
      <c r="V112" s="230">
        <v>0.2978664117614056</v>
      </c>
      <c r="W112" s="230">
        <v>0.31008875393128899</v>
      </c>
      <c r="X112" s="230">
        <v>0.52922788807700072</v>
      </c>
      <c r="Y112" s="230">
        <v>0.29557311009414849</v>
      </c>
      <c r="DA112" s="71" t="s">
        <v>1677</v>
      </c>
    </row>
    <row r="113" spans="1:105" ht="12" customHeight="1" x14ac:dyDescent="0.25">
      <c r="A113" s="59" t="s">
        <v>31</v>
      </c>
      <c r="B113" s="295">
        <v>14.060562368346829</v>
      </c>
      <c r="C113" s="295">
        <v>15.920252367759</v>
      </c>
      <c r="D113" s="295">
        <v>14.74064519630214</v>
      </c>
      <c r="E113" s="295">
        <v>2.6725862319543991</v>
      </c>
      <c r="F113" s="295">
        <v>1.3454739419643591</v>
      </c>
      <c r="G113" s="295">
        <v>2.106378519460204</v>
      </c>
      <c r="H113" s="295">
        <v>1.664517723100321</v>
      </c>
      <c r="I113" s="295">
        <v>1.605996825704594</v>
      </c>
      <c r="J113" s="295">
        <v>1.7971925946750289</v>
      </c>
      <c r="K113" s="295">
        <v>1.531375094912153</v>
      </c>
      <c r="L113" s="295">
        <v>1.066404868934095</v>
      </c>
      <c r="M113" s="295">
        <v>1.336879593018744</v>
      </c>
      <c r="N113" s="295">
        <v>0.9625847026166664</v>
      </c>
      <c r="O113" s="295">
        <v>0.83020945166159421</v>
      </c>
      <c r="P113" s="295">
        <v>0.8247509610653796</v>
      </c>
      <c r="Q113" s="295">
        <v>0.9316847083380051</v>
      </c>
      <c r="R113" s="295">
        <v>1.011828649878324</v>
      </c>
      <c r="S113" s="295">
        <v>0.84688804679750651</v>
      </c>
      <c r="T113" s="295">
        <v>0.77022436133521854</v>
      </c>
      <c r="U113" s="295">
        <v>0.78580884104238968</v>
      </c>
      <c r="V113" s="295">
        <v>0.66320760642489573</v>
      </c>
      <c r="W113" s="295">
        <v>0.8114785422018741</v>
      </c>
      <c r="X113" s="295">
        <v>0.9500207238838656</v>
      </c>
      <c r="Y113" s="295">
        <v>0.92094829335516004</v>
      </c>
      <c r="DA113" s="122" t="s">
        <v>1678</v>
      </c>
    </row>
    <row r="114" spans="1:105" ht="12" customHeight="1" x14ac:dyDescent="0.25">
      <c r="A114" s="59" t="s">
        <v>159</v>
      </c>
      <c r="B114" s="295">
        <v>2.3777095167773612</v>
      </c>
      <c r="C114" s="295">
        <v>2.978742044495224</v>
      </c>
      <c r="D114" s="295">
        <v>2.5938913585566539</v>
      </c>
      <c r="E114" s="295">
        <v>3.2538046229981372</v>
      </c>
      <c r="F114" s="295">
        <v>3.939411697496245</v>
      </c>
      <c r="G114" s="295">
        <v>4.2762043545442223</v>
      </c>
      <c r="H114" s="295">
        <v>3.844933457056888</v>
      </c>
      <c r="I114" s="295">
        <v>3.048026806363525</v>
      </c>
      <c r="J114" s="295">
        <v>3.5811795414801422</v>
      </c>
      <c r="K114" s="295">
        <v>5.0392155579422422</v>
      </c>
      <c r="L114" s="295">
        <v>4.3416798385453488</v>
      </c>
      <c r="M114" s="295">
        <v>4.6672494096736106</v>
      </c>
      <c r="N114" s="295">
        <v>3.2131790612106399</v>
      </c>
      <c r="O114" s="295">
        <v>3.4619131432233652</v>
      </c>
      <c r="P114" s="295">
        <v>3.8021168318772638</v>
      </c>
      <c r="Q114" s="295">
        <v>4.403980261257157</v>
      </c>
      <c r="R114" s="295">
        <v>3.5538530914946258</v>
      </c>
      <c r="S114" s="295">
        <v>3.2534536460410011</v>
      </c>
      <c r="T114" s="295">
        <v>3.1069085669501342</v>
      </c>
      <c r="U114" s="295">
        <v>3.947959447246288</v>
      </c>
      <c r="V114" s="295">
        <v>3.8053560195788498</v>
      </c>
      <c r="W114" s="295">
        <v>4.1563081380857607</v>
      </c>
      <c r="X114" s="295">
        <v>3.4524671597199852</v>
      </c>
      <c r="Y114" s="295">
        <v>2.9769376847935942</v>
      </c>
      <c r="DA114" s="122" t="s">
        <v>1679</v>
      </c>
    </row>
    <row r="115" spans="1:105" ht="12" customHeight="1" x14ac:dyDescent="0.25">
      <c r="A115" s="59" t="s">
        <v>32</v>
      </c>
      <c r="B115" s="295">
        <v>16.840049010518261</v>
      </c>
      <c r="C115" s="295">
        <v>14.392782336853569</v>
      </c>
      <c r="D115" s="295">
        <v>16.579474767160601</v>
      </c>
      <c r="E115" s="295">
        <v>14.4931308872921</v>
      </c>
      <c r="F115" s="295">
        <v>8.65731684285565</v>
      </c>
      <c r="G115" s="295">
        <v>7.8586521299498786</v>
      </c>
      <c r="H115" s="295">
        <v>4.284064279270881</v>
      </c>
      <c r="I115" s="295">
        <v>2.7999820026126021</v>
      </c>
      <c r="J115" s="295">
        <v>2.1521712915119759</v>
      </c>
      <c r="K115" s="295">
        <v>2.0765811551552971</v>
      </c>
      <c r="L115" s="295">
        <v>0.96404067158467821</v>
      </c>
      <c r="M115" s="295">
        <v>0.59194199983368079</v>
      </c>
      <c r="N115" s="295">
        <v>0.44751974625642899</v>
      </c>
      <c r="O115" s="295">
        <v>0.48247257614519651</v>
      </c>
      <c r="P115" s="295">
        <v>0.1597667994371933</v>
      </c>
      <c r="Q115" s="295">
        <v>0.1443846285710407</v>
      </c>
      <c r="R115" s="295">
        <v>0.15680465986269959</v>
      </c>
      <c r="S115" s="295">
        <v>0.17234277431949521</v>
      </c>
      <c r="T115" s="295">
        <v>0.14823922390622071</v>
      </c>
      <c r="U115" s="295">
        <v>0.1517650445358919</v>
      </c>
      <c r="V115" s="295">
        <v>0.1575481410587958</v>
      </c>
      <c r="W115" s="295">
        <v>0.21275171457990749</v>
      </c>
      <c r="X115" s="295">
        <v>0.404958963064872</v>
      </c>
      <c r="Y115" s="295">
        <v>0.47693347292249888</v>
      </c>
      <c r="DA115" s="122" t="s">
        <v>1680</v>
      </c>
    </row>
    <row r="116" spans="1:105" ht="12" customHeight="1" x14ac:dyDescent="0.25">
      <c r="A116" s="59" t="s">
        <v>35</v>
      </c>
      <c r="B116" s="295">
        <v>27.622528274649341</v>
      </c>
      <c r="C116" s="295">
        <v>36.697265341902423</v>
      </c>
      <c r="D116" s="295">
        <v>39.110656494911893</v>
      </c>
      <c r="E116" s="295">
        <v>49.129949960796381</v>
      </c>
      <c r="F116" s="295">
        <v>61.415746597281043</v>
      </c>
      <c r="G116" s="295">
        <v>70.041796863686514</v>
      </c>
      <c r="H116" s="295">
        <v>76.998868717844886</v>
      </c>
      <c r="I116" s="295">
        <v>67.632453074320807</v>
      </c>
      <c r="J116" s="295">
        <v>79.991399113824542</v>
      </c>
      <c r="K116" s="295">
        <v>73.122641147089865</v>
      </c>
      <c r="L116" s="295">
        <v>75.690362656759376</v>
      </c>
      <c r="M116" s="295">
        <v>82.274337400088683</v>
      </c>
      <c r="N116" s="295">
        <v>80.529790523604802</v>
      </c>
      <c r="O116" s="295">
        <v>81.022671072381428</v>
      </c>
      <c r="P116" s="295">
        <v>81.928075107115632</v>
      </c>
      <c r="Q116" s="295">
        <v>76.158652434956664</v>
      </c>
      <c r="R116" s="295">
        <v>82.721633447293371</v>
      </c>
      <c r="S116" s="295">
        <v>87.123648738619963</v>
      </c>
      <c r="T116" s="295">
        <v>87.291165054030259</v>
      </c>
      <c r="U116" s="295">
        <v>90.369371415782183</v>
      </c>
      <c r="V116" s="295">
        <v>81.337206134495005</v>
      </c>
      <c r="W116" s="295">
        <v>86.61990882917766</v>
      </c>
      <c r="X116" s="295">
        <v>87.85676250846177</v>
      </c>
      <c r="Y116" s="295">
        <v>88.926609677296881</v>
      </c>
      <c r="DA116" s="122" t="s">
        <v>1681</v>
      </c>
    </row>
    <row r="117" spans="1:105" ht="12" customHeight="1" x14ac:dyDescent="0.25">
      <c r="A117" s="60" t="s">
        <v>1561</v>
      </c>
      <c r="B117" s="262">
        <v>7.0469261700056691</v>
      </c>
      <c r="C117" s="262">
        <v>7.5282409052908257</v>
      </c>
      <c r="D117" s="262">
        <v>7.2794318892562373</v>
      </c>
      <c r="E117" s="262">
        <v>8.496671801727711</v>
      </c>
      <c r="F117" s="262">
        <v>9.7365397949733659</v>
      </c>
      <c r="G117" s="262">
        <v>9.6483029828977855</v>
      </c>
      <c r="H117" s="262">
        <v>10.867077596292679</v>
      </c>
      <c r="I117" s="262">
        <v>12.29720615163464</v>
      </c>
      <c r="J117" s="262">
        <v>13.002582980913029</v>
      </c>
      <c r="K117" s="262">
        <v>11.66300485443897</v>
      </c>
      <c r="L117" s="262">
        <v>11.70478746552247</v>
      </c>
      <c r="M117" s="262">
        <v>11.270969483455371</v>
      </c>
      <c r="N117" s="262">
        <v>13.55713888223943</v>
      </c>
      <c r="O117" s="262">
        <v>13.285315040468291</v>
      </c>
      <c r="P117" s="262">
        <v>13.495672450064919</v>
      </c>
      <c r="Q117" s="262">
        <v>13.30223213056688</v>
      </c>
      <c r="R117" s="262">
        <v>13.2841127987286</v>
      </c>
      <c r="S117" s="262">
        <v>13.77529518337426</v>
      </c>
      <c r="T117" s="262">
        <v>14.42797403413863</v>
      </c>
      <c r="U117" s="262">
        <v>14.547734569476409</v>
      </c>
      <c r="V117" s="262">
        <v>12.69294064054723</v>
      </c>
      <c r="W117" s="262">
        <v>14.671665491526729</v>
      </c>
      <c r="X117" s="262">
        <v>15.288700611047631</v>
      </c>
      <c r="Y117" s="262">
        <v>15.7291575015433</v>
      </c>
      <c r="DA117" s="72" t="s">
        <v>1682</v>
      </c>
    </row>
    <row r="118" spans="1:105" ht="12" customHeight="1" x14ac:dyDescent="0.25">
      <c r="A118" s="57" t="s">
        <v>1563</v>
      </c>
      <c r="B118" s="261">
        <v>5.6489146286700977</v>
      </c>
      <c r="C118" s="261">
        <v>6.0347432557273093</v>
      </c>
      <c r="D118" s="261">
        <v>5.8352944667779996</v>
      </c>
      <c r="E118" s="261">
        <v>6.8110510139983198</v>
      </c>
      <c r="F118" s="261">
        <v>7.8049465474120838</v>
      </c>
      <c r="G118" s="261">
        <v>7.7342146841150718</v>
      </c>
      <c r="H118" s="261">
        <v>8.7112014690713639</v>
      </c>
      <c r="I118" s="261">
        <v>9.8576125314627703</v>
      </c>
      <c r="J118" s="261">
        <v>10.42305246846618</v>
      </c>
      <c r="K118" s="261">
        <v>9.349227896967971</v>
      </c>
      <c r="L118" s="261">
        <v>9.382721422695294</v>
      </c>
      <c r="M118" s="261">
        <v>9.0349668576610114</v>
      </c>
      <c r="N118" s="261">
        <v>10.86759223911848</v>
      </c>
      <c r="O118" s="261">
        <v>10.649694443801989</v>
      </c>
      <c r="P118" s="261">
        <v>10.818319886960079</v>
      </c>
      <c r="Q118" s="261">
        <v>10.66325541995344</v>
      </c>
      <c r="R118" s="261">
        <v>10.64873070999994</v>
      </c>
      <c r="S118" s="261">
        <v>11.042469382866971</v>
      </c>
      <c r="T118" s="261">
        <v>11.565665882867121</v>
      </c>
      <c r="U118" s="261">
        <v>11.66166760385669</v>
      </c>
      <c r="V118" s="261">
        <v>10.174838835465019</v>
      </c>
      <c r="W118" s="261">
        <v>11.761012365193119</v>
      </c>
      <c r="X118" s="261">
        <v>12.2556363514498</v>
      </c>
      <c r="Y118" s="261">
        <v>12.608712758381641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8.3228200863647395</v>
      </c>
      <c r="C119" s="261">
        <f t="shared" si="5"/>
        <v>8.7059277972726701</v>
      </c>
      <c r="D119" s="261">
        <f t="shared" si="5"/>
        <v>8.9378690808446937</v>
      </c>
      <c r="E119" s="261">
        <f t="shared" si="5"/>
        <v>8.9676623538538731</v>
      </c>
      <c r="F119" s="261">
        <f t="shared" si="5"/>
        <v>9.5028593655018181</v>
      </c>
      <c r="G119" s="261">
        <f t="shared" si="5"/>
        <v>9.6250948862696077</v>
      </c>
      <c r="H119" s="261">
        <f t="shared" si="5"/>
        <v>10.209206325448507</v>
      </c>
      <c r="I119" s="261">
        <f t="shared" si="5"/>
        <v>10.78743648730827</v>
      </c>
      <c r="J119" s="261">
        <f t="shared" si="5"/>
        <v>11.258458991877372</v>
      </c>
      <c r="K119" s="261">
        <f t="shared" si="5"/>
        <v>9.9713267948459698</v>
      </c>
      <c r="L119" s="261">
        <f t="shared" si="5"/>
        <v>10.331114555907494</v>
      </c>
      <c r="M119" s="261">
        <f t="shared" si="5"/>
        <v>10.452219056157778</v>
      </c>
      <c r="N119" s="261">
        <f t="shared" si="5"/>
        <v>10.671030850281985</v>
      </c>
      <c r="O119" s="261">
        <f t="shared" si="5"/>
        <v>10.636240891085698</v>
      </c>
      <c r="P119" s="261">
        <f t="shared" si="5"/>
        <v>10.766745278704896</v>
      </c>
      <c r="Q119" s="261">
        <f t="shared" si="5"/>
        <v>10.300694915974361</v>
      </c>
      <c r="R119" s="261">
        <f t="shared" si="5"/>
        <v>10.807227124752986</v>
      </c>
      <c r="S119" s="261">
        <f t="shared" si="5"/>
        <v>11.254211001833035</v>
      </c>
      <c r="T119" s="261">
        <f t="shared" si="5"/>
        <v>11.412574899442747</v>
      </c>
      <c r="U119" s="261">
        <f t="shared" si="5"/>
        <v>11.781930918036581</v>
      </c>
      <c r="V119" s="261">
        <f t="shared" si="5"/>
        <v>10.530661034673845</v>
      </c>
      <c r="W119" s="261">
        <f t="shared" si="5"/>
        <v>11.519263657238588</v>
      </c>
      <c r="X119" s="261">
        <f t="shared" si="5"/>
        <v>11.763845382991658</v>
      </c>
      <c r="Y119" s="261">
        <f t="shared" si="5"/>
        <v>11.906681860841392</v>
      </c>
      <c r="DA119" s="70"/>
    </row>
    <row r="120" spans="1:105" ht="12" customHeight="1" x14ac:dyDescent="0.25">
      <c r="A120" s="60" t="s">
        <v>1566</v>
      </c>
      <c r="B120" s="262">
        <v>6.5925029024913009</v>
      </c>
      <c r="C120" s="262">
        <v>6.8574275734150429</v>
      </c>
      <c r="D120" s="262">
        <v>7.1504619499982773</v>
      </c>
      <c r="E120" s="262">
        <v>6.8813715556276556</v>
      </c>
      <c r="F120" s="262">
        <v>7.1121287529947157</v>
      </c>
      <c r="G120" s="262">
        <v>7.2560301275690122</v>
      </c>
      <c r="H120" s="262">
        <v>7.5408810656514174</v>
      </c>
      <c r="I120" s="262">
        <v>7.7679544316603888</v>
      </c>
      <c r="J120" s="262">
        <v>8.0657772149096374</v>
      </c>
      <c r="K120" s="262">
        <v>7.107567869552895</v>
      </c>
      <c r="L120" s="262">
        <v>7.4570962397536764</v>
      </c>
      <c r="M120" s="262">
        <v>7.6847213265597034</v>
      </c>
      <c r="N120" s="262">
        <v>7.3421822422258636</v>
      </c>
      <c r="O120" s="262">
        <v>7.3741364851194264</v>
      </c>
      <c r="P120" s="262">
        <v>7.4529892686492518</v>
      </c>
      <c r="Q120" s="262">
        <v>7.0344366518587957</v>
      </c>
      <c r="R120" s="262">
        <v>7.5454179197709683</v>
      </c>
      <c r="S120" s="262">
        <v>7.8717958333337847</v>
      </c>
      <c r="T120" s="262">
        <v>7.8698995829324039</v>
      </c>
      <c r="U120" s="262">
        <v>8.2098493459127102</v>
      </c>
      <c r="V120" s="262">
        <v>7.4140094940764314</v>
      </c>
      <c r="W120" s="262">
        <v>7.9167518239109471</v>
      </c>
      <c r="X120" s="262">
        <v>8.009825438949763</v>
      </c>
      <c r="Y120" s="262">
        <v>8.0445111986006843</v>
      </c>
      <c r="DA120" s="72" t="s">
        <v>1684</v>
      </c>
    </row>
    <row r="121" spans="1:105" ht="12" customHeight="1" x14ac:dyDescent="0.25">
      <c r="A121" s="59" t="s">
        <v>28</v>
      </c>
      <c r="B121" s="230">
        <v>1.358173261179566</v>
      </c>
      <c r="C121" s="230">
        <v>0.84198242650734467</v>
      </c>
      <c r="D121" s="230">
        <v>0.87410967398492956</v>
      </c>
      <c r="E121" s="230">
        <v>0.90370677373188557</v>
      </c>
      <c r="F121" s="230">
        <v>0.63523472032147144</v>
      </c>
      <c r="G121" s="230">
        <v>1.203964180712291E-2</v>
      </c>
      <c r="H121" s="230">
        <v>8.12158010687202E-2</v>
      </c>
      <c r="I121" s="230">
        <v>1.3143945579274641</v>
      </c>
      <c r="J121" s="230">
        <v>0.54340758703935066</v>
      </c>
      <c r="K121" s="230">
        <v>7.9584490887911877E-2</v>
      </c>
      <c r="L121" s="230">
        <v>0.40395791052268298</v>
      </c>
      <c r="M121" s="230">
        <v>4.6453235476913178E-2</v>
      </c>
      <c r="N121" s="230">
        <v>2.3413037267456822E-2</v>
      </c>
      <c r="O121" s="230">
        <v>0</v>
      </c>
      <c r="P121" s="230">
        <v>0</v>
      </c>
      <c r="Q121" s="230">
        <v>1.7722045215089941E-2</v>
      </c>
      <c r="R121" s="230">
        <v>2.9737026689949361E-2</v>
      </c>
      <c r="S121" s="230">
        <v>1.6428584373055759E-2</v>
      </c>
      <c r="T121" s="230">
        <v>2.1390671276080169E-2</v>
      </c>
      <c r="U121" s="230">
        <v>2.2844103805522729E-2</v>
      </c>
      <c r="V121" s="230">
        <v>2.5601137085531082E-2</v>
      </c>
      <c r="W121" s="230">
        <v>2.665162765795618E-2</v>
      </c>
      <c r="X121" s="230">
        <v>4.5486282364049037E-2</v>
      </c>
      <c r="Y121" s="230">
        <v>2.5404031510536079E-2</v>
      </c>
      <c r="DA121" s="71" t="s">
        <v>1685</v>
      </c>
    </row>
    <row r="122" spans="1:105" ht="12" customHeight="1" x14ac:dyDescent="0.25">
      <c r="A122" s="59" t="s">
        <v>31</v>
      </c>
      <c r="B122" s="295">
        <v>1.2084826300591549</v>
      </c>
      <c r="C122" s="295">
        <v>1.3683199824145409</v>
      </c>
      <c r="D122" s="295">
        <v>1.266934650899779</v>
      </c>
      <c r="E122" s="295">
        <v>0.22970447084840739</v>
      </c>
      <c r="F122" s="295">
        <v>0.1156413125922731</v>
      </c>
      <c r="G122" s="295">
        <v>0.18103983229204701</v>
      </c>
      <c r="H122" s="295">
        <v>0.14306261037757201</v>
      </c>
      <c r="I122" s="295">
        <v>0.1380328337480525</v>
      </c>
      <c r="J122" s="295">
        <v>0.15446580134127841</v>
      </c>
      <c r="K122" s="295">
        <v>0.13161921648828881</v>
      </c>
      <c r="L122" s="295">
        <v>9.165577641606705E-2</v>
      </c>
      <c r="M122" s="295">
        <v>0.1149026421788603</v>
      </c>
      <c r="N122" s="295">
        <v>8.2732600773611095E-2</v>
      </c>
      <c r="O122" s="295">
        <v>7.1355161718324261E-2</v>
      </c>
      <c r="P122" s="295">
        <v>7.0886013266145922E-2</v>
      </c>
      <c r="Q122" s="295">
        <v>8.0076796163778871E-2</v>
      </c>
      <c r="R122" s="295">
        <v>8.69650385198589E-2</v>
      </c>
      <c r="S122" s="295">
        <v>7.2788660037062469E-2</v>
      </c>
      <c r="T122" s="295">
        <v>6.6199540070846871E-2</v>
      </c>
      <c r="U122" s="295">
        <v>6.7539000935301616E-2</v>
      </c>
      <c r="V122" s="295">
        <v>5.7001622800797562E-2</v>
      </c>
      <c r="W122" s="295">
        <v>6.974527029760548E-2</v>
      </c>
      <c r="X122" s="295">
        <v>8.1652747090290259E-2</v>
      </c>
      <c r="Y122" s="295">
        <v>7.9154018633551204E-2</v>
      </c>
      <c r="DA122" s="122" t="s">
        <v>1686</v>
      </c>
    </row>
    <row r="123" spans="1:105" ht="12" customHeight="1" x14ac:dyDescent="0.25">
      <c r="A123" s="59" t="s">
        <v>159</v>
      </c>
      <c r="B123" s="295">
        <v>0.20436029335643349</v>
      </c>
      <c r="C123" s="295">
        <v>0.256018068544908</v>
      </c>
      <c r="D123" s="295">
        <v>0.22294077355917449</v>
      </c>
      <c r="E123" s="295">
        <v>0.27965925298631922</v>
      </c>
      <c r="F123" s="295">
        <v>0.33858607389654499</v>
      </c>
      <c r="G123" s="295">
        <v>0.36753285890496062</v>
      </c>
      <c r="H123" s="295">
        <v>0.33046582169763278</v>
      </c>
      <c r="I123" s="295">
        <v>0.26197298194397078</v>
      </c>
      <c r="J123" s="295">
        <v>0.30779659857309088</v>
      </c>
      <c r="K123" s="295">
        <v>0.43311243969917113</v>
      </c>
      <c r="L123" s="295">
        <v>0.37316037102269822</v>
      </c>
      <c r="M123" s="295">
        <v>0.40114254991975551</v>
      </c>
      <c r="N123" s="295">
        <v>0.27616755155429762</v>
      </c>
      <c r="O123" s="295">
        <v>0.29754584423857738</v>
      </c>
      <c r="P123" s="295">
        <v>0.32678580190526563</v>
      </c>
      <c r="Q123" s="295">
        <v>0.37851499174982173</v>
      </c>
      <c r="R123" s="295">
        <v>0.30544793432456718</v>
      </c>
      <c r="S123" s="295">
        <v>0.27962908708362361</v>
      </c>
      <c r="T123" s="295">
        <v>0.26703377418201157</v>
      </c>
      <c r="U123" s="295">
        <v>0.33932073918434852</v>
      </c>
      <c r="V123" s="295">
        <v>0.32706420485746052</v>
      </c>
      <c r="W123" s="295">
        <v>0.35722797271306478</v>
      </c>
      <c r="X123" s="295">
        <v>0.2967339772101748</v>
      </c>
      <c r="Y123" s="295">
        <v>0.25586298674229752</v>
      </c>
      <c r="DA123" s="122" t="s">
        <v>1687</v>
      </c>
    </row>
    <row r="124" spans="1:105" ht="12" customHeight="1" x14ac:dyDescent="0.25">
      <c r="A124" s="59" t="s">
        <v>32</v>
      </c>
      <c r="B124" s="295">
        <v>1.4473750185391021</v>
      </c>
      <c r="C124" s="295">
        <v>1.2370363998715921</v>
      </c>
      <c r="D124" s="295">
        <v>1.4249790831071401</v>
      </c>
      <c r="E124" s="295">
        <v>1.2456611957353469</v>
      </c>
      <c r="F124" s="295">
        <v>0.74408240249779622</v>
      </c>
      <c r="G124" s="295">
        <v>0.67543846013595987</v>
      </c>
      <c r="H124" s="295">
        <v>0.36820840674272848</v>
      </c>
      <c r="I124" s="295">
        <v>0.24065393161322171</v>
      </c>
      <c r="J124" s="295">
        <v>0.18497564710208639</v>
      </c>
      <c r="K124" s="295">
        <v>0.1784787969478924</v>
      </c>
      <c r="L124" s="295">
        <v>8.2857738955260871E-2</v>
      </c>
      <c r="M124" s="295">
        <v>5.0876458996539413E-2</v>
      </c>
      <c r="N124" s="295">
        <v>3.8463599519807941E-2</v>
      </c>
      <c r="O124" s="295">
        <v>4.1467738805664588E-2</v>
      </c>
      <c r="P124" s="295">
        <v>1.373169841447058E-2</v>
      </c>
      <c r="Q124" s="295">
        <v>1.24096256682058E-2</v>
      </c>
      <c r="R124" s="295">
        <v>1.3477107301412029E-2</v>
      </c>
      <c r="S124" s="295">
        <v>1.4812583147469281E-2</v>
      </c>
      <c r="T124" s="295">
        <v>1.2740921912725779E-2</v>
      </c>
      <c r="U124" s="295">
        <v>1.3043960502224439E-2</v>
      </c>
      <c r="V124" s="295">
        <v>1.3541008309616411E-2</v>
      </c>
      <c r="W124" s="295">
        <v>1.8285666309046111E-2</v>
      </c>
      <c r="X124" s="295">
        <v>3.4805568933172347E-2</v>
      </c>
      <c r="Y124" s="295">
        <v>4.0991661828416209E-2</v>
      </c>
      <c r="DA124" s="122" t="s">
        <v>1688</v>
      </c>
    </row>
    <row r="125" spans="1:105" ht="12" customHeight="1" x14ac:dyDescent="0.25">
      <c r="A125" s="59" t="s">
        <v>35</v>
      </c>
      <c r="B125" s="295">
        <v>2.3741116993570439</v>
      </c>
      <c r="C125" s="295">
        <v>3.1540706960766558</v>
      </c>
      <c r="D125" s="295">
        <v>3.3614977684472538</v>
      </c>
      <c r="E125" s="295">
        <v>4.2226398623256971</v>
      </c>
      <c r="F125" s="295">
        <v>5.2785842436866304</v>
      </c>
      <c r="G125" s="295">
        <v>6.0199793344289221</v>
      </c>
      <c r="H125" s="295">
        <v>6.6179284257647639</v>
      </c>
      <c r="I125" s="295">
        <v>5.8129001264276789</v>
      </c>
      <c r="J125" s="295">
        <v>6.8751315808538314</v>
      </c>
      <c r="K125" s="295">
        <v>6.284772925529631</v>
      </c>
      <c r="L125" s="295">
        <v>6.5054644428369661</v>
      </c>
      <c r="M125" s="295">
        <v>7.071346439987634</v>
      </c>
      <c r="N125" s="295">
        <v>6.9214054531106903</v>
      </c>
      <c r="O125" s="295">
        <v>6.9637677403568601</v>
      </c>
      <c r="P125" s="295">
        <v>7.0415857550633696</v>
      </c>
      <c r="Q125" s="295">
        <v>6.545713193061899</v>
      </c>
      <c r="R125" s="295">
        <v>7.1097908129351808</v>
      </c>
      <c r="S125" s="295">
        <v>7.4881369186925726</v>
      </c>
      <c r="T125" s="295">
        <v>7.5025346754907396</v>
      </c>
      <c r="U125" s="295">
        <v>7.7671015414853137</v>
      </c>
      <c r="V125" s="295">
        <v>6.9908015210230259</v>
      </c>
      <c r="W125" s="295">
        <v>7.4448412869332747</v>
      </c>
      <c r="X125" s="295">
        <v>7.5511468633520762</v>
      </c>
      <c r="Y125" s="295">
        <v>7.6430984998858831</v>
      </c>
      <c r="DA125" s="122" t="s">
        <v>1689</v>
      </c>
    </row>
    <row r="126" spans="1:105" ht="12" customHeight="1" x14ac:dyDescent="0.25">
      <c r="A126" s="60" t="s">
        <v>1573</v>
      </c>
      <c r="B126" s="262">
        <v>1.7303171838734379</v>
      </c>
      <c r="C126" s="262">
        <v>1.8485002238576269</v>
      </c>
      <c r="D126" s="262">
        <v>1.7874071308464159</v>
      </c>
      <c r="E126" s="262">
        <v>2.086290798226218</v>
      </c>
      <c r="F126" s="262">
        <v>2.3907306125071019</v>
      </c>
      <c r="G126" s="262">
        <v>2.369064758700596</v>
      </c>
      <c r="H126" s="262">
        <v>2.6683252597970899</v>
      </c>
      <c r="I126" s="262">
        <v>3.0194820556478819</v>
      </c>
      <c r="J126" s="262">
        <v>3.1926817769677358</v>
      </c>
      <c r="K126" s="262">
        <v>2.8637589252930749</v>
      </c>
      <c r="L126" s="262">
        <v>2.8740183161538182</v>
      </c>
      <c r="M126" s="262">
        <v>2.7674977295980749</v>
      </c>
      <c r="N126" s="262">
        <v>3.3288486080561221</v>
      </c>
      <c r="O126" s="262">
        <v>3.2621044059662729</v>
      </c>
      <c r="P126" s="262">
        <v>3.3137560100556449</v>
      </c>
      <c r="Q126" s="262">
        <v>3.2662582641155651</v>
      </c>
      <c r="R126" s="262">
        <v>3.2618092049820171</v>
      </c>
      <c r="S126" s="262">
        <v>3.3824151684992492</v>
      </c>
      <c r="T126" s="262">
        <v>3.5426753165103428</v>
      </c>
      <c r="U126" s="262">
        <v>3.5720815721238708</v>
      </c>
      <c r="V126" s="262">
        <v>3.116651540597414</v>
      </c>
      <c r="W126" s="262">
        <v>3.60251183332764</v>
      </c>
      <c r="X126" s="262">
        <v>3.7540199440418949</v>
      </c>
      <c r="Y126" s="262">
        <v>3.862170662240707</v>
      </c>
      <c r="DA126" s="72" t="s">
        <v>1690</v>
      </c>
    </row>
    <row r="127" spans="1:105" ht="12" customHeight="1" x14ac:dyDescent="0.25">
      <c r="A127" s="132" t="s">
        <v>1575</v>
      </c>
      <c r="B127" s="316">
        <v>5.1805858090282264</v>
      </c>
      <c r="C127" s="316">
        <v>5.5344269345259942</v>
      </c>
      <c r="D127" s="316">
        <v>5.351513643463937</v>
      </c>
      <c r="E127" s="316">
        <v>6.246374135060007</v>
      </c>
      <c r="F127" s="316">
        <v>7.1578697823702404</v>
      </c>
      <c r="G127" s="316">
        <v>7.0930020137226393</v>
      </c>
      <c r="H127" s="316">
        <v>7.9889907489859731</v>
      </c>
      <c r="I127" s="316">
        <v>9.0403574754355311</v>
      </c>
      <c r="J127" s="316">
        <v>9.5589190586873727</v>
      </c>
      <c r="K127" s="316">
        <v>8.574120968757823</v>
      </c>
      <c r="L127" s="316">
        <v>8.6048376808137359</v>
      </c>
      <c r="M127" s="316">
        <v>8.2859140498036581</v>
      </c>
      <c r="N127" s="316">
        <v>9.9666038227129441</v>
      </c>
      <c r="O127" s="316">
        <v>9.7667710582902174</v>
      </c>
      <c r="P127" s="316">
        <v>9.921416443340334</v>
      </c>
      <c r="Q127" s="316">
        <v>9.7792077483846676</v>
      </c>
      <c r="R127" s="316">
        <v>9.7658872237862884</v>
      </c>
      <c r="S127" s="316">
        <v>10.126982604971181</v>
      </c>
      <c r="T127" s="316">
        <v>10.606802984885849</v>
      </c>
      <c r="U127" s="316">
        <v>10.69484558883611</v>
      </c>
      <c r="V127" s="316">
        <v>9.3312838209008397</v>
      </c>
      <c r="W127" s="316">
        <v>10.78595407508738</v>
      </c>
      <c r="X127" s="316">
        <v>11.239570773594579</v>
      </c>
      <c r="Y127" s="316">
        <v>11.563375033968819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1</v>
      </c>
      <c r="C132" s="232">
        <f t="shared" si="6"/>
        <v>0.99999999999999956</v>
      </c>
      <c r="D132" s="232">
        <f t="shared" si="6"/>
        <v>1</v>
      </c>
      <c r="E132" s="232">
        <f t="shared" si="6"/>
        <v>1.0000000000000002</v>
      </c>
      <c r="F132" s="232">
        <f t="shared" si="6"/>
        <v>1</v>
      </c>
      <c r="G132" s="232">
        <f t="shared" si="6"/>
        <v>1.0000000000000002</v>
      </c>
      <c r="H132" s="232">
        <f t="shared" si="6"/>
        <v>0.99999999999999978</v>
      </c>
      <c r="I132" s="232">
        <f t="shared" si="6"/>
        <v>1</v>
      </c>
      <c r="J132" s="232">
        <f t="shared" si="6"/>
        <v>0.99999999999999978</v>
      </c>
      <c r="K132" s="232">
        <f t="shared" si="6"/>
        <v>0.99999999999999978</v>
      </c>
      <c r="L132" s="232">
        <f t="shared" si="6"/>
        <v>1</v>
      </c>
      <c r="M132" s="232">
        <f t="shared" si="6"/>
        <v>0.99999999999999978</v>
      </c>
      <c r="N132" s="232">
        <f t="shared" si="6"/>
        <v>0.99999999999999978</v>
      </c>
      <c r="O132" s="232">
        <f t="shared" si="6"/>
        <v>1.0000000000000002</v>
      </c>
      <c r="P132" s="232">
        <f t="shared" si="6"/>
        <v>1.0000000000000002</v>
      </c>
      <c r="Q132" s="232">
        <f t="shared" si="6"/>
        <v>0.99999999999999989</v>
      </c>
      <c r="R132" s="232">
        <f t="shared" si="6"/>
        <v>1</v>
      </c>
      <c r="S132" s="232">
        <f t="shared" si="6"/>
        <v>1</v>
      </c>
      <c r="T132" s="232">
        <f t="shared" si="6"/>
        <v>0.99999999999999956</v>
      </c>
      <c r="U132" s="232">
        <f t="shared" si="6"/>
        <v>0.99999999999999978</v>
      </c>
      <c r="V132" s="232">
        <f t="shared" si="6"/>
        <v>0.99999999999999978</v>
      </c>
      <c r="W132" s="232">
        <f t="shared" si="6"/>
        <v>1.0000000000000002</v>
      </c>
      <c r="X132" s="232">
        <f t="shared" si="6"/>
        <v>1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4.429347064081603E-3</v>
      </c>
      <c r="C133" s="266">
        <f t="shared" si="7"/>
        <v>4.4187422504061965E-3</v>
      </c>
      <c r="D133" s="266">
        <f t="shared" si="7"/>
        <v>4.4316214645953251E-3</v>
      </c>
      <c r="E133" s="266">
        <f t="shared" si="7"/>
        <v>4.4410132953713937E-3</v>
      </c>
      <c r="F133" s="266">
        <f t="shared" si="7"/>
        <v>4.4394476176250223E-3</v>
      </c>
      <c r="G133" s="266">
        <f t="shared" si="7"/>
        <v>4.4535958010986547E-3</v>
      </c>
      <c r="H133" s="266">
        <f t="shared" si="7"/>
        <v>4.4522936231072303E-3</v>
      </c>
      <c r="I133" s="266">
        <f t="shared" si="7"/>
        <v>4.4098908093757805E-3</v>
      </c>
      <c r="J133" s="266">
        <f t="shared" si="7"/>
        <v>4.4170016318144777E-3</v>
      </c>
      <c r="K133" s="266">
        <f t="shared" si="7"/>
        <v>4.4462047803998017E-3</v>
      </c>
      <c r="L133" s="266">
        <f t="shared" si="7"/>
        <v>4.4431806866543876E-3</v>
      </c>
      <c r="M133" s="266">
        <f t="shared" si="7"/>
        <v>4.4525600995620447E-3</v>
      </c>
      <c r="N133" s="266">
        <f t="shared" si="7"/>
        <v>4.3431996517651408E-3</v>
      </c>
      <c r="O133" s="266">
        <f t="shared" si="7"/>
        <v>4.3720799821171915E-3</v>
      </c>
      <c r="P133" s="266">
        <f t="shared" si="7"/>
        <v>4.3869162944630237E-3</v>
      </c>
      <c r="Q133" s="266">
        <f t="shared" si="7"/>
        <v>4.355655027255028E-3</v>
      </c>
      <c r="R133" s="266">
        <f t="shared" si="7"/>
        <v>4.3149295262648038E-3</v>
      </c>
      <c r="S133" s="266">
        <f t="shared" si="7"/>
        <v>4.3861762526156952E-3</v>
      </c>
      <c r="T133" s="266">
        <f t="shared" si="7"/>
        <v>4.3683072424435445E-3</v>
      </c>
      <c r="U133" s="266">
        <f t="shared" si="7"/>
        <v>4.2976876323810188E-3</v>
      </c>
      <c r="V133" s="266">
        <f t="shared" si="7"/>
        <v>4.3527121240965073E-3</v>
      </c>
      <c r="W133" s="266">
        <f t="shared" si="7"/>
        <v>4.3613520704967289E-3</v>
      </c>
      <c r="X133" s="266">
        <f t="shared" si="7"/>
        <v>4.3792529946075284E-3</v>
      </c>
      <c r="Y133" s="266">
        <f t="shared" si="7"/>
        <v>4.2743344115875751E-3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4.5877291012769015E-4</v>
      </c>
      <c r="C134" s="267">
        <f t="shared" si="8"/>
        <v>4.5767450867916041E-4</v>
      </c>
      <c r="D134" s="267">
        <f t="shared" si="8"/>
        <v>4.5900848284921808E-4</v>
      </c>
      <c r="E134" s="267">
        <f t="shared" si="8"/>
        <v>4.599812486935345E-4</v>
      </c>
      <c r="F134" s="267">
        <f t="shared" si="8"/>
        <v>4.5981908245872999E-4</v>
      </c>
      <c r="G134" s="267">
        <f t="shared" si="8"/>
        <v>4.6128449106440345E-4</v>
      </c>
      <c r="H134" s="267">
        <f t="shared" si="8"/>
        <v>4.6114961701231683E-4</v>
      </c>
      <c r="I134" s="267">
        <f t="shared" si="8"/>
        <v>4.5675771410388813E-4</v>
      </c>
      <c r="J134" s="267">
        <f t="shared" si="8"/>
        <v>4.5749422281643806E-4</v>
      </c>
      <c r="K134" s="267">
        <f t="shared" si="8"/>
        <v>4.6051896060906298E-4</v>
      </c>
      <c r="L134" s="267">
        <f t="shared" si="8"/>
        <v>4.6020573785455549E-4</v>
      </c>
      <c r="M134" s="267">
        <f t="shared" si="8"/>
        <v>4.6117721750893367E-4</v>
      </c>
      <c r="N134" s="267">
        <f t="shared" si="8"/>
        <v>4.4985012794859953E-4</v>
      </c>
      <c r="O134" s="267">
        <f t="shared" si="8"/>
        <v>4.5284142960308146E-4</v>
      </c>
      <c r="P134" s="267">
        <f t="shared" si="8"/>
        <v>4.543781116675003E-4</v>
      </c>
      <c r="Q134" s="267">
        <f t="shared" si="8"/>
        <v>4.5114020271076191E-4</v>
      </c>
      <c r="R134" s="267">
        <f t="shared" si="8"/>
        <v>4.5317043014589435E-4</v>
      </c>
      <c r="S134" s="267">
        <f t="shared" si="8"/>
        <v>4.5430146128381984E-4</v>
      </c>
      <c r="T134" s="267">
        <f t="shared" si="8"/>
        <v>4.5245066529082652E-4</v>
      </c>
      <c r="U134" s="267">
        <f t="shared" si="8"/>
        <v>4.538758492343878E-4</v>
      </c>
      <c r="V134" s="267">
        <f t="shared" si="8"/>
        <v>4.5425889171585526E-4</v>
      </c>
      <c r="W134" s="267">
        <f t="shared" si="8"/>
        <v>4.5173027819351511E-4</v>
      </c>
      <c r="X134" s="267">
        <f t="shared" si="8"/>
        <v>4.5358437969639389E-4</v>
      </c>
      <c r="Y134" s="267">
        <f t="shared" si="8"/>
        <v>4.5125865174556562E-4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5.4929455763535638E-3</v>
      </c>
      <c r="C135" s="267">
        <f t="shared" si="9"/>
        <v>5.5854148891272583E-3</v>
      </c>
      <c r="D135" s="267">
        <f t="shared" si="9"/>
        <v>5.1230267086412465E-3</v>
      </c>
      <c r="E135" s="267">
        <f t="shared" si="9"/>
        <v>5.8491295113252189E-3</v>
      </c>
      <c r="F135" s="267">
        <f t="shared" si="9"/>
        <v>6.1875265146774947E-3</v>
      </c>
      <c r="G135" s="267">
        <f t="shared" si="9"/>
        <v>5.6633731954032753E-3</v>
      </c>
      <c r="H135" s="267">
        <f t="shared" si="9"/>
        <v>5.9335661511359652E-3</v>
      </c>
      <c r="I135" s="267">
        <f t="shared" si="9"/>
        <v>7.3351711035307366E-3</v>
      </c>
      <c r="J135" s="267">
        <f t="shared" si="9"/>
        <v>7.1533918180161516E-3</v>
      </c>
      <c r="K135" s="267">
        <f t="shared" si="9"/>
        <v>6.6790876097792811E-3</v>
      </c>
      <c r="L135" s="267">
        <f t="shared" si="9"/>
        <v>6.5790123034534728E-3</v>
      </c>
      <c r="M135" s="267">
        <f t="shared" si="9"/>
        <v>6.086912359416584E-3</v>
      </c>
      <c r="N135" s="267">
        <f t="shared" si="9"/>
        <v>8.5380743656273354E-3</v>
      </c>
      <c r="O135" s="267">
        <f t="shared" si="9"/>
        <v>7.984116525784915E-3</v>
      </c>
      <c r="P135" s="267">
        <f t="shared" si="9"/>
        <v>7.8452570100967338E-3</v>
      </c>
      <c r="Q135" s="267">
        <f t="shared" si="9"/>
        <v>8.5381674613224292E-3</v>
      </c>
      <c r="R135" s="267">
        <f t="shared" si="9"/>
        <v>7.7765982151880072E-3</v>
      </c>
      <c r="S135" s="267">
        <f t="shared" si="9"/>
        <v>7.5638406805768749E-3</v>
      </c>
      <c r="T135" s="267">
        <f t="shared" si="9"/>
        <v>8.1231828637769593E-3</v>
      </c>
      <c r="U135" s="267">
        <f t="shared" si="9"/>
        <v>7.7501960506301112E-3</v>
      </c>
      <c r="V135" s="267">
        <f t="shared" si="9"/>
        <v>7.6333994804324342E-3</v>
      </c>
      <c r="W135" s="267">
        <f t="shared" si="9"/>
        <v>8.477577487006378E-3</v>
      </c>
      <c r="X135" s="267">
        <f t="shared" si="9"/>
        <v>8.5028661486243225E-3</v>
      </c>
      <c r="Y135" s="267">
        <f t="shared" si="9"/>
        <v>8.5508487628849685E-3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8.735028978467419E-4</v>
      </c>
      <c r="C136" s="267">
        <f t="shared" si="10"/>
        <v>8.7141154321984681E-4</v>
      </c>
      <c r="D136" s="267">
        <f t="shared" si="10"/>
        <v>8.7395142793726308E-4</v>
      </c>
      <c r="E136" s="267">
        <f t="shared" si="10"/>
        <v>8.7580357257174141E-4</v>
      </c>
      <c r="F136" s="267">
        <f t="shared" si="10"/>
        <v>8.7549480831625095E-4</v>
      </c>
      <c r="G136" s="267">
        <f t="shared" si="10"/>
        <v>8.7828494399193617E-4</v>
      </c>
      <c r="H136" s="267">
        <f t="shared" si="10"/>
        <v>8.7802814400932832E-4</v>
      </c>
      <c r="I136" s="267">
        <f t="shared" si="10"/>
        <v>8.6966596779341717E-4</v>
      </c>
      <c r="J136" s="267">
        <f t="shared" si="10"/>
        <v>8.7106827922135753E-4</v>
      </c>
      <c r="K136" s="267">
        <f t="shared" si="10"/>
        <v>8.7682737521146146E-4</v>
      </c>
      <c r="L136" s="267">
        <f t="shared" si="10"/>
        <v>8.7623099958052477E-4</v>
      </c>
      <c r="M136" s="267">
        <f t="shared" si="10"/>
        <v>8.7808069531138751E-4</v>
      </c>
      <c r="N136" s="267">
        <f t="shared" si="10"/>
        <v>8.5651393464025814E-4</v>
      </c>
      <c r="O136" s="267">
        <f t="shared" si="10"/>
        <v>8.6220936827603278E-4</v>
      </c>
      <c r="P136" s="267">
        <f t="shared" si="10"/>
        <v>8.6513520850484149E-4</v>
      </c>
      <c r="Q136" s="267">
        <f t="shared" si="10"/>
        <v>8.5897023495422841E-4</v>
      </c>
      <c r="R136" s="267">
        <f t="shared" si="10"/>
        <v>8.6283578479103636E-4</v>
      </c>
      <c r="S136" s="267">
        <f t="shared" si="10"/>
        <v>8.6498926629511674E-4</v>
      </c>
      <c r="T136" s="267">
        <f t="shared" si="10"/>
        <v>8.6146535364135292E-4</v>
      </c>
      <c r="U136" s="267">
        <f t="shared" si="10"/>
        <v>8.641789016237719E-4</v>
      </c>
      <c r="V136" s="267">
        <f t="shared" si="10"/>
        <v>8.6490821390480246E-4</v>
      </c>
      <c r="W136" s="267">
        <f t="shared" si="10"/>
        <v>8.6009373774341815E-4</v>
      </c>
      <c r="X136" s="267">
        <f t="shared" si="10"/>
        <v>8.6362394408279425E-4</v>
      </c>
      <c r="Y136" s="267">
        <f t="shared" si="10"/>
        <v>8.6112484130422627E-4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4.6386364794492284E-3</v>
      </c>
      <c r="C137" s="268">
        <f t="shared" si="11"/>
        <v>4.5786727348536751E-3</v>
      </c>
      <c r="D137" s="268">
        <f t="shared" si="11"/>
        <v>4.4970013057653788E-3</v>
      </c>
      <c r="E137" s="268">
        <f t="shared" si="11"/>
        <v>4.3441803548776329E-3</v>
      </c>
      <c r="F137" s="268">
        <f t="shared" si="11"/>
        <v>4.1709843178380016E-3</v>
      </c>
      <c r="G137" s="268">
        <f t="shared" si="11"/>
        <v>3.8545209127785612E-3</v>
      </c>
      <c r="H137" s="268">
        <f t="shared" si="11"/>
        <v>3.7825965759319931E-3</v>
      </c>
      <c r="I137" s="268">
        <f t="shared" si="11"/>
        <v>4.4536557223717587E-3</v>
      </c>
      <c r="J137" s="268">
        <f t="shared" si="11"/>
        <v>4.2279440719117257E-3</v>
      </c>
      <c r="K137" s="268">
        <f t="shared" si="11"/>
        <v>3.875020696773502E-3</v>
      </c>
      <c r="L137" s="268">
        <f t="shared" si="11"/>
        <v>3.9494369137811798E-3</v>
      </c>
      <c r="M137" s="268">
        <f t="shared" si="11"/>
        <v>3.8112177996937635E-3</v>
      </c>
      <c r="N137" s="268">
        <f t="shared" si="11"/>
        <v>4.54056939723195E-3</v>
      </c>
      <c r="O137" s="268">
        <f t="shared" si="11"/>
        <v>4.3223511589756359E-3</v>
      </c>
      <c r="P137" s="268">
        <f t="shared" si="11"/>
        <v>4.239477772828619E-3</v>
      </c>
      <c r="Q137" s="268">
        <f t="shared" si="11"/>
        <v>4.4830525129858139E-3</v>
      </c>
      <c r="R137" s="268">
        <f t="shared" si="11"/>
        <v>4.3394223752546554E-3</v>
      </c>
      <c r="S137" s="268">
        <f t="shared" si="11"/>
        <v>4.1883779269573989E-3</v>
      </c>
      <c r="T137" s="268">
        <f t="shared" si="11"/>
        <v>4.3497900134663835E-3</v>
      </c>
      <c r="U137" s="268">
        <f t="shared" si="11"/>
        <v>4.3295423568821953E-3</v>
      </c>
      <c r="V137" s="268">
        <f t="shared" si="11"/>
        <v>4.3192917492044444E-3</v>
      </c>
      <c r="W137" s="268">
        <f t="shared" si="11"/>
        <v>4.5116755280228231E-3</v>
      </c>
      <c r="X137" s="268">
        <f t="shared" si="11"/>
        <v>4.4498307623902361E-3</v>
      </c>
      <c r="Y137" s="268">
        <f t="shared" si="11"/>
        <v>4.5405356028541122E-3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2.1405993647758012E-2</v>
      </c>
      <c r="C138" s="269">
        <f t="shared" si="12"/>
        <v>2.1766346302691881E-2</v>
      </c>
      <c r="D138" s="269">
        <f t="shared" si="12"/>
        <v>1.996442084817962E-2</v>
      </c>
      <c r="E138" s="269">
        <f t="shared" si="12"/>
        <v>2.2794041452611408E-2</v>
      </c>
      <c r="F138" s="269">
        <f t="shared" si="12"/>
        <v>2.4112773634368773E-2</v>
      </c>
      <c r="G138" s="269">
        <f t="shared" si="12"/>
        <v>2.2070149605626158E-2</v>
      </c>
      <c r="H138" s="269">
        <f t="shared" si="12"/>
        <v>2.3123090803329117E-2</v>
      </c>
      <c r="I138" s="269">
        <f t="shared" si="12"/>
        <v>2.8585141408160635E-2</v>
      </c>
      <c r="J138" s="269">
        <f t="shared" si="12"/>
        <v>2.7876748037621874E-2</v>
      </c>
      <c r="K138" s="269">
        <f t="shared" si="12"/>
        <v>2.6028385856075673E-2</v>
      </c>
      <c r="L138" s="269">
        <f t="shared" si="12"/>
        <v>2.5638392665404061E-2</v>
      </c>
      <c r="M138" s="269">
        <f t="shared" si="12"/>
        <v>2.3720680550894355E-2</v>
      </c>
      <c r="N138" s="269">
        <f t="shared" si="12"/>
        <v>3.3272852078034154E-2</v>
      </c>
      <c r="O138" s="269">
        <f t="shared" si="12"/>
        <v>3.1114079915455343E-2</v>
      </c>
      <c r="P138" s="269">
        <f t="shared" si="12"/>
        <v>3.057294476866855E-2</v>
      </c>
      <c r="Q138" s="269">
        <f t="shared" si="12"/>
        <v>3.3273214871699264E-2</v>
      </c>
      <c r="R138" s="269">
        <f t="shared" si="12"/>
        <v>3.0378075853199158E-2</v>
      </c>
      <c r="S138" s="269">
        <f t="shared" si="12"/>
        <v>2.9566275096540126E-2</v>
      </c>
      <c r="T138" s="269">
        <f t="shared" si="12"/>
        <v>3.1656021048185566E-2</v>
      </c>
      <c r="U138" s="269">
        <f t="shared" si="12"/>
        <v>3.0272988205402307E-2</v>
      </c>
      <c r="V138" s="269">
        <f t="shared" si="12"/>
        <v>2.9877946164516379E-2</v>
      </c>
      <c r="W138" s="269">
        <f t="shared" si="12"/>
        <v>3.3124388362861704E-2</v>
      </c>
      <c r="X138" s="269">
        <f t="shared" si="12"/>
        <v>3.3135645754206779E-2</v>
      </c>
      <c r="Y138" s="269">
        <f t="shared" si="12"/>
        <v>3.3398170214807996E-2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0.44952428097038216</v>
      </c>
      <c r="C139" s="269">
        <f t="shared" si="13"/>
        <v>0.45262585053016285</v>
      </c>
      <c r="D139" s="269">
        <f t="shared" si="13"/>
        <v>0.45607076222485071</v>
      </c>
      <c r="E139" s="269">
        <f t="shared" si="13"/>
        <v>0.45196857399499352</v>
      </c>
      <c r="F139" s="269">
        <f t="shared" si="13"/>
        <v>0.45220724257015332</v>
      </c>
      <c r="G139" s="269">
        <f t="shared" si="13"/>
        <v>0.45483049697777006</v>
      </c>
      <c r="H139" s="269">
        <f t="shared" si="13"/>
        <v>0.4523933960678454</v>
      </c>
      <c r="I139" s="269">
        <f t="shared" si="13"/>
        <v>0.44052399871453179</v>
      </c>
      <c r="J139" s="269">
        <f t="shared" si="13"/>
        <v>0.44356201798517841</v>
      </c>
      <c r="K139" s="269">
        <f t="shared" si="13"/>
        <v>0.44304040984069482</v>
      </c>
      <c r="L139" s="269">
        <f t="shared" si="13"/>
        <v>0.44188403529302211</v>
      </c>
      <c r="M139" s="269">
        <f t="shared" si="13"/>
        <v>0.44208652180182434</v>
      </c>
      <c r="N139" s="269">
        <f t="shared" si="13"/>
        <v>0.44148472500952834</v>
      </c>
      <c r="O139" s="269">
        <f t="shared" si="13"/>
        <v>0.4437459668675553</v>
      </c>
      <c r="P139" s="269">
        <f t="shared" si="13"/>
        <v>0.44476443787852321</v>
      </c>
      <c r="Q139" s="269">
        <f t="shared" si="13"/>
        <v>0.44312657923588883</v>
      </c>
      <c r="R139" s="269">
        <f t="shared" si="13"/>
        <v>0.44239071449759826</v>
      </c>
      <c r="S139" s="269">
        <f t="shared" si="13"/>
        <v>0.44328763042965491</v>
      </c>
      <c r="T139" s="269">
        <f t="shared" si="13"/>
        <v>0.44046291078978084</v>
      </c>
      <c r="U139" s="269">
        <f t="shared" si="13"/>
        <v>0.44246083789987439</v>
      </c>
      <c r="V139" s="269">
        <f t="shared" si="13"/>
        <v>0.44370183833770011</v>
      </c>
      <c r="W139" s="269">
        <f t="shared" si="13"/>
        <v>0.43994657780818619</v>
      </c>
      <c r="X139" s="269">
        <f t="shared" si="13"/>
        <v>0.44097201966143107</v>
      </c>
      <c r="Y139" s="269">
        <f t="shared" si="13"/>
        <v>0.44154171768327255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0.4634798051016441</v>
      </c>
      <c r="C140" s="269">
        <f t="shared" si="14"/>
        <v>0.45933088133155886</v>
      </c>
      <c r="D140" s="269">
        <f t="shared" si="14"/>
        <v>0.46055899115513205</v>
      </c>
      <c r="E140" s="269">
        <f t="shared" si="14"/>
        <v>0.45817307997186069</v>
      </c>
      <c r="F140" s="269">
        <f t="shared" si="14"/>
        <v>0.45490824994311596</v>
      </c>
      <c r="G140" s="269">
        <f t="shared" si="14"/>
        <v>0.45628161651626031</v>
      </c>
      <c r="H140" s="269">
        <f t="shared" si="14"/>
        <v>0.4554644034279185</v>
      </c>
      <c r="I140" s="269">
        <f t="shared" si="14"/>
        <v>0.45207358635587036</v>
      </c>
      <c r="J140" s="269">
        <f t="shared" si="14"/>
        <v>0.45048505755329393</v>
      </c>
      <c r="K140" s="269">
        <f t="shared" si="14"/>
        <v>0.45573253010913067</v>
      </c>
      <c r="L140" s="269">
        <f t="shared" si="14"/>
        <v>0.45749083599980173</v>
      </c>
      <c r="M140" s="269">
        <f t="shared" si="14"/>
        <v>0.46162689751294522</v>
      </c>
      <c r="N140" s="269">
        <f t="shared" si="14"/>
        <v>0.4337419845690173</v>
      </c>
      <c r="O140" s="269">
        <f t="shared" si="14"/>
        <v>0.43880603725987438</v>
      </c>
      <c r="P140" s="269">
        <f t="shared" si="14"/>
        <v>0.44094628015041276</v>
      </c>
      <c r="Q140" s="269">
        <f t="shared" si="14"/>
        <v>0.43469837135547146</v>
      </c>
      <c r="R140" s="269">
        <f t="shared" si="14"/>
        <v>0.44270816247444555</v>
      </c>
      <c r="S140" s="269">
        <f t="shared" si="14"/>
        <v>0.44416080623574256</v>
      </c>
      <c r="T140" s="269">
        <f t="shared" si="14"/>
        <v>0.44082270135726564</v>
      </c>
      <c r="U140" s="269">
        <f t="shared" si="14"/>
        <v>0.44413861526147069</v>
      </c>
      <c r="V140" s="269">
        <f t="shared" si="14"/>
        <v>0.44565225978851208</v>
      </c>
      <c r="W140" s="269">
        <f t="shared" si="14"/>
        <v>0.44134853403596691</v>
      </c>
      <c r="X140" s="269">
        <f t="shared" si="14"/>
        <v>0.4430179796485964</v>
      </c>
      <c r="Y140" s="269">
        <f t="shared" si="14"/>
        <v>0.44225783712881972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4.9696715352356972E-2</v>
      </c>
      <c r="C141" s="269">
        <f t="shared" si="15"/>
        <v>5.0365005909299897E-2</v>
      </c>
      <c r="D141" s="269">
        <f t="shared" si="15"/>
        <v>4.8021216382049182E-2</v>
      </c>
      <c r="E141" s="269">
        <f t="shared" si="15"/>
        <v>5.1094196597695027E-2</v>
      </c>
      <c r="F141" s="269">
        <f t="shared" si="15"/>
        <v>5.2638461511446445E-2</v>
      </c>
      <c r="G141" s="269">
        <f t="shared" si="15"/>
        <v>5.1506677556006776E-2</v>
      </c>
      <c r="H141" s="269">
        <f t="shared" si="15"/>
        <v>5.3511475589710027E-2</v>
      </c>
      <c r="I141" s="269">
        <f t="shared" si="15"/>
        <v>6.1292132204261662E-2</v>
      </c>
      <c r="J141" s="269">
        <f t="shared" si="15"/>
        <v>6.0949276400125534E-2</v>
      </c>
      <c r="K141" s="269">
        <f t="shared" si="15"/>
        <v>5.8861014771325451E-2</v>
      </c>
      <c r="L141" s="269">
        <f t="shared" si="15"/>
        <v>5.8678669400448004E-2</v>
      </c>
      <c r="M141" s="269">
        <f t="shared" si="15"/>
        <v>5.6875951962843271E-2</v>
      </c>
      <c r="N141" s="269">
        <f t="shared" si="15"/>
        <v>7.2772230866206641E-2</v>
      </c>
      <c r="O141" s="269">
        <f t="shared" si="15"/>
        <v>6.8340317492358388E-2</v>
      </c>
      <c r="P141" s="269">
        <f t="shared" si="15"/>
        <v>6.592517280483487E-2</v>
      </c>
      <c r="Q141" s="269">
        <f t="shared" si="15"/>
        <v>7.021484909771214E-2</v>
      </c>
      <c r="R141" s="269">
        <f t="shared" si="15"/>
        <v>6.6776090843112798E-2</v>
      </c>
      <c r="S141" s="269">
        <f t="shared" si="15"/>
        <v>6.5527602650333583E-2</v>
      </c>
      <c r="T141" s="269">
        <f t="shared" si="15"/>
        <v>6.8903170666148414E-2</v>
      </c>
      <c r="U141" s="269">
        <f t="shared" si="15"/>
        <v>6.5432077842500935E-2</v>
      </c>
      <c r="V141" s="269">
        <f t="shared" si="15"/>
        <v>6.3143385249917264E-2</v>
      </c>
      <c r="W141" s="269">
        <f t="shared" si="15"/>
        <v>6.6918070691522571E-2</v>
      </c>
      <c r="X141" s="269">
        <f t="shared" si="15"/>
        <v>6.4225196706364493E-2</v>
      </c>
      <c r="Y141" s="269">
        <f t="shared" si="15"/>
        <v>6.4124172702723414E-2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2.7434189052171667E-2</v>
      </c>
      <c r="C142" s="318">
        <f t="shared" si="16"/>
        <v>2.789602151945092E-2</v>
      </c>
      <c r="D142" s="318">
        <f t="shared" si="16"/>
        <v>2.5586651331340672E-2</v>
      </c>
      <c r="E142" s="318">
        <f t="shared" si="16"/>
        <v>2.9213128470654989E-2</v>
      </c>
      <c r="F142" s="318">
        <f t="shared" si="16"/>
        <v>3.0903232120073908E-2</v>
      </c>
      <c r="G142" s="318">
        <f t="shared" si="16"/>
        <v>2.8285379630292276E-2</v>
      </c>
      <c r="H142" s="318">
        <f t="shared" si="16"/>
        <v>2.9634842231932742E-2</v>
      </c>
      <c r="I142" s="318">
        <f t="shared" si="16"/>
        <v>3.6635074567382936E-2</v>
      </c>
      <c r="J142" s="318">
        <f t="shared" si="16"/>
        <v>3.5727188768178181E-2</v>
      </c>
      <c r="K142" s="318">
        <f t="shared" si="16"/>
        <v>3.3358304690202532E-2</v>
      </c>
      <c r="L142" s="318">
        <f t="shared" si="16"/>
        <v>3.2858484541789766E-2</v>
      </c>
      <c r="M142" s="318">
        <f t="shared" si="16"/>
        <v>3.0400720722794646E-2</v>
      </c>
      <c r="N142" s="318">
        <f t="shared" si="16"/>
        <v>4.2642903162280324E-2</v>
      </c>
      <c r="O142" s="318">
        <f t="shared" si="16"/>
        <v>3.987619377222331E-2</v>
      </c>
      <c r="P142" s="318">
        <f t="shared" si="16"/>
        <v>3.9182668203449796E-2</v>
      </c>
      <c r="Q142" s="318">
        <f t="shared" si="16"/>
        <v>4.2643368123176741E-2</v>
      </c>
      <c r="R142" s="318">
        <f t="shared" si="16"/>
        <v>3.8932921765356301E-2</v>
      </c>
      <c r="S142" s="318">
        <f t="shared" si="16"/>
        <v>3.7892507767419231E-2</v>
      </c>
      <c r="T142" s="318">
        <f t="shared" si="16"/>
        <v>4.0570752302657435E-2</v>
      </c>
      <c r="U142" s="318">
        <f t="shared" si="16"/>
        <v>3.8798240122254517E-2</v>
      </c>
      <c r="V142" s="318">
        <f t="shared" si="16"/>
        <v>3.8291949304292167E-2</v>
      </c>
      <c r="W142" s="318">
        <f t="shared" si="16"/>
        <v>4.2452630208992044E-2</v>
      </c>
      <c r="X142" s="318">
        <f t="shared" si="16"/>
        <v>4.2467057822466889E-2</v>
      </c>
      <c r="Y142" s="318">
        <f t="shared" si="16"/>
        <v>4.2803512452953392E-2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2.2262526300185308E-2</v>
      </c>
      <c r="C143" s="326">
        <f t="shared" si="17"/>
        <v>2.2468984389848973E-2</v>
      </c>
      <c r="D143" s="326">
        <f t="shared" si="17"/>
        <v>2.2434565050708514E-2</v>
      </c>
      <c r="E143" s="326">
        <f t="shared" si="17"/>
        <v>2.1881068127040038E-2</v>
      </c>
      <c r="F143" s="326">
        <f t="shared" si="17"/>
        <v>2.1735229391372537E-2</v>
      </c>
      <c r="G143" s="326">
        <f t="shared" si="17"/>
        <v>2.32212979257145E-2</v>
      </c>
      <c r="H143" s="326">
        <f t="shared" si="17"/>
        <v>2.3876633357777288E-2</v>
      </c>
      <c r="I143" s="326">
        <f t="shared" si="17"/>
        <v>2.465705763687873E-2</v>
      </c>
      <c r="J143" s="326">
        <f t="shared" si="17"/>
        <v>2.522208763194736E-2</v>
      </c>
      <c r="K143" s="326">
        <f t="shared" si="17"/>
        <v>2.5502710081122919E-2</v>
      </c>
      <c r="L143" s="326">
        <f t="shared" si="17"/>
        <v>2.5820184858658238E-2</v>
      </c>
      <c r="M143" s="326">
        <f t="shared" si="17"/>
        <v>2.6475231240048629E-2</v>
      </c>
      <c r="N143" s="326">
        <f t="shared" si="17"/>
        <v>3.0129327703926314E-2</v>
      </c>
      <c r="O143" s="326">
        <f t="shared" si="17"/>
        <v>2.8464123720135081E-2</v>
      </c>
      <c r="P143" s="326">
        <f t="shared" si="17"/>
        <v>2.6742504601385074E-2</v>
      </c>
      <c r="Q143" s="326">
        <f t="shared" si="17"/>
        <v>2.7571480974535399E-2</v>
      </c>
      <c r="R143" s="326">
        <f t="shared" si="17"/>
        <v>2.7843169077756497E-2</v>
      </c>
      <c r="S143" s="326">
        <f t="shared" si="17"/>
        <v>2.7635094882914355E-2</v>
      </c>
      <c r="T143" s="326">
        <f t="shared" si="17"/>
        <v>2.8332418363490985E-2</v>
      </c>
      <c r="U143" s="326">
        <f t="shared" si="17"/>
        <v>2.6633837720246415E-2</v>
      </c>
      <c r="V143" s="326">
        <f t="shared" si="17"/>
        <v>2.4851435945625094E-2</v>
      </c>
      <c r="W143" s="326">
        <f t="shared" si="17"/>
        <v>2.4465440482530521E-2</v>
      </c>
      <c r="X143" s="326">
        <f t="shared" si="17"/>
        <v>2.1758138883897604E-2</v>
      </c>
      <c r="Y143" s="326">
        <f t="shared" si="17"/>
        <v>2.1320660249770026E-2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</v>
      </c>
      <c r="D146" s="232">
        <f t="shared" si="18"/>
        <v>1</v>
      </c>
      <c r="E146" s="232">
        <f t="shared" si="18"/>
        <v>1.0000000000000002</v>
      </c>
      <c r="F146" s="232">
        <f t="shared" si="18"/>
        <v>1.0000000000000002</v>
      </c>
      <c r="G146" s="232">
        <f t="shared" si="18"/>
        <v>1</v>
      </c>
      <c r="H146" s="232">
        <f t="shared" si="18"/>
        <v>1</v>
      </c>
      <c r="I146" s="232">
        <f t="shared" si="18"/>
        <v>1</v>
      </c>
      <c r="J146" s="232">
        <f t="shared" si="18"/>
        <v>1.0000000000000002</v>
      </c>
      <c r="K146" s="232">
        <f t="shared" si="18"/>
        <v>1.0000000000000002</v>
      </c>
      <c r="L146" s="232">
        <f t="shared" si="18"/>
        <v>1</v>
      </c>
      <c r="M146" s="232">
        <f t="shared" si="18"/>
        <v>0.99999999999999978</v>
      </c>
      <c r="N146" s="232">
        <f t="shared" si="18"/>
        <v>0.99999999999999978</v>
      </c>
      <c r="O146" s="232">
        <f t="shared" si="18"/>
        <v>1.0000000000000004</v>
      </c>
      <c r="P146" s="232">
        <f t="shared" si="18"/>
        <v>1.0000000000000007</v>
      </c>
      <c r="Q146" s="232">
        <f t="shared" si="18"/>
        <v>1.0000000000000002</v>
      </c>
      <c r="R146" s="232">
        <f t="shared" si="18"/>
        <v>0.99999999999999967</v>
      </c>
      <c r="S146" s="232">
        <f t="shared" si="18"/>
        <v>1</v>
      </c>
      <c r="T146" s="232">
        <f t="shared" si="18"/>
        <v>1</v>
      </c>
      <c r="U146" s="232">
        <f t="shared" si="18"/>
        <v>1</v>
      </c>
      <c r="V146" s="232">
        <f t="shared" si="18"/>
        <v>1.0000000000000002</v>
      </c>
      <c r="W146" s="232">
        <f t="shared" si="18"/>
        <v>0.99999999999999989</v>
      </c>
      <c r="X146" s="232">
        <f t="shared" si="18"/>
        <v>1.0000000000000004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6.5438178355537516E-3</v>
      </c>
      <c r="C147" s="266">
        <f t="shared" si="19"/>
        <v>6.5397711172861467E-3</v>
      </c>
      <c r="D147" s="266">
        <f t="shared" si="19"/>
        <v>6.5624364232316663E-3</v>
      </c>
      <c r="E147" s="266">
        <f t="shared" si="19"/>
        <v>6.542797298864078E-3</v>
      </c>
      <c r="F147" s="266">
        <f t="shared" si="19"/>
        <v>6.5250036214114264E-3</v>
      </c>
      <c r="G147" s="266">
        <f t="shared" si="19"/>
        <v>6.5127209743363933E-3</v>
      </c>
      <c r="H147" s="266">
        <f t="shared" si="19"/>
        <v>6.4909058972831913E-3</v>
      </c>
      <c r="I147" s="266">
        <f t="shared" si="19"/>
        <v>6.4632679321132936E-3</v>
      </c>
      <c r="J147" s="266">
        <f t="shared" si="19"/>
        <v>6.4606223950863656E-3</v>
      </c>
      <c r="K147" s="266">
        <f t="shared" si="19"/>
        <v>6.4340562291664944E-3</v>
      </c>
      <c r="L147" s="266">
        <f t="shared" si="19"/>
        <v>6.4271722038956765E-3</v>
      </c>
      <c r="M147" s="266">
        <f t="shared" si="19"/>
        <v>6.4039037837554658E-3</v>
      </c>
      <c r="N147" s="266">
        <f t="shared" si="19"/>
        <v>6.4548477527244692E-3</v>
      </c>
      <c r="O147" s="266">
        <f t="shared" si="19"/>
        <v>6.459189306838942E-3</v>
      </c>
      <c r="P147" s="266">
        <f t="shared" si="19"/>
        <v>6.4628464531847644E-3</v>
      </c>
      <c r="Q147" s="266">
        <f t="shared" si="19"/>
        <v>6.4652010029390816E-3</v>
      </c>
      <c r="R147" s="266">
        <f t="shared" si="19"/>
        <v>6.3502827496632018E-3</v>
      </c>
      <c r="S147" s="266">
        <f t="shared" si="19"/>
        <v>6.4373965221576649E-3</v>
      </c>
      <c r="T147" s="266">
        <f t="shared" si="19"/>
        <v>6.4279288649364838E-3</v>
      </c>
      <c r="U147" s="266">
        <f t="shared" si="19"/>
        <v>6.3115776505967384E-3</v>
      </c>
      <c r="V147" s="266">
        <f t="shared" si="19"/>
        <v>6.4199086194038947E-3</v>
      </c>
      <c r="W147" s="266">
        <f t="shared" si="19"/>
        <v>6.4220649192627986E-3</v>
      </c>
      <c r="X147" s="266">
        <f t="shared" si="19"/>
        <v>6.2905401174401972E-3</v>
      </c>
      <c r="Y147" s="266">
        <f t="shared" si="19"/>
        <v>6.3531489525768805E-3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1.9019395026348236E-3</v>
      </c>
      <c r="C148" s="267">
        <f t="shared" si="20"/>
        <v>1.9007633370503583E-3</v>
      </c>
      <c r="D148" s="267">
        <f t="shared" si="20"/>
        <v>1.9073509349634412E-3</v>
      </c>
      <c r="E148" s="267">
        <f t="shared" si="20"/>
        <v>1.9016428869446011E-3</v>
      </c>
      <c r="F148" s="267">
        <f t="shared" si="20"/>
        <v>1.8964712121066398E-3</v>
      </c>
      <c r="G148" s="267">
        <f t="shared" si="20"/>
        <v>1.8929013004348927E-3</v>
      </c>
      <c r="H148" s="267">
        <f t="shared" si="20"/>
        <v>1.8865608188012083E-3</v>
      </c>
      <c r="I148" s="267">
        <f t="shared" si="20"/>
        <v>1.8785279335574489E-3</v>
      </c>
      <c r="J148" s="267">
        <f t="shared" si="20"/>
        <v>1.8777590167716144E-3</v>
      </c>
      <c r="K148" s="267">
        <f t="shared" si="20"/>
        <v>1.8700376465155483E-3</v>
      </c>
      <c r="L148" s="267">
        <f t="shared" si="20"/>
        <v>1.868036826821491E-3</v>
      </c>
      <c r="M148" s="267">
        <f t="shared" si="20"/>
        <v>1.8612739357171386E-3</v>
      </c>
      <c r="N148" s="267">
        <f t="shared" si="20"/>
        <v>1.8760806356342295E-3</v>
      </c>
      <c r="O148" s="267">
        <f t="shared" si="20"/>
        <v>1.8773424943046039E-3</v>
      </c>
      <c r="P148" s="267">
        <f t="shared" si="20"/>
        <v>1.8784054320691965E-3</v>
      </c>
      <c r="Q148" s="267">
        <f t="shared" si="20"/>
        <v>1.8790897743447912E-3</v>
      </c>
      <c r="R148" s="267">
        <f t="shared" si="20"/>
        <v>1.8710976533868077E-3</v>
      </c>
      <c r="S148" s="267">
        <f t="shared" si="20"/>
        <v>1.8710084918767637E-3</v>
      </c>
      <c r="T148" s="267">
        <f t="shared" si="20"/>
        <v>1.8682567479072825E-3</v>
      </c>
      <c r="U148" s="267">
        <f t="shared" si="20"/>
        <v>1.8705744191610766E-3</v>
      </c>
      <c r="V148" s="267">
        <f t="shared" si="20"/>
        <v>1.870992218393742E-3</v>
      </c>
      <c r="W148" s="267">
        <f t="shared" si="20"/>
        <v>1.8665524110509774E-3</v>
      </c>
      <c r="X148" s="267">
        <f t="shared" si="20"/>
        <v>1.864478317270393E-3</v>
      </c>
      <c r="Y148" s="267">
        <f t="shared" si="20"/>
        <v>1.8691616755093696E-3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7.0482599368173991E-3</v>
      </c>
      <c r="C149" s="267">
        <f t="shared" si="21"/>
        <v>7.2133168547507094E-3</v>
      </c>
      <c r="D149" s="267">
        <f t="shared" si="21"/>
        <v>6.6642824301713878E-3</v>
      </c>
      <c r="E149" s="267">
        <f t="shared" si="21"/>
        <v>7.6238042111277417E-3</v>
      </c>
      <c r="F149" s="267">
        <f t="shared" si="21"/>
        <v>8.1203376212222785E-3</v>
      </c>
      <c r="G149" s="267">
        <f t="shared" si="21"/>
        <v>7.5304988871020394E-3</v>
      </c>
      <c r="H149" s="267">
        <f t="shared" si="21"/>
        <v>7.8946784842955694E-3</v>
      </c>
      <c r="I149" s="267">
        <f t="shared" si="21"/>
        <v>9.4248585695912643E-3</v>
      </c>
      <c r="J149" s="267">
        <f t="shared" si="21"/>
        <v>9.2930645665869234E-3</v>
      </c>
      <c r="K149" s="267">
        <f t="shared" si="21"/>
        <v>8.7702216834420962E-3</v>
      </c>
      <c r="L149" s="267">
        <f t="shared" si="21"/>
        <v>8.5927085716322911E-3</v>
      </c>
      <c r="M149" s="267">
        <f t="shared" si="21"/>
        <v>7.9668438384847481E-3</v>
      </c>
      <c r="N149" s="267">
        <f t="shared" si="21"/>
        <v>1.1008337077738293E-2</v>
      </c>
      <c r="O149" s="267">
        <f t="shared" si="21"/>
        <v>1.038655363720881E-2</v>
      </c>
      <c r="P149" s="267">
        <f t="shared" si="21"/>
        <v>1.0246728086873082E-2</v>
      </c>
      <c r="Q149" s="267">
        <f t="shared" si="21"/>
        <v>1.1061654349174735E-2</v>
      </c>
      <c r="R149" s="267">
        <f t="shared" si="21"/>
        <v>1.006799228883563E-2</v>
      </c>
      <c r="S149" s="267">
        <f t="shared" si="21"/>
        <v>9.8893676324899194E-3</v>
      </c>
      <c r="T149" s="267">
        <f t="shared" si="21"/>
        <v>1.0512333286738387E-2</v>
      </c>
      <c r="U149" s="267">
        <f t="shared" si="21"/>
        <v>1.0029345349408202E-2</v>
      </c>
      <c r="V149" s="267">
        <f t="shared" si="21"/>
        <v>9.9346664623223124E-3</v>
      </c>
      <c r="W149" s="267">
        <f t="shared" si="21"/>
        <v>1.0920860108393621E-2</v>
      </c>
      <c r="X149" s="267">
        <f t="shared" si="21"/>
        <v>1.0714299587201241E-2</v>
      </c>
      <c r="Y149" s="267">
        <f t="shared" si="21"/>
        <v>1.1114008116541564E-2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5.3374365435431307E-3</v>
      </c>
      <c r="C150" s="267">
        <f t="shared" si="22"/>
        <v>5.3341358553965889E-3</v>
      </c>
      <c r="D150" s="267">
        <f t="shared" si="22"/>
        <v>5.3526227135678121E-3</v>
      </c>
      <c r="E150" s="267">
        <f t="shared" si="22"/>
        <v>5.336604147232844E-3</v>
      </c>
      <c r="F150" s="267">
        <f t="shared" si="22"/>
        <v>5.3220908116439775E-3</v>
      </c>
      <c r="G150" s="267">
        <f t="shared" si="22"/>
        <v>5.3120725240025455E-3</v>
      </c>
      <c r="H150" s="267">
        <f t="shared" si="22"/>
        <v>5.2942791513277522E-3</v>
      </c>
      <c r="I150" s="267">
        <f t="shared" si="22"/>
        <v>5.2717363652976315E-3</v>
      </c>
      <c r="J150" s="267">
        <f t="shared" si="22"/>
        <v>5.2695785445331057E-3</v>
      </c>
      <c r="K150" s="267">
        <f t="shared" si="22"/>
        <v>5.2479099668975597E-3</v>
      </c>
      <c r="L150" s="267">
        <f t="shared" si="22"/>
        <v>5.2422950416397846E-3</v>
      </c>
      <c r="M150" s="267">
        <f t="shared" si="22"/>
        <v>5.2233162559999855E-3</v>
      </c>
      <c r="N150" s="267">
        <f t="shared" si="22"/>
        <v>5.2648684826177503E-3</v>
      </c>
      <c r="O150" s="267">
        <f t="shared" si="22"/>
        <v>5.268409652339873E-3</v>
      </c>
      <c r="P150" s="267">
        <f t="shared" si="22"/>
        <v>5.2713925878435488E-3</v>
      </c>
      <c r="Q150" s="267">
        <f t="shared" si="22"/>
        <v>5.2733130661053399E-3</v>
      </c>
      <c r="R150" s="267">
        <f t="shared" si="22"/>
        <v>5.2508846773987247E-3</v>
      </c>
      <c r="S150" s="267">
        <f t="shared" si="22"/>
        <v>5.2506344623412388E-3</v>
      </c>
      <c r="T150" s="267">
        <f t="shared" si="22"/>
        <v>5.2429122089252709E-3</v>
      </c>
      <c r="U150" s="267">
        <f t="shared" si="22"/>
        <v>5.2494163186662902E-3</v>
      </c>
      <c r="V150" s="267">
        <f t="shared" si="22"/>
        <v>5.2505887938629021E-3</v>
      </c>
      <c r="W150" s="267">
        <f t="shared" si="22"/>
        <v>5.2381293071522405E-3</v>
      </c>
      <c r="X150" s="267">
        <f t="shared" si="22"/>
        <v>5.2445167344491077E-3</v>
      </c>
      <c r="Y150" s="267">
        <f t="shared" si="22"/>
        <v>5.2454517185395117E-3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9.6593700767757078E-3</v>
      </c>
      <c r="C151" s="268">
        <f t="shared" si="23"/>
        <v>9.5962383044660721E-3</v>
      </c>
      <c r="D151" s="268">
        <f t="shared" si="23"/>
        <v>9.49361548601187E-3</v>
      </c>
      <c r="E151" s="268">
        <f t="shared" si="23"/>
        <v>9.1890411074619475E-3</v>
      </c>
      <c r="F151" s="268">
        <f t="shared" si="23"/>
        <v>8.883363235064598E-3</v>
      </c>
      <c r="G151" s="268">
        <f t="shared" si="23"/>
        <v>8.3176534942844983E-3</v>
      </c>
      <c r="H151" s="268">
        <f t="shared" si="23"/>
        <v>8.1675261659108767E-3</v>
      </c>
      <c r="I151" s="268">
        <f t="shared" si="23"/>
        <v>9.2867356882393587E-3</v>
      </c>
      <c r="J151" s="268">
        <f t="shared" si="23"/>
        <v>8.9137002345892943E-3</v>
      </c>
      <c r="K151" s="268">
        <f t="shared" si="23"/>
        <v>8.2575137874579471E-3</v>
      </c>
      <c r="L151" s="268">
        <f t="shared" si="23"/>
        <v>8.3711748880546562E-3</v>
      </c>
      <c r="M151" s="268">
        <f t="shared" si="23"/>
        <v>8.0953359053222065E-3</v>
      </c>
      <c r="N151" s="268">
        <f t="shared" si="23"/>
        <v>9.5006638879240983E-3</v>
      </c>
      <c r="O151" s="268">
        <f t="shared" si="23"/>
        <v>9.1252862939503205E-3</v>
      </c>
      <c r="P151" s="268">
        <f t="shared" si="23"/>
        <v>8.9861207237191872E-3</v>
      </c>
      <c r="Q151" s="268">
        <f t="shared" si="23"/>
        <v>9.4256452724798979E-3</v>
      </c>
      <c r="R151" s="268">
        <f t="shared" si="23"/>
        <v>9.1147020763646478E-3</v>
      </c>
      <c r="S151" s="268">
        <f t="shared" si="23"/>
        <v>8.8599182938682488E-3</v>
      </c>
      <c r="T151" s="268">
        <f t="shared" si="23"/>
        <v>9.1353046177423333E-3</v>
      </c>
      <c r="U151" s="268">
        <f t="shared" si="23"/>
        <v>9.0923172842521608E-3</v>
      </c>
      <c r="V151" s="268">
        <f t="shared" si="23"/>
        <v>9.0770546772785884E-3</v>
      </c>
      <c r="W151" s="268">
        <f t="shared" si="23"/>
        <v>9.4071654171588581E-3</v>
      </c>
      <c r="X151" s="268">
        <f t="shared" si="23"/>
        <v>9.3495551808585736E-3</v>
      </c>
      <c r="Y151" s="268">
        <f t="shared" si="23"/>
        <v>9.4515932769194642E-3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2.552663836278115E-2</v>
      </c>
      <c r="C152" s="269">
        <f t="shared" si="24"/>
        <v>2.6124423956832506E-2</v>
      </c>
      <c r="D152" s="269">
        <f t="shared" si="24"/>
        <v>2.4135989459440454E-2</v>
      </c>
      <c r="E152" s="269">
        <f t="shared" si="24"/>
        <v>2.7611083415005375E-2</v>
      </c>
      <c r="F152" s="269">
        <f t="shared" si="24"/>
        <v>2.9409375320829285E-2</v>
      </c>
      <c r="G152" s="269">
        <f t="shared" si="24"/>
        <v>2.7273160114066268E-2</v>
      </c>
      <c r="H152" s="269">
        <f t="shared" si="24"/>
        <v>2.8592107054161691E-2</v>
      </c>
      <c r="I152" s="269">
        <f t="shared" si="24"/>
        <v>3.4133950575459288E-2</v>
      </c>
      <c r="J152" s="269">
        <f t="shared" si="24"/>
        <v>3.3656633069687199E-2</v>
      </c>
      <c r="K152" s="269">
        <f t="shared" si="24"/>
        <v>3.1763056311986282E-2</v>
      </c>
      <c r="L152" s="269">
        <f t="shared" si="24"/>
        <v>3.1120158199481822E-2</v>
      </c>
      <c r="M152" s="269">
        <f t="shared" si="24"/>
        <v>2.8853467860264593E-2</v>
      </c>
      <c r="N152" s="269">
        <f t="shared" si="24"/>
        <v>3.9868824657154592E-2</v>
      </c>
      <c r="O152" s="269">
        <f t="shared" si="24"/>
        <v>3.7616915509557397E-2</v>
      </c>
      <c r="P152" s="269">
        <f t="shared" si="24"/>
        <v>3.7110510199694642E-2</v>
      </c>
      <c r="Q152" s="269">
        <f t="shared" si="24"/>
        <v>4.006192348135354E-2</v>
      </c>
      <c r="R152" s="269">
        <f t="shared" si="24"/>
        <v>3.657122441549384E-2</v>
      </c>
      <c r="S152" s="269">
        <f t="shared" si="24"/>
        <v>3.5816260105916591E-2</v>
      </c>
      <c r="T152" s="269">
        <f t="shared" si="24"/>
        <v>3.8072450869450582E-2</v>
      </c>
      <c r="U152" s="269">
        <f t="shared" si="24"/>
        <v>3.6427375882617817E-2</v>
      </c>
      <c r="V152" s="269">
        <f t="shared" si="24"/>
        <v>3.6173431109740299E-2</v>
      </c>
      <c r="W152" s="269">
        <f t="shared" si="24"/>
        <v>3.9552009871441397E-2</v>
      </c>
      <c r="X152" s="269">
        <f t="shared" si="24"/>
        <v>3.8911448471554533E-2</v>
      </c>
      <c r="Y152" s="269">
        <f t="shared" si="24"/>
        <v>4.0461115296402603E-2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0.12075583434864519</v>
      </c>
      <c r="C153" s="269">
        <f t="shared" si="25"/>
        <v>0.12082761278563588</v>
      </c>
      <c r="D153" s="269">
        <f t="shared" si="25"/>
        <v>0.12062582187054539</v>
      </c>
      <c r="E153" s="269">
        <f t="shared" si="25"/>
        <v>0.11466808274057982</v>
      </c>
      <c r="F153" s="269">
        <f t="shared" si="25"/>
        <v>0.11117013939465772</v>
      </c>
      <c r="G153" s="269">
        <f t="shared" si="25"/>
        <v>0.10941829748298498</v>
      </c>
      <c r="H153" s="269">
        <f t="shared" si="25"/>
        <v>0.10755168129745944</v>
      </c>
      <c r="I153" s="269">
        <f t="shared" si="25"/>
        <v>0.11432750801327449</v>
      </c>
      <c r="J153" s="269">
        <f t="shared" si="25"/>
        <v>0.11258007352216307</v>
      </c>
      <c r="K153" s="269">
        <f t="shared" si="25"/>
        <v>0.10717215519715541</v>
      </c>
      <c r="L153" s="269">
        <f t="shared" si="25"/>
        <v>0.10925496905302223</v>
      </c>
      <c r="M153" s="269">
        <f t="shared" si="25"/>
        <v>0.10947787898020785</v>
      </c>
      <c r="N153" s="269">
        <f t="shared" si="25"/>
        <v>0.1208922286906272</v>
      </c>
      <c r="O153" s="269">
        <f t="shared" si="25"/>
        <v>0.11642143213408754</v>
      </c>
      <c r="P153" s="269">
        <f t="shared" si="25"/>
        <v>0.11299773216615248</v>
      </c>
      <c r="Q153" s="269">
        <f t="shared" si="25"/>
        <v>0.11646175943030891</v>
      </c>
      <c r="R153" s="269">
        <f t="shared" si="25"/>
        <v>0.11617424547788623</v>
      </c>
      <c r="S153" s="269">
        <f t="shared" si="25"/>
        <v>0.11392918322700776</v>
      </c>
      <c r="T153" s="269">
        <f t="shared" si="25"/>
        <v>0.11564624242174384</v>
      </c>
      <c r="U153" s="269">
        <f t="shared" si="25"/>
        <v>0.11438038141372661</v>
      </c>
      <c r="V153" s="269">
        <f t="shared" si="25"/>
        <v>0.11319143900178338</v>
      </c>
      <c r="W153" s="269">
        <f t="shared" si="25"/>
        <v>0.11326142571567148</v>
      </c>
      <c r="X153" s="269">
        <f t="shared" si="25"/>
        <v>0.10836876492125659</v>
      </c>
      <c r="Y153" s="269">
        <f t="shared" si="25"/>
        <v>0.10800824982738334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9.5076250228179338E-2</v>
      </c>
      <c r="C154" s="318">
        <f t="shared" si="26"/>
        <v>9.4741936049683673E-2</v>
      </c>
      <c r="D154" s="318">
        <f t="shared" si="26"/>
        <v>9.439077059139267E-2</v>
      </c>
      <c r="E154" s="318">
        <f t="shared" si="26"/>
        <v>8.9030215326583229E-2</v>
      </c>
      <c r="F154" s="318">
        <f t="shared" si="26"/>
        <v>8.5528051455889292E-2</v>
      </c>
      <c r="G154" s="318">
        <f t="shared" si="26"/>
        <v>8.1660383919441304E-2</v>
      </c>
      <c r="H154" s="318">
        <f t="shared" si="26"/>
        <v>7.8992033724079855E-2</v>
      </c>
      <c r="I154" s="318">
        <f t="shared" si="26"/>
        <v>8.5844916380239902E-2</v>
      </c>
      <c r="J154" s="318">
        <f t="shared" si="26"/>
        <v>8.3121824470832731E-2</v>
      </c>
      <c r="K154" s="318">
        <f t="shared" si="26"/>
        <v>7.7065616078458452E-2</v>
      </c>
      <c r="L154" s="318">
        <f t="shared" si="26"/>
        <v>7.8936128630253691E-2</v>
      </c>
      <c r="M154" s="318">
        <f t="shared" si="26"/>
        <v>7.8323606740952498E-2</v>
      </c>
      <c r="N154" s="318">
        <f t="shared" si="26"/>
        <v>8.596434505427468E-2</v>
      </c>
      <c r="O154" s="318">
        <f t="shared" si="26"/>
        <v>8.3128569425901883E-2</v>
      </c>
      <c r="P154" s="318">
        <f t="shared" si="26"/>
        <v>8.1594465714914327E-2</v>
      </c>
      <c r="Q154" s="318">
        <f t="shared" si="26"/>
        <v>8.4345983945019964E-2</v>
      </c>
      <c r="R154" s="318">
        <f t="shared" si="26"/>
        <v>8.3769812743783159E-2</v>
      </c>
      <c r="S154" s="318">
        <f t="shared" si="26"/>
        <v>8.148561618208526E-2</v>
      </c>
      <c r="T154" s="318">
        <f t="shared" si="26"/>
        <v>8.2680383969743754E-2</v>
      </c>
      <c r="U154" s="318">
        <f t="shared" si="26"/>
        <v>8.3389335322704775E-2</v>
      </c>
      <c r="V154" s="318">
        <f t="shared" si="26"/>
        <v>8.4220939384293106E-2</v>
      </c>
      <c r="W154" s="318">
        <f t="shared" si="26"/>
        <v>8.4969679982000224E-2</v>
      </c>
      <c r="X154" s="318">
        <f t="shared" si="26"/>
        <v>8.3161621212336251E-2</v>
      </c>
      <c r="Y154" s="318">
        <f t="shared" si="26"/>
        <v>8.327335083403932E-2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2.5679584120465847E-2</v>
      </c>
      <c r="C155" s="318">
        <f t="shared" si="27"/>
        <v>2.6085676735952218E-2</v>
      </c>
      <c r="D155" s="318">
        <f t="shared" si="27"/>
        <v>2.6235051279152728E-2</v>
      </c>
      <c r="E155" s="318">
        <f t="shared" si="27"/>
        <v>2.5637867413996592E-2</v>
      </c>
      <c r="F155" s="318">
        <f t="shared" si="27"/>
        <v>2.5642087938768432E-2</v>
      </c>
      <c r="G155" s="318">
        <f t="shared" si="27"/>
        <v>2.775791356354369E-2</v>
      </c>
      <c r="H155" s="318">
        <f t="shared" si="27"/>
        <v>2.8559647573379587E-2</v>
      </c>
      <c r="I155" s="318">
        <f t="shared" si="27"/>
        <v>2.8482591633034574E-2</v>
      </c>
      <c r="J155" s="318">
        <f t="shared" si="27"/>
        <v>2.9458249051330331E-2</v>
      </c>
      <c r="K155" s="318">
        <f t="shared" si="27"/>
        <v>3.0106539118696974E-2</v>
      </c>
      <c r="L155" s="318">
        <f t="shared" si="27"/>
        <v>3.0318840422768556E-2</v>
      </c>
      <c r="M155" s="318">
        <f t="shared" si="27"/>
        <v>3.1154272239255355E-2</v>
      </c>
      <c r="N155" s="318">
        <f t="shared" si="27"/>
        <v>3.4927883636352519E-2</v>
      </c>
      <c r="O155" s="318">
        <f t="shared" si="27"/>
        <v>3.3292862708185655E-2</v>
      </c>
      <c r="P155" s="318">
        <f t="shared" si="27"/>
        <v>3.1403266451238157E-2</v>
      </c>
      <c r="Q155" s="318">
        <f t="shared" si="27"/>
        <v>3.2115775485288954E-2</v>
      </c>
      <c r="R155" s="318">
        <f t="shared" si="27"/>
        <v>3.240443273410306E-2</v>
      </c>
      <c r="S155" s="318">
        <f t="shared" si="27"/>
        <v>3.2443567044922496E-2</v>
      </c>
      <c r="T155" s="318">
        <f t="shared" si="27"/>
        <v>3.2965858452000091E-2</v>
      </c>
      <c r="U155" s="318">
        <f t="shared" si="27"/>
        <v>3.099104609102183E-2</v>
      </c>
      <c r="V155" s="318">
        <f t="shared" si="27"/>
        <v>2.8970499617490278E-2</v>
      </c>
      <c r="W155" s="318">
        <f t="shared" si="27"/>
        <v>2.8291745733671249E-2</v>
      </c>
      <c r="X155" s="318">
        <f t="shared" si="27"/>
        <v>2.5207143708920344E-2</v>
      </c>
      <c r="Y155" s="318">
        <f t="shared" si="27"/>
        <v>2.4734898993344016E-2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0.74396885698945303</v>
      </c>
      <c r="C157" s="269">
        <f t="shared" si="29"/>
        <v>0.742794420618895</v>
      </c>
      <c r="D157" s="269">
        <f t="shared" si="29"/>
        <v>0.74778266975499319</v>
      </c>
      <c r="E157" s="269">
        <f t="shared" si="29"/>
        <v>0.74918737458053297</v>
      </c>
      <c r="F157" s="269">
        <f t="shared" si="29"/>
        <v>0.75090413221482488</v>
      </c>
      <c r="G157" s="269">
        <f t="shared" si="29"/>
        <v>0.76029977150417405</v>
      </c>
      <c r="H157" s="269">
        <f t="shared" si="29"/>
        <v>0.76086062409376465</v>
      </c>
      <c r="I157" s="269">
        <f t="shared" si="29"/>
        <v>0.7365230089193614</v>
      </c>
      <c r="J157" s="269">
        <f t="shared" si="29"/>
        <v>0.74127343634763454</v>
      </c>
      <c r="K157" s="269">
        <f t="shared" si="29"/>
        <v>0.75512710668874772</v>
      </c>
      <c r="L157" s="269">
        <f t="shared" si="29"/>
        <v>0.75335570467158941</v>
      </c>
      <c r="M157" s="269">
        <f t="shared" si="29"/>
        <v>0.75897105604037518</v>
      </c>
      <c r="N157" s="269">
        <f t="shared" si="29"/>
        <v>0.7166196531773642</v>
      </c>
      <c r="O157" s="269">
        <f t="shared" si="29"/>
        <v>0.72819056667470439</v>
      </c>
      <c r="P157" s="269">
        <f t="shared" si="29"/>
        <v>0.73376570578982825</v>
      </c>
      <c r="Q157" s="269">
        <f t="shared" si="29"/>
        <v>0.72157602608946969</v>
      </c>
      <c r="R157" s="269">
        <f t="shared" si="29"/>
        <v>0.73015938972242878</v>
      </c>
      <c r="S157" s="269">
        <f t="shared" si="29"/>
        <v>0.73602625626376117</v>
      </c>
      <c r="T157" s="269">
        <f t="shared" si="29"/>
        <v>0.72823582452380931</v>
      </c>
      <c r="U157" s="269">
        <f t="shared" si="29"/>
        <v>0.7323419973333738</v>
      </c>
      <c r="V157" s="269">
        <f t="shared" si="29"/>
        <v>0.73421756833348739</v>
      </c>
      <c r="W157" s="269">
        <f t="shared" si="29"/>
        <v>0.72569642403035106</v>
      </c>
      <c r="X157" s="269">
        <f t="shared" si="29"/>
        <v>0.73232211033739325</v>
      </c>
      <c r="Y157" s="269">
        <f t="shared" si="29"/>
        <v>0.72946941667678233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0.71656056975131155</v>
      </c>
      <c r="C158" s="318">
        <f t="shared" si="30"/>
        <v>0.7147442831286468</v>
      </c>
      <c r="D158" s="318">
        <f t="shared" si="30"/>
        <v>0.72186754052882618</v>
      </c>
      <c r="E158" s="318">
        <f t="shared" si="30"/>
        <v>0.71954099128322579</v>
      </c>
      <c r="F158" s="318">
        <f t="shared" si="30"/>
        <v>0.71932689925402615</v>
      </c>
      <c r="G158" s="318">
        <f t="shared" si="30"/>
        <v>0.73101622089815077</v>
      </c>
      <c r="H158" s="318">
        <f t="shared" si="30"/>
        <v>0.73016090281645107</v>
      </c>
      <c r="I158" s="318">
        <f t="shared" si="30"/>
        <v>0.69987293738825096</v>
      </c>
      <c r="J158" s="318">
        <f t="shared" si="30"/>
        <v>0.70513586689831298</v>
      </c>
      <c r="K158" s="318">
        <f t="shared" si="30"/>
        <v>0.72102269550119724</v>
      </c>
      <c r="L158" s="318">
        <f t="shared" si="30"/>
        <v>0.71994158164035471</v>
      </c>
      <c r="M158" s="318">
        <f t="shared" si="30"/>
        <v>0.72799070822913847</v>
      </c>
      <c r="N158" s="318">
        <f t="shared" si="30"/>
        <v>0.67381197194176334</v>
      </c>
      <c r="O158" s="318">
        <f t="shared" si="30"/>
        <v>0.68780078989931381</v>
      </c>
      <c r="P158" s="318">
        <f t="shared" si="30"/>
        <v>0.69391966305392938</v>
      </c>
      <c r="Q158" s="318">
        <f t="shared" si="30"/>
        <v>0.67856101210743447</v>
      </c>
      <c r="R158" s="318">
        <f t="shared" si="30"/>
        <v>0.69038557371143594</v>
      </c>
      <c r="S158" s="318">
        <f t="shared" si="30"/>
        <v>0.69756986687054379</v>
      </c>
      <c r="T158" s="318">
        <f t="shared" si="30"/>
        <v>0.68735693344305493</v>
      </c>
      <c r="U158" s="318">
        <f t="shared" si="30"/>
        <v>0.69249173788136098</v>
      </c>
      <c r="V158" s="318">
        <f t="shared" si="30"/>
        <v>0.6953318923893691</v>
      </c>
      <c r="W158" s="318">
        <f t="shared" si="30"/>
        <v>0.68322891099569816</v>
      </c>
      <c r="X158" s="318">
        <f t="shared" si="30"/>
        <v>0.68976008176529369</v>
      </c>
      <c r="Y158" s="318">
        <f t="shared" si="30"/>
        <v>0.68555852042429632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2.7408287238141628E-2</v>
      </c>
      <c r="C159" s="318">
        <f t="shared" si="31"/>
        <v>2.805013749024813E-2</v>
      </c>
      <c r="D159" s="318">
        <f t="shared" si="31"/>
        <v>2.5915129226166896E-2</v>
      </c>
      <c r="E159" s="318">
        <f t="shared" si="31"/>
        <v>2.9646383297307188E-2</v>
      </c>
      <c r="F159" s="318">
        <f t="shared" si="31"/>
        <v>3.1577232960798736E-2</v>
      </c>
      <c r="G159" s="318">
        <f t="shared" si="31"/>
        <v>2.928355060602322E-2</v>
      </c>
      <c r="H159" s="318">
        <f t="shared" si="31"/>
        <v>3.0699721277313491E-2</v>
      </c>
      <c r="I159" s="318">
        <f t="shared" si="31"/>
        <v>3.6650071531110467E-2</v>
      </c>
      <c r="J159" s="318">
        <f t="shared" si="31"/>
        <v>3.6137569449321658E-2</v>
      </c>
      <c r="K159" s="318">
        <f t="shared" si="31"/>
        <v>3.4104411187550449E-2</v>
      </c>
      <c r="L159" s="318">
        <f t="shared" si="31"/>
        <v>3.3414123031234734E-2</v>
      </c>
      <c r="M159" s="318">
        <f t="shared" si="31"/>
        <v>3.0980347811236739E-2</v>
      </c>
      <c r="N159" s="318">
        <f t="shared" si="31"/>
        <v>4.2807681235600886E-2</v>
      </c>
      <c r="O159" s="318">
        <f t="shared" si="31"/>
        <v>4.0389776775390636E-2</v>
      </c>
      <c r="P159" s="318">
        <f t="shared" si="31"/>
        <v>3.9846042735898958E-2</v>
      </c>
      <c r="Q159" s="318">
        <f t="shared" si="31"/>
        <v>4.301501398203527E-2</v>
      </c>
      <c r="R159" s="318">
        <f t="shared" si="31"/>
        <v>3.9773816010992724E-2</v>
      </c>
      <c r="S159" s="318">
        <f t="shared" si="31"/>
        <v>3.8456389393217452E-2</v>
      </c>
      <c r="T159" s="318">
        <f t="shared" si="31"/>
        <v>4.0878891080754362E-2</v>
      </c>
      <c r="U159" s="318">
        <f t="shared" si="31"/>
        <v>3.9850259452012864E-2</v>
      </c>
      <c r="V159" s="318">
        <f t="shared" si="31"/>
        <v>3.8885675944118354E-2</v>
      </c>
      <c r="W159" s="318">
        <f t="shared" si="31"/>
        <v>4.246751303465289E-2</v>
      </c>
      <c r="X159" s="318">
        <f t="shared" si="31"/>
        <v>4.2562028572099619E-2</v>
      </c>
      <c r="Y159" s="318">
        <f t="shared" si="31"/>
        <v>4.3910896252485961E-2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7.9257846403795684E-2</v>
      </c>
      <c r="C160" s="269">
        <f t="shared" si="32"/>
        <v>7.966931716968681E-2</v>
      </c>
      <c r="D160" s="269">
        <f t="shared" si="32"/>
        <v>7.7475210927074864E-2</v>
      </c>
      <c r="E160" s="269">
        <f t="shared" si="32"/>
        <v>7.7939569612250834E-2</v>
      </c>
      <c r="F160" s="269">
        <f t="shared" si="32"/>
        <v>7.7769086568239457E-2</v>
      </c>
      <c r="G160" s="269">
        <f t="shared" si="32"/>
        <v>7.3442923718614481E-2</v>
      </c>
      <c r="H160" s="269">
        <f t="shared" si="32"/>
        <v>7.326163703699573E-2</v>
      </c>
      <c r="I160" s="269">
        <f t="shared" si="32"/>
        <v>8.2690406003105871E-2</v>
      </c>
      <c r="J160" s="269">
        <f t="shared" si="32"/>
        <v>8.0675132302948052E-2</v>
      </c>
      <c r="K160" s="269">
        <f t="shared" si="32"/>
        <v>7.5357942488631105E-2</v>
      </c>
      <c r="L160" s="269">
        <f t="shared" si="32"/>
        <v>7.5767780543862712E-2</v>
      </c>
      <c r="M160" s="269">
        <f t="shared" si="32"/>
        <v>7.3146923399872638E-2</v>
      </c>
      <c r="N160" s="269">
        <f t="shared" si="32"/>
        <v>8.8514495638214868E-2</v>
      </c>
      <c r="O160" s="269">
        <f t="shared" si="32"/>
        <v>8.4654304297008612E-2</v>
      </c>
      <c r="P160" s="269">
        <f t="shared" si="32"/>
        <v>8.3280558560635348E-2</v>
      </c>
      <c r="Q160" s="269">
        <f t="shared" si="32"/>
        <v>8.7795387533824334E-2</v>
      </c>
      <c r="R160" s="269">
        <f t="shared" si="32"/>
        <v>8.4440180938541914E-2</v>
      </c>
      <c r="S160" s="269">
        <f t="shared" si="32"/>
        <v>8.1919975000580528E-2</v>
      </c>
      <c r="T160" s="269">
        <f t="shared" si="32"/>
        <v>8.4858746458746484E-2</v>
      </c>
      <c r="U160" s="269">
        <f t="shared" si="32"/>
        <v>8.4297014348197322E-2</v>
      </c>
      <c r="V160" s="269">
        <f t="shared" si="32"/>
        <v>8.3864350783727587E-2</v>
      </c>
      <c r="W160" s="269">
        <f t="shared" si="32"/>
        <v>8.7635368219517396E-2</v>
      </c>
      <c r="X160" s="269">
        <f t="shared" si="32"/>
        <v>8.6934286332576494E-2</v>
      </c>
      <c r="Y160" s="269">
        <f t="shared" si="32"/>
        <v>8.8027854459345023E-2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5.3633977685918661E-2</v>
      </c>
      <c r="C161" s="318">
        <f t="shared" si="33"/>
        <v>5.3445385906725734E-2</v>
      </c>
      <c r="D161" s="318">
        <f t="shared" si="33"/>
        <v>5.3247288060956251E-2</v>
      </c>
      <c r="E161" s="318">
        <f t="shared" si="33"/>
        <v>5.0223316240791752E-2</v>
      </c>
      <c r="F161" s="318">
        <f t="shared" si="33"/>
        <v>4.8247691640090407E-2</v>
      </c>
      <c r="G161" s="318">
        <f t="shared" si="33"/>
        <v>4.6065880789866918E-2</v>
      </c>
      <c r="H161" s="318">
        <f t="shared" si="33"/>
        <v>4.4560623330798362E-2</v>
      </c>
      <c r="I161" s="318">
        <f t="shared" si="33"/>
        <v>4.8426440026162448E-2</v>
      </c>
      <c r="J161" s="318">
        <f t="shared" si="33"/>
        <v>4.6890301922741941E-2</v>
      </c>
      <c r="K161" s="318">
        <f t="shared" si="33"/>
        <v>4.3473901454714185E-2</v>
      </c>
      <c r="L161" s="318">
        <f t="shared" si="33"/>
        <v>4.4529086405986948E-2</v>
      </c>
      <c r="M161" s="318">
        <f t="shared" si="33"/>
        <v>4.4183553370511969E-2</v>
      </c>
      <c r="N161" s="318">
        <f t="shared" si="33"/>
        <v>4.8493811581339134E-2</v>
      </c>
      <c r="O161" s="318">
        <f t="shared" si="33"/>
        <v>4.6894106855822536E-2</v>
      </c>
      <c r="P161" s="318">
        <f t="shared" si="33"/>
        <v>4.6028695315027415E-2</v>
      </c>
      <c r="Q161" s="318">
        <f t="shared" si="33"/>
        <v>4.7580869143945909E-2</v>
      </c>
      <c r="R161" s="318">
        <f t="shared" si="33"/>
        <v>4.7255842091698454E-2</v>
      </c>
      <c r="S161" s="318">
        <f t="shared" si="33"/>
        <v>4.5967291616408001E-2</v>
      </c>
      <c r="T161" s="318">
        <f t="shared" si="33"/>
        <v>4.6641278534374768E-2</v>
      </c>
      <c r="U161" s="318">
        <f t="shared" si="33"/>
        <v>4.7041208916082662E-2</v>
      </c>
      <c r="V161" s="318">
        <f t="shared" si="33"/>
        <v>4.7510329580556739E-2</v>
      </c>
      <c r="W161" s="318">
        <f t="shared" si="33"/>
        <v>4.7932705688297522E-2</v>
      </c>
      <c r="X161" s="318">
        <f t="shared" si="33"/>
        <v>4.6912751877811139E-2</v>
      </c>
      <c r="Y161" s="318">
        <f t="shared" si="33"/>
        <v>4.6975780278940699E-2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2.5623868717877023E-2</v>
      </c>
      <c r="C162" s="326">
        <f t="shared" si="34"/>
        <v>2.6223931262961075E-2</v>
      </c>
      <c r="D162" s="326">
        <f t="shared" si="34"/>
        <v>2.422792286611862E-2</v>
      </c>
      <c r="E162" s="326">
        <f t="shared" si="34"/>
        <v>2.7716253371459085E-2</v>
      </c>
      <c r="F162" s="326">
        <f t="shared" si="34"/>
        <v>2.952139492814906E-2</v>
      </c>
      <c r="G162" s="326">
        <f t="shared" si="34"/>
        <v>2.7377042928747569E-2</v>
      </c>
      <c r="H162" s="326">
        <f t="shared" si="34"/>
        <v>2.8701013706197358E-2</v>
      </c>
      <c r="I162" s="326">
        <f t="shared" si="34"/>
        <v>3.4263965976943422E-2</v>
      </c>
      <c r="J162" s="326">
        <f t="shared" si="34"/>
        <v>3.3784830380206111E-2</v>
      </c>
      <c r="K162" s="326">
        <f t="shared" si="34"/>
        <v>3.1884041033916913E-2</v>
      </c>
      <c r="L162" s="326">
        <f t="shared" si="34"/>
        <v>3.1238694137875767E-2</v>
      </c>
      <c r="M162" s="326">
        <f t="shared" si="34"/>
        <v>2.8963370029360672E-2</v>
      </c>
      <c r="N162" s="326">
        <f t="shared" si="34"/>
        <v>4.002068405687572E-2</v>
      </c>
      <c r="O162" s="326">
        <f t="shared" si="34"/>
        <v>3.7760197441186083E-2</v>
      </c>
      <c r="P162" s="326">
        <f t="shared" si="34"/>
        <v>3.7251863245607926E-2</v>
      </c>
      <c r="Q162" s="326">
        <f t="shared" si="34"/>
        <v>4.0214518389878426E-2</v>
      </c>
      <c r="R162" s="326">
        <f t="shared" si="34"/>
        <v>3.7184338846843461E-2</v>
      </c>
      <c r="S162" s="326">
        <f t="shared" si="34"/>
        <v>3.5952683384172526E-2</v>
      </c>
      <c r="T162" s="326">
        <f t="shared" si="34"/>
        <v>3.8217467924371709E-2</v>
      </c>
      <c r="U162" s="326">
        <f t="shared" si="34"/>
        <v>3.7255805432114666E-2</v>
      </c>
      <c r="V162" s="326">
        <f t="shared" si="34"/>
        <v>3.6354021203170848E-2</v>
      </c>
      <c r="W162" s="326">
        <f t="shared" si="34"/>
        <v>3.9702662531219859E-2</v>
      </c>
      <c r="X162" s="326">
        <f t="shared" si="34"/>
        <v>4.0021534454765355E-2</v>
      </c>
      <c r="Y162" s="326">
        <f t="shared" si="34"/>
        <v>4.105207418040431E-2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0.99999999999999989</v>
      </c>
      <c r="C165" s="232">
        <f t="shared" si="35"/>
        <v>0.99999999999999978</v>
      </c>
      <c r="D165" s="232">
        <f t="shared" si="35"/>
        <v>1.0000000000000002</v>
      </c>
      <c r="E165" s="232">
        <f t="shared" si="35"/>
        <v>0.99999999999999978</v>
      </c>
      <c r="F165" s="232">
        <f t="shared" si="35"/>
        <v>1</v>
      </c>
      <c r="G165" s="232">
        <f t="shared" si="35"/>
        <v>0.99999999999999989</v>
      </c>
      <c r="H165" s="232">
        <f t="shared" si="35"/>
        <v>0.99999999999999989</v>
      </c>
      <c r="I165" s="232">
        <f t="shared" si="35"/>
        <v>1</v>
      </c>
      <c r="J165" s="232">
        <f t="shared" si="35"/>
        <v>0.99999999999999989</v>
      </c>
      <c r="K165" s="232">
        <f t="shared" si="35"/>
        <v>0.99999999999999956</v>
      </c>
      <c r="L165" s="232">
        <f t="shared" si="35"/>
        <v>0.99999999999999989</v>
      </c>
      <c r="M165" s="232">
        <f t="shared" si="35"/>
        <v>1.0000000000000002</v>
      </c>
      <c r="N165" s="232">
        <f t="shared" si="35"/>
        <v>0.99999999999999967</v>
      </c>
      <c r="O165" s="232">
        <f t="shared" si="35"/>
        <v>0.99999999999999978</v>
      </c>
      <c r="P165" s="232">
        <f t="shared" si="35"/>
        <v>1.0000000000000004</v>
      </c>
      <c r="Q165" s="232">
        <f t="shared" si="35"/>
        <v>0.99999999999999978</v>
      </c>
      <c r="R165" s="232">
        <f t="shared" si="35"/>
        <v>1</v>
      </c>
      <c r="S165" s="232">
        <f t="shared" si="35"/>
        <v>1</v>
      </c>
      <c r="T165" s="232">
        <f t="shared" si="35"/>
        <v>1</v>
      </c>
      <c r="U165" s="232">
        <f t="shared" si="35"/>
        <v>0.99999999999999989</v>
      </c>
      <c r="V165" s="232">
        <f t="shared" si="35"/>
        <v>0.99999999999999978</v>
      </c>
      <c r="W165" s="232">
        <f t="shared" si="35"/>
        <v>1.0000000000000004</v>
      </c>
      <c r="X165" s="232">
        <f t="shared" si="35"/>
        <v>1.0000000000000007</v>
      </c>
      <c r="Y165" s="232">
        <f t="shared" si="35"/>
        <v>0.99999999999999967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8.7726312529057184E-3</v>
      </c>
      <c r="C166" s="266">
        <f t="shared" si="36"/>
        <v>8.6178864452740155E-3</v>
      </c>
      <c r="D166" s="266">
        <f t="shared" si="36"/>
        <v>8.655288817727709E-3</v>
      </c>
      <c r="E166" s="266">
        <f t="shared" si="36"/>
        <v>8.5499515166982468E-3</v>
      </c>
      <c r="F166" s="266">
        <f t="shared" si="36"/>
        <v>8.3792250503815502E-3</v>
      </c>
      <c r="G166" s="266">
        <f t="shared" si="36"/>
        <v>8.2704681913795559E-3</v>
      </c>
      <c r="H166" s="266">
        <f t="shared" si="36"/>
        <v>8.2048942156664178E-3</v>
      </c>
      <c r="I166" s="266">
        <f t="shared" si="36"/>
        <v>8.3415809590500229E-3</v>
      </c>
      <c r="J166" s="266">
        <f t="shared" si="36"/>
        <v>8.2059216802028833E-3</v>
      </c>
      <c r="K166" s="266">
        <f t="shared" si="36"/>
        <v>8.1448577500222198E-3</v>
      </c>
      <c r="L166" s="266">
        <f t="shared" si="36"/>
        <v>8.1927060612162657E-3</v>
      </c>
      <c r="M166" s="266">
        <f t="shared" si="36"/>
        <v>8.1546538420739795E-3</v>
      </c>
      <c r="N166" s="266">
        <f t="shared" si="36"/>
        <v>8.0611686136563467E-3</v>
      </c>
      <c r="O166" s="266">
        <f t="shared" si="36"/>
        <v>8.0675915776874368E-3</v>
      </c>
      <c r="P166" s="266">
        <f t="shared" si="36"/>
        <v>8.0636785976030429E-3</v>
      </c>
      <c r="Q166" s="266">
        <f t="shared" si="36"/>
        <v>8.0559035987702726E-3</v>
      </c>
      <c r="R166" s="266">
        <f t="shared" si="36"/>
        <v>8.0775120662600463E-3</v>
      </c>
      <c r="S166" s="266">
        <f t="shared" si="36"/>
        <v>8.07319606843355E-3</v>
      </c>
      <c r="T166" s="266">
        <f t="shared" si="36"/>
        <v>8.0574911971723357E-3</v>
      </c>
      <c r="U166" s="266">
        <f t="shared" si="36"/>
        <v>8.0733458070548457E-3</v>
      </c>
      <c r="V166" s="266">
        <f t="shared" si="36"/>
        <v>8.0883452229449856E-3</v>
      </c>
      <c r="W166" s="266">
        <f t="shared" si="36"/>
        <v>8.0603537918556845E-3</v>
      </c>
      <c r="X166" s="266">
        <f t="shared" si="36"/>
        <v>7.9514159752814163E-3</v>
      </c>
      <c r="Y166" s="266">
        <f t="shared" si="36"/>
        <v>7.9616562223829672E-3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2.5529906796301952E-3</v>
      </c>
      <c r="C167" s="267">
        <f t="shared" si="37"/>
        <v>2.5079572067512289E-3</v>
      </c>
      <c r="D167" s="267">
        <f t="shared" si="37"/>
        <v>2.5188419579185244E-3</v>
      </c>
      <c r="E167" s="267">
        <f t="shared" si="37"/>
        <v>2.488186942337363E-3</v>
      </c>
      <c r="F167" s="267">
        <f t="shared" si="37"/>
        <v>2.438502524434998E-3</v>
      </c>
      <c r="G167" s="267">
        <f t="shared" si="37"/>
        <v>2.406852357070902E-3</v>
      </c>
      <c r="H167" s="267">
        <f t="shared" si="37"/>
        <v>2.3877691716507389E-3</v>
      </c>
      <c r="I167" s="267">
        <f t="shared" si="37"/>
        <v>2.4275474288038305E-3</v>
      </c>
      <c r="J167" s="267">
        <f t="shared" si="37"/>
        <v>2.3880681819829445E-3</v>
      </c>
      <c r="K167" s="267">
        <f t="shared" si="37"/>
        <v>2.3702974994911658E-3</v>
      </c>
      <c r="L167" s="267">
        <f t="shared" si="37"/>
        <v>2.3842222033790667E-3</v>
      </c>
      <c r="M167" s="267">
        <f t="shared" si="37"/>
        <v>2.3731483353446226E-3</v>
      </c>
      <c r="N167" s="267">
        <f t="shared" si="37"/>
        <v>2.3459424822826636E-3</v>
      </c>
      <c r="O167" s="267">
        <f t="shared" si="37"/>
        <v>2.3478116782894545E-3</v>
      </c>
      <c r="P167" s="267">
        <f t="shared" si="37"/>
        <v>2.3466729319547401E-3</v>
      </c>
      <c r="Q167" s="267">
        <f t="shared" si="37"/>
        <v>2.3444102699344228E-3</v>
      </c>
      <c r="R167" s="267">
        <f t="shared" si="37"/>
        <v>2.3506987157281773E-3</v>
      </c>
      <c r="S167" s="267">
        <f t="shared" si="37"/>
        <v>2.3499408307923061E-3</v>
      </c>
      <c r="T167" s="267">
        <f t="shared" si="37"/>
        <v>2.3448722891173382E-3</v>
      </c>
      <c r="U167" s="267">
        <f t="shared" si="37"/>
        <v>2.3494862606946573E-3</v>
      </c>
      <c r="V167" s="267">
        <f t="shared" si="37"/>
        <v>2.3538513557115883E-3</v>
      </c>
      <c r="W167" s="267">
        <f t="shared" si="37"/>
        <v>2.3457053547433116E-3</v>
      </c>
      <c r="X167" s="267">
        <f t="shared" si="37"/>
        <v>2.3437240674464678E-3</v>
      </c>
      <c r="Y167" s="267">
        <f t="shared" si="37"/>
        <v>2.3395833235671563E-3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1.4916545162212261E-2</v>
      </c>
      <c r="C168" s="267">
        <f t="shared" si="38"/>
        <v>1.5242949060481582E-2</v>
      </c>
      <c r="D168" s="267">
        <f t="shared" si="38"/>
        <v>1.4348792909264984E-2</v>
      </c>
      <c r="E168" s="267">
        <f t="shared" si="38"/>
        <v>1.671566340954481E-2</v>
      </c>
      <c r="F168" s="267">
        <f t="shared" si="38"/>
        <v>1.809705476148158E-2</v>
      </c>
      <c r="G168" s="267">
        <f t="shared" si="38"/>
        <v>1.7709298194201088E-2</v>
      </c>
      <c r="H168" s="267">
        <f t="shared" si="38"/>
        <v>1.8817485961072047E-2</v>
      </c>
      <c r="I168" s="267">
        <f t="shared" si="38"/>
        <v>2.0152714084313617E-2</v>
      </c>
      <c r="J168" s="267">
        <f t="shared" si="38"/>
        <v>2.0428893179612401E-2</v>
      </c>
      <c r="K168" s="267">
        <f t="shared" si="38"/>
        <v>2.0696010924732413E-2</v>
      </c>
      <c r="L168" s="267">
        <f t="shared" si="38"/>
        <v>2.0038843884321721E-2</v>
      </c>
      <c r="M168" s="267">
        <f t="shared" si="38"/>
        <v>1.9068252468446463E-2</v>
      </c>
      <c r="N168" s="267">
        <f t="shared" si="38"/>
        <v>2.2501456291203908E-2</v>
      </c>
      <c r="O168" s="267">
        <f t="shared" si="38"/>
        <v>2.2118460625462365E-2</v>
      </c>
      <c r="P168" s="267">
        <f t="shared" si="38"/>
        <v>2.2196798100034217E-2</v>
      </c>
      <c r="Q168" s="267">
        <f t="shared" si="38"/>
        <v>2.2874933043628237E-2</v>
      </c>
      <c r="R168" s="267">
        <f t="shared" si="38"/>
        <v>2.1763393621504395E-2</v>
      </c>
      <c r="S168" s="267">
        <f t="shared" si="38"/>
        <v>2.1624001465061667E-2</v>
      </c>
      <c r="T168" s="267">
        <f t="shared" si="38"/>
        <v>2.2359342382346329E-2</v>
      </c>
      <c r="U168" s="267">
        <f t="shared" si="38"/>
        <v>2.1862915044745444E-2</v>
      </c>
      <c r="V168" s="267">
        <f t="shared" si="38"/>
        <v>2.1297526125600867E-2</v>
      </c>
      <c r="W168" s="267">
        <f t="shared" si="38"/>
        <v>2.2558564905525616E-2</v>
      </c>
      <c r="X168" s="267">
        <f t="shared" si="38"/>
        <v>2.2696102456239462E-2</v>
      </c>
      <c r="Y168" s="267">
        <f t="shared" si="38"/>
        <v>2.310367171678793E-2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7.8008551396408716E-3</v>
      </c>
      <c r="C169" s="267">
        <f t="shared" si="39"/>
        <v>7.6632519743936511E-3</v>
      </c>
      <c r="D169" s="267">
        <f t="shared" si="39"/>
        <v>7.6965111506862218E-3</v>
      </c>
      <c r="E169" s="267">
        <f t="shared" si="39"/>
        <v>7.6028424437222363E-3</v>
      </c>
      <c r="F169" s="267">
        <f t="shared" si="39"/>
        <v>7.451027965962421E-3</v>
      </c>
      <c r="G169" s="267">
        <f t="shared" si="39"/>
        <v>7.3543184978383689E-3</v>
      </c>
      <c r="H169" s="267">
        <f t="shared" si="39"/>
        <v>7.2960083887363769E-3</v>
      </c>
      <c r="I169" s="267">
        <f t="shared" si="39"/>
        <v>7.4175538468669207E-3</v>
      </c>
      <c r="J169" s="267">
        <f t="shared" si="39"/>
        <v>7.2969220373075997E-3</v>
      </c>
      <c r="K169" s="267">
        <f t="shared" si="39"/>
        <v>7.2426223796719551E-3</v>
      </c>
      <c r="L169" s="267">
        <f t="shared" si="39"/>
        <v>7.2851703602653051E-3</v>
      </c>
      <c r="M169" s="267">
        <f t="shared" si="39"/>
        <v>7.2513333231537143E-3</v>
      </c>
      <c r="N169" s="267">
        <f t="shared" si="39"/>
        <v>7.168203791824034E-3</v>
      </c>
      <c r="O169" s="267">
        <f t="shared" si="39"/>
        <v>7.1739152608837949E-3</v>
      </c>
      <c r="P169" s="267">
        <f t="shared" si="39"/>
        <v>7.1704357357649674E-3</v>
      </c>
      <c r="Q169" s="267">
        <f t="shared" si="39"/>
        <v>7.1635220016917174E-3</v>
      </c>
      <c r="R169" s="267">
        <f t="shared" si="39"/>
        <v>7.1827368210335835E-3</v>
      </c>
      <c r="S169" s="267">
        <f t="shared" si="39"/>
        <v>7.1804210465795564E-3</v>
      </c>
      <c r="T169" s="267">
        <f t="shared" si="39"/>
        <v>7.1649337360730429E-3</v>
      </c>
      <c r="U169" s="267">
        <f t="shared" si="39"/>
        <v>7.1790320734388142E-3</v>
      </c>
      <c r="V169" s="267">
        <f t="shared" si="39"/>
        <v>7.1923699497458173E-3</v>
      </c>
      <c r="W169" s="267">
        <f t="shared" si="39"/>
        <v>7.1674792307831799E-3</v>
      </c>
      <c r="X169" s="267">
        <f t="shared" si="39"/>
        <v>7.1614252583515571E-3</v>
      </c>
      <c r="Y169" s="267">
        <f t="shared" si="39"/>
        <v>7.1487729038284551E-3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1.1985324562272729E-2</v>
      </c>
      <c r="C170" s="268">
        <f t="shared" si="40"/>
        <v>1.1889118939449283E-2</v>
      </c>
      <c r="D170" s="268">
        <f t="shared" si="40"/>
        <v>1.1984178529241747E-2</v>
      </c>
      <c r="E170" s="268">
        <f t="shared" si="40"/>
        <v>1.181236168071194E-2</v>
      </c>
      <c r="F170" s="268">
        <f t="shared" si="40"/>
        <v>1.1607157925722679E-2</v>
      </c>
      <c r="G170" s="268">
        <f t="shared" si="40"/>
        <v>1.146814261182569E-2</v>
      </c>
      <c r="H170" s="268">
        <f t="shared" si="40"/>
        <v>1.1413854871695732E-2</v>
      </c>
      <c r="I170" s="268">
        <f t="shared" si="40"/>
        <v>1.1642237256088574E-2</v>
      </c>
      <c r="J170" s="268">
        <f t="shared" si="40"/>
        <v>1.1488374029424901E-2</v>
      </c>
      <c r="K170" s="268">
        <f t="shared" si="40"/>
        <v>1.1424574659646669E-2</v>
      </c>
      <c r="L170" s="268">
        <f t="shared" si="40"/>
        <v>1.1445734119537426E-2</v>
      </c>
      <c r="M170" s="268">
        <f t="shared" si="40"/>
        <v>1.1359889886816316E-2</v>
      </c>
      <c r="N170" s="268">
        <f t="shared" si="40"/>
        <v>1.1385641891463757E-2</v>
      </c>
      <c r="O170" s="268">
        <f t="shared" si="40"/>
        <v>1.1393170259151228E-2</v>
      </c>
      <c r="P170" s="268">
        <f t="shared" si="40"/>
        <v>1.141279529575172E-2</v>
      </c>
      <c r="Q170" s="268">
        <f t="shared" si="40"/>
        <v>1.1427875438199885E-2</v>
      </c>
      <c r="R170" s="268">
        <f t="shared" si="40"/>
        <v>1.137068105662657E-2</v>
      </c>
      <c r="S170" s="268">
        <f t="shared" si="40"/>
        <v>1.1383416129385178E-2</v>
      </c>
      <c r="T170" s="268">
        <f t="shared" si="40"/>
        <v>1.1407668802708791E-2</v>
      </c>
      <c r="U170" s="268">
        <f t="shared" si="40"/>
        <v>1.1372766952883782E-2</v>
      </c>
      <c r="V170" s="268">
        <f t="shared" si="40"/>
        <v>1.13559404078253E-2</v>
      </c>
      <c r="W170" s="268">
        <f t="shared" si="40"/>
        <v>1.13927367806129E-2</v>
      </c>
      <c r="X170" s="268">
        <f t="shared" si="40"/>
        <v>1.1468430536416463E-2</v>
      </c>
      <c r="Y170" s="268">
        <f t="shared" si="40"/>
        <v>1.1490002585199327E-2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0.77641709660442682</v>
      </c>
      <c r="C171" s="269">
        <f t="shared" si="41"/>
        <v>0.77428270334985771</v>
      </c>
      <c r="D171" s="269">
        <f t="shared" si="41"/>
        <v>0.78106083460388631</v>
      </c>
      <c r="E171" s="269">
        <f t="shared" si="41"/>
        <v>0.76305804268644639</v>
      </c>
      <c r="F171" s="269">
        <f t="shared" si="41"/>
        <v>0.7528669174298438</v>
      </c>
      <c r="G171" s="269">
        <f t="shared" si="41"/>
        <v>0.75622318495188057</v>
      </c>
      <c r="H171" s="269">
        <f t="shared" si="41"/>
        <v>0.74780267865537386</v>
      </c>
      <c r="I171" s="269">
        <f t="shared" si="41"/>
        <v>0.73695342991868351</v>
      </c>
      <c r="J171" s="269">
        <f t="shared" si="41"/>
        <v>0.73522367600779814</v>
      </c>
      <c r="K171" s="269">
        <f t="shared" si="41"/>
        <v>0.73333155978067777</v>
      </c>
      <c r="L171" s="269">
        <f t="shared" si="41"/>
        <v>0.7383171759502366</v>
      </c>
      <c r="M171" s="269">
        <f t="shared" si="41"/>
        <v>0.74600670023433113</v>
      </c>
      <c r="N171" s="269">
        <f t="shared" si="41"/>
        <v>0.71952092075856955</v>
      </c>
      <c r="O171" s="269">
        <f t="shared" si="41"/>
        <v>0.72247404212485566</v>
      </c>
      <c r="P171" s="269">
        <f t="shared" si="41"/>
        <v>0.72185574290175936</v>
      </c>
      <c r="Q171" s="269">
        <f t="shared" si="41"/>
        <v>0.7165935403374657</v>
      </c>
      <c r="R171" s="269">
        <f t="shared" si="41"/>
        <v>0.72523099110881462</v>
      </c>
      <c r="S171" s="269">
        <f t="shared" si="41"/>
        <v>0.72598046092179669</v>
      </c>
      <c r="T171" s="269">
        <f t="shared" si="41"/>
        <v>0.72039991971110529</v>
      </c>
      <c r="U171" s="269">
        <f t="shared" si="41"/>
        <v>0.72446491400162105</v>
      </c>
      <c r="V171" s="269">
        <f t="shared" si="41"/>
        <v>0.72856232763884177</v>
      </c>
      <c r="W171" s="269">
        <f t="shared" si="41"/>
        <v>0.7190727258397801</v>
      </c>
      <c r="X171" s="269">
        <f t="shared" si="41"/>
        <v>0.71574592149722494</v>
      </c>
      <c r="Y171" s="269">
        <f t="shared" si="41"/>
        <v>0.71274353463268247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0.71108747506177405</v>
      </c>
      <c r="C172" s="318">
        <f t="shared" si="42"/>
        <v>0.70752353877883667</v>
      </c>
      <c r="D172" s="318">
        <f t="shared" si="42"/>
        <v>0.71821778347091492</v>
      </c>
      <c r="E172" s="318">
        <f t="shared" si="42"/>
        <v>0.68984886773980125</v>
      </c>
      <c r="F172" s="318">
        <f t="shared" si="42"/>
        <v>0.67360769716486713</v>
      </c>
      <c r="G172" s="318">
        <f t="shared" si="42"/>
        <v>0.67866221247254299</v>
      </c>
      <c r="H172" s="318">
        <f t="shared" si="42"/>
        <v>0.66538820379860375</v>
      </c>
      <c r="I172" s="318">
        <f t="shared" si="42"/>
        <v>0.64869108968719813</v>
      </c>
      <c r="J172" s="318">
        <f t="shared" si="42"/>
        <v>0.64575176106731313</v>
      </c>
      <c r="K172" s="318">
        <f t="shared" si="42"/>
        <v>0.64268975590101507</v>
      </c>
      <c r="L172" s="318">
        <f t="shared" si="42"/>
        <v>0.65055355019918604</v>
      </c>
      <c r="M172" s="318">
        <f t="shared" si="42"/>
        <v>0.66249394954732077</v>
      </c>
      <c r="N172" s="318">
        <f t="shared" si="42"/>
        <v>0.62097185274871691</v>
      </c>
      <c r="O172" s="318">
        <f t="shared" si="42"/>
        <v>0.62560237069868085</v>
      </c>
      <c r="P172" s="318">
        <f t="shared" si="42"/>
        <v>0.62464097878818747</v>
      </c>
      <c r="Q172" s="318">
        <f t="shared" si="42"/>
        <v>0.61640876549164469</v>
      </c>
      <c r="R172" s="318">
        <f t="shared" si="42"/>
        <v>0.62991439780150749</v>
      </c>
      <c r="S172" s="318">
        <f t="shared" si="42"/>
        <v>0.63106463015309966</v>
      </c>
      <c r="T172" s="318">
        <f t="shared" si="42"/>
        <v>0.62233803679626409</v>
      </c>
      <c r="U172" s="318">
        <f t="shared" si="42"/>
        <v>0.62871244919424341</v>
      </c>
      <c r="V172" s="318">
        <f t="shared" si="42"/>
        <v>0.63510893818216063</v>
      </c>
      <c r="W172" s="318">
        <f t="shared" si="42"/>
        <v>0.62027354065333673</v>
      </c>
      <c r="X172" s="318">
        <f t="shared" si="42"/>
        <v>0.61487378416848726</v>
      </c>
      <c r="Y172" s="318">
        <f t="shared" si="42"/>
        <v>0.61019849563098993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6.5329621542652774E-2</v>
      </c>
      <c r="C173" s="318">
        <f t="shared" si="43"/>
        <v>6.6759164571021032E-2</v>
      </c>
      <c r="D173" s="318">
        <f t="shared" si="43"/>
        <v>6.2843051132971298E-2</v>
      </c>
      <c r="E173" s="318">
        <f t="shared" si="43"/>
        <v>7.3209174946645181E-2</v>
      </c>
      <c r="F173" s="318">
        <f t="shared" si="43"/>
        <v>7.9259220264976699E-2</v>
      </c>
      <c r="G173" s="318">
        <f t="shared" si="43"/>
        <v>7.7560972479337562E-2</v>
      </c>
      <c r="H173" s="318">
        <f t="shared" si="43"/>
        <v>8.2414474856770101E-2</v>
      </c>
      <c r="I173" s="318">
        <f t="shared" si="43"/>
        <v>8.8262340231485423E-2</v>
      </c>
      <c r="J173" s="318">
        <f t="shared" si="43"/>
        <v>8.9471914940485009E-2</v>
      </c>
      <c r="K173" s="318">
        <f t="shared" si="43"/>
        <v>9.0641803879662725E-2</v>
      </c>
      <c r="L173" s="318">
        <f t="shared" si="43"/>
        <v>8.776362575105047E-2</v>
      </c>
      <c r="M173" s="318">
        <f t="shared" si="43"/>
        <v>8.3512750687010348E-2</v>
      </c>
      <c r="N173" s="318">
        <f t="shared" si="43"/>
        <v>9.8549068009852608E-2</v>
      </c>
      <c r="O173" s="318">
        <f t="shared" si="43"/>
        <v>9.6871671426174782E-2</v>
      </c>
      <c r="P173" s="318">
        <f t="shared" si="43"/>
        <v>9.7214764113572008E-2</v>
      </c>
      <c r="Q173" s="318">
        <f t="shared" si="43"/>
        <v>0.1001847748458209</v>
      </c>
      <c r="R173" s="318">
        <f t="shared" si="43"/>
        <v>9.5316593307307157E-2</v>
      </c>
      <c r="S173" s="318">
        <f t="shared" si="43"/>
        <v>9.4915830768697085E-2</v>
      </c>
      <c r="T173" s="318">
        <f t="shared" si="43"/>
        <v>9.8061882914841178E-2</v>
      </c>
      <c r="U173" s="318">
        <f t="shared" si="43"/>
        <v>9.5752464807377632E-2</v>
      </c>
      <c r="V173" s="318">
        <f t="shared" si="43"/>
        <v>9.345338945668108E-2</v>
      </c>
      <c r="W173" s="318">
        <f t="shared" si="43"/>
        <v>9.8799185186443456E-2</v>
      </c>
      <c r="X173" s="318">
        <f t="shared" si="43"/>
        <v>0.10087213732873765</v>
      </c>
      <c r="Y173" s="318">
        <f t="shared" si="43"/>
        <v>0.10254503900169257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5.2369138815239712E-2</v>
      </c>
      <c r="C174" s="269">
        <f t="shared" si="44"/>
        <v>5.3515080511015493E-2</v>
      </c>
      <c r="D174" s="269">
        <f t="shared" si="44"/>
        <v>5.0375869179145799E-2</v>
      </c>
      <c r="E174" s="269">
        <f t="shared" si="44"/>
        <v>5.8685499085999356E-2</v>
      </c>
      <c r="F174" s="269">
        <f t="shared" si="44"/>
        <v>6.3535300074167259E-2</v>
      </c>
      <c r="G174" s="269">
        <f t="shared" si="44"/>
        <v>6.2173960884857153E-2</v>
      </c>
      <c r="H174" s="269">
        <f t="shared" si="44"/>
        <v>6.6064596307839313E-2</v>
      </c>
      <c r="I174" s="269">
        <f t="shared" si="44"/>
        <v>7.0752327024009978E-2</v>
      </c>
      <c r="J174" s="269">
        <f t="shared" si="44"/>
        <v>7.1721939036864663E-2</v>
      </c>
      <c r="K174" s="269">
        <f t="shared" si="44"/>
        <v>7.2659738381289279E-2</v>
      </c>
      <c r="L174" s="269">
        <f t="shared" si="44"/>
        <v>7.0352550517758294E-2</v>
      </c>
      <c r="M174" s="269">
        <f t="shared" si="44"/>
        <v>6.6944989582025341E-2</v>
      </c>
      <c r="N174" s="269">
        <f t="shared" si="44"/>
        <v>7.8998311957937412E-2</v>
      </c>
      <c r="O174" s="269">
        <f t="shared" si="44"/>
        <v>7.7653687383899703E-2</v>
      </c>
      <c r="P174" s="269">
        <f t="shared" si="44"/>
        <v>7.7928715283166944E-2</v>
      </c>
      <c r="Q174" s="269">
        <f t="shared" si="44"/>
        <v>8.0309517446827849E-2</v>
      </c>
      <c r="R174" s="269">
        <f t="shared" si="44"/>
        <v>7.6407115002910878E-2</v>
      </c>
      <c r="S174" s="269">
        <f t="shared" si="44"/>
        <v>7.6085858143911431E-2</v>
      </c>
      <c r="T174" s="269">
        <f t="shared" si="44"/>
        <v>7.860777756837703E-2</v>
      </c>
      <c r="U174" s="269">
        <f t="shared" si="44"/>
        <v>7.6756515696712532E-2</v>
      </c>
      <c r="V174" s="269">
        <f t="shared" si="44"/>
        <v>7.4913544723603231E-2</v>
      </c>
      <c r="W174" s="269">
        <f t="shared" si="44"/>
        <v>7.9198809386694324E-2</v>
      </c>
      <c r="X174" s="269">
        <f t="shared" si="44"/>
        <v>8.0860516831704865E-2</v>
      </c>
      <c r="Y174" s="269">
        <f t="shared" si="44"/>
        <v>8.2201538222407805E-2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7.7157993895849153E-2</v>
      </c>
      <c r="C175" s="269">
        <f t="shared" si="45"/>
        <v>7.7202692351819771E-2</v>
      </c>
      <c r="D175" s="269">
        <f t="shared" si="45"/>
        <v>7.7160274622023461E-2</v>
      </c>
      <c r="E175" s="269">
        <f t="shared" si="45"/>
        <v>7.7267332132592972E-2</v>
      </c>
      <c r="F175" s="269">
        <f t="shared" si="45"/>
        <v>7.7356970695713748E-2</v>
      </c>
      <c r="G175" s="269">
        <f t="shared" si="45"/>
        <v>7.7374406764406489E-2</v>
      </c>
      <c r="H175" s="269">
        <f t="shared" si="45"/>
        <v>7.7425266412314425E-2</v>
      </c>
      <c r="I175" s="269">
        <f t="shared" si="45"/>
        <v>7.7426073672984555E-2</v>
      </c>
      <c r="J175" s="269">
        <f t="shared" si="45"/>
        <v>7.747044466171582E-2</v>
      </c>
      <c r="K175" s="269">
        <f t="shared" si="45"/>
        <v>7.74945272713711E-2</v>
      </c>
      <c r="L175" s="269">
        <f t="shared" si="45"/>
        <v>7.7463693736144465E-2</v>
      </c>
      <c r="M175" s="269">
        <f t="shared" si="45"/>
        <v>7.7446182907711839E-2</v>
      </c>
      <c r="N175" s="269">
        <f t="shared" si="45"/>
        <v>7.7569474955910697E-2</v>
      </c>
      <c r="O175" s="269">
        <f t="shared" si="45"/>
        <v>7.7555588984706506E-2</v>
      </c>
      <c r="P175" s="269">
        <f t="shared" si="45"/>
        <v>7.7557202607949821E-2</v>
      </c>
      <c r="Q175" s="269">
        <f t="shared" si="45"/>
        <v>7.7578919897288365E-2</v>
      </c>
      <c r="R175" s="269">
        <f t="shared" si="45"/>
        <v>7.7544363574537603E-2</v>
      </c>
      <c r="S175" s="269">
        <f t="shared" si="45"/>
        <v>7.7544820104794077E-2</v>
      </c>
      <c r="T175" s="269">
        <f t="shared" si="45"/>
        <v>7.7567271808084037E-2</v>
      </c>
      <c r="U175" s="269">
        <f t="shared" si="45"/>
        <v>7.7548082844410574E-2</v>
      </c>
      <c r="V175" s="269">
        <f t="shared" si="45"/>
        <v>7.7533330910404583E-2</v>
      </c>
      <c r="W175" s="269">
        <f t="shared" si="45"/>
        <v>7.7570870460498306E-2</v>
      </c>
      <c r="X175" s="269">
        <f t="shared" si="45"/>
        <v>7.7615767171848496E-2</v>
      </c>
      <c r="Y175" s="269">
        <f t="shared" si="45"/>
        <v>7.762470149344794E-2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6.1116820192008647E-2</v>
      </c>
      <c r="C176" s="318">
        <f t="shared" si="46"/>
        <v>6.0810505623662289E-2</v>
      </c>
      <c r="D176" s="318">
        <f t="shared" si="46"/>
        <v>6.1729658685496631E-2</v>
      </c>
      <c r="E176" s="318">
        <f t="shared" si="46"/>
        <v>5.9291396189549719E-2</v>
      </c>
      <c r="F176" s="318">
        <f t="shared" si="46"/>
        <v>5.7895493805458664E-2</v>
      </c>
      <c r="G176" s="318">
        <f t="shared" si="46"/>
        <v>5.8329921233940846E-2</v>
      </c>
      <c r="H176" s="318">
        <f t="shared" si="46"/>
        <v>5.7189041623760976E-2</v>
      </c>
      <c r="I176" s="318">
        <f t="shared" si="46"/>
        <v>5.5753951628984159E-2</v>
      </c>
      <c r="J176" s="318">
        <f t="shared" si="46"/>
        <v>5.5501321080638301E-2</v>
      </c>
      <c r="K176" s="318">
        <f t="shared" si="46"/>
        <v>5.523814668123072E-2</v>
      </c>
      <c r="L176" s="318">
        <f t="shared" si="46"/>
        <v>5.5914027102421548E-2</v>
      </c>
      <c r="M176" s="318">
        <f t="shared" si="46"/>
        <v>5.6940285144608707E-2</v>
      </c>
      <c r="N176" s="318">
        <f t="shared" si="46"/>
        <v>5.337152797613938E-2</v>
      </c>
      <c r="O176" s="318">
        <f t="shared" si="46"/>
        <v>5.3769513516412383E-2</v>
      </c>
      <c r="P176" s="318">
        <f t="shared" si="46"/>
        <v>5.3686883434195622E-2</v>
      </c>
      <c r="Q176" s="318">
        <f t="shared" si="46"/>
        <v>5.2979337995030976E-2</v>
      </c>
      <c r="R176" s="318">
        <f t="shared" si="46"/>
        <v>5.4140125282684338E-2</v>
      </c>
      <c r="S176" s="318">
        <f t="shared" si="46"/>
        <v>5.4238985895867238E-2</v>
      </c>
      <c r="T176" s="318">
        <f t="shared" si="46"/>
        <v>5.3488949288863101E-2</v>
      </c>
      <c r="U176" s="318">
        <f t="shared" si="46"/>
        <v>5.4036819740839709E-2</v>
      </c>
      <c r="V176" s="318">
        <f t="shared" si="46"/>
        <v>5.4586587640071439E-2</v>
      </c>
      <c r="W176" s="318">
        <f t="shared" si="46"/>
        <v>5.3311509179200856E-2</v>
      </c>
      <c r="X176" s="318">
        <f t="shared" si="46"/>
        <v>5.284740882904844E-2</v>
      </c>
      <c r="Y176" s="318">
        <f t="shared" si="46"/>
        <v>5.2445575329074082E-2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1.6041173703840506E-2</v>
      </c>
      <c r="C177" s="318">
        <f t="shared" si="47"/>
        <v>1.6392186728157482E-2</v>
      </c>
      <c r="D177" s="318">
        <f t="shared" si="47"/>
        <v>1.5430615936526821E-2</v>
      </c>
      <c r="E177" s="318">
        <f t="shared" si="47"/>
        <v>1.7975935943043253E-2</v>
      </c>
      <c r="F177" s="318">
        <f t="shared" si="47"/>
        <v>1.9461476890255076E-2</v>
      </c>
      <c r="G177" s="318">
        <f t="shared" si="47"/>
        <v>1.9044485530465647E-2</v>
      </c>
      <c r="H177" s="318">
        <f t="shared" si="47"/>
        <v>2.0236224788553452E-2</v>
      </c>
      <c r="I177" s="318">
        <f t="shared" si="47"/>
        <v>2.1672122044000396E-2</v>
      </c>
      <c r="J177" s="318">
        <f t="shared" si="47"/>
        <v>2.196912358107753E-2</v>
      </c>
      <c r="K177" s="318">
        <f t="shared" si="47"/>
        <v>2.2256380590140387E-2</v>
      </c>
      <c r="L177" s="318">
        <f t="shared" si="47"/>
        <v>2.154966663372293E-2</v>
      </c>
      <c r="M177" s="318">
        <f t="shared" si="47"/>
        <v>2.0505897763103135E-2</v>
      </c>
      <c r="N177" s="318">
        <f t="shared" si="47"/>
        <v>2.4197946979771321E-2</v>
      </c>
      <c r="O177" s="318">
        <f t="shared" si="47"/>
        <v>2.3786075468294133E-2</v>
      </c>
      <c r="P177" s="318">
        <f t="shared" si="47"/>
        <v>2.3870319173754206E-2</v>
      </c>
      <c r="Q177" s="318">
        <f t="shared" si="47"/>
        <v>2.4599581902257386E-2</v>
      </c>
      <c r="R177" s="318">
        <f t="shared" si="47"/>
        <v>2.3404238291853254E-2</v>
      </c>
      <c r="S177" s="318">
        <f t="shared" si="47"/>
        <v>2.3305834208926828E-2</v>
      </c>
      <c r="T177" s="318">
        <f t="shared" si="47"/>
        <v>2.4078322519220936E-2</v>
      </c>
      <c r="U177" s="318">
        <f t="shared" si="47"/>
        <v>2.3511263103570865E-2</v>
      </c>
      <c r="V177" s="318">
        <f t="shared" si="47"/>
        <v>2.2946743270333147E-2</v>
      </c>
      <c r="W177" s="318">
        <f t="shared" si="47"/>
        <v>2.4259361281297447E-2</v>
      </c>
      <c r="X177" s="318">
        <f t="shared" si="47"/>
        <v>2.4768358342800063E-2</v>
      </c>
      <c r="Y177" s="318">
        <f t="shared" si="47"/>
        <v>2.5179126164373851E-2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4.8027423887822482E-2</v>
      </c>
      <c r="C178" s="319">
        <f t="shared" si="48"/>
        <v>4.907836016095702E-2</v>
      </c>
      <c r="D178" s="319">
        <f t="shared" si="48"/>
        <v>4.6199408230105599E-2</v>
      </c>
      <c r="E178" s="319">
        <f t="shared" si="48"/>
        <v>5.3820120101946499E-2</v>
      </c>
      <c r="F178" s="319">
        <f t="shared" si="48"/>
        <v>5.8267843572291964E-2</v>
      </c>
      <c r="G178" s="319">
        <f t="shared" si="48"/>
        <v>5.7019367546540051E-2</v>
      </c>
      <c r="H178" s="319">
        <f t="shared" si="48"/>
        <v>6.0587446015651018E-2</v>
      </c>
      <c r="I178" s="319">
        <f t="shared" si="48"/>
        <v>6.4886535809199009E-2</v>
      </c>
      <c r="J178" s="319">
        <f t="shared" si="48"/>
        <v>6.5775761185090501E-2</v>
      </c>
      <c r="K178" s="319">
        <f t="shared" si="48"/>
        <v>6.6635811353097055E-2</v>
      </c>
      <c r="L178" s="319">
        <f t="shared" si="48"/>
        <v>6.451990316714086E-2</v>
      </c>
      <c r="M178" s="319">
        <f t="shared" si="48"/>
        <v>6.1394849420096834E-2</v>
      </c>
      <c r="N178" s="319">
        <f t="shared" si="48"/>
        <v>7.2448879257151252E-2</v>
      </c>
      <c r="O178" s="319">
        <f t="shared" si="48"/>
        <v>7.1215732105063698E-2</v>
      </c>
      <c r="P178" s="319">
        <f t="shared" si="48"/>
        <v>7.1467958546015647E-2</v>
      </c>
      <c r="Q178" s="319">
        <f t="shared" si="48"/>
        <v>7.3651377966193532E-2</v>
      </c>
      <c r="R178" s="319">
        <f t="shared" si="48"/>
        <v>7.0072508032584205E-2</v>
      </c>
      <c r="S178" s="319">
        <f t="shared" si="48"/>
        <v>6.9777885289245403E-2</v>
      </c>
      <c r="T178" s="319">
        <f t="shared" si="48"/>
        <v>7.2090722505015983E-2</v>
      </c>
      <c r="U178" s="319">
        <f t="shared" si="48"/>
        <v>7.0392941318438179E-2</v>
      </c>
      <c r="V178" s="319">
        <f t="shared" si="48"/>
        <v>6.8702763665321701E-2</v>
      </c>
      <c r="W178" s="319">
        <f t="shared" si="48"/>
        <v>7.2632754249506951E-2</v>
      </c>
      <c r="X178" s="319">
        <f t="shared" si="48"/>
        <v>7.4156696205486719E-2</v>
      </c>
      <c r="Y178" s="319">
        <f t="shared" si="48"/>
        <v>7.538653889969546E-2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0.5116029713306437</v>
      </c>
      <c r="C183" s="320">
        <f>IF(C$5=0,0,C$5/NMM_fec!C$5)</f>
        <v>0.51283079904253914</v>
      </c>
      <c r="D183" s="320">
        <f>IF(D$5=0,0,D$5/NMM_fec!D$5)</f>
        <v>0.51134040602128161</v>
      </c>
      <c r="E183" s="320">
        <f>IF(E$5=0,0,E$5/NMM_fec!E$5)</f>
        <v>0.51025902611024754</v>
      </c>
      <c r="F183" s="320">
        <f>IF(F$5=0,0,F$5/NMM_fec!F$5)</f>
        <v>0.51043898120165943</v>
      </c>
      <c r="G183" s="320">
        <f>IF(G$5=0,0,G$5/NMM_fec!G$5)</f>
        <v>0.50881741860807728</v>
      </c>
      <c r="H183" s="320">
        <f>IF(H$5=0,0,H$5/NMM_fec!H$5)</f>
        <v>0.508966234229835</v>
      </c>
      <c r="I183" s="320">
        <f>IF(I$5=0,0,I$5/NMM_fec!I$5)</f>
        <v>0.51386014234654898</v>
      </c>
      <c r="J183" s="320">
        <f>IF(J$5=0,0,J$5/NMM_fec!J$5)</f>
        <v>0.51303289152456888</v>
      </c>
      <c r="K183" s="320">
        <f>IF(K$5=0,0,K$5/NMM_fec!K$5)</f>
        <v>0.50966323661651969</v>
      </c>
      <c r="L183" s="320">
        <f>IF(L$5=0,0,L$5/NMM_fec!L$5)</f>
        <v>0.51001012086784503</v>
      </c>
      <c r="M183" s="320">
        <f>IF(M$5=0,0,M$5/NMM_fec!M$5)</f>
        <v>0.50893577365997933</v>
      </c>
      <c r="N183" s="320">
        <f>IF(N$5=0,0,N$5/NMM_fec!N$5)</f>
        <v>0.52175062182952958</v>
      </c>
      <c r="O183" s="320">
        <f>IF(O$5=0,0,O$5/NMM_fec!O$5)</f>
        <v>0.51830413174202694</v>
      </c>
      <c r="P183" s="320">
        <f>IF(P$5=0,0,P$5/NMM_fec!P$5)</f>
        <v>0.51655125535412361</v>
      </c>
      <c r="Q183" s="320">
        <f>IF(Q$5=0,0,Q$5/NMM_fec!Q$5)</f>
        <v>0.5202586304146275</v>
      </c>
      <c r="R183" s="320">
        <f>IF(R$5=0,0,R$5/NMM_fec!R$5)</f>
        <v>0.53409538348685215</v>
      </c>
      <c r="S183" s="320">
        <f>IF(S$5=0,0,S$5/NMM_fec!S$5)</f>
        <v>0.5327656970103527</v>
      </c>
      <c r="T183" s="320">
        <f>IF(T$5=0,0,T$5/NMM_fec!T$5)</f>
        <v>0.53494502990312021</v>
      </c>
      <c r="U183" s="320">
        <f>IF(U$5=0,0,U$5/NMM_fec!U$5)</f>
        <v>0.55105153261110607</v>
      </c>
      <c r="V183" s="320">
        <f>IF(V$5=0,0,V$5/NMM_fec!V$5)</f>
        <v>0.55058687214917301</v>
      </c>
      <c r="W183" s="320">
        <f>IF(W$5=0,0,W$5/NMM_fec!W$5)</f>
        <v>0.55366884711820252</v>
      </c>
      <c r="X183" s="320">
        <f>IF(X$5=0,0,X$5/NMM_fec!X$5)</f>
        <v>0.55140563372831441</v>
      </c>
      <c r="Y183" s="320">
        <f>IF(Y$5=0,0,Y$5/NMM_fec!Y$5)</f>
        <v>0.57047334007804928</v>
      </c>
      <c r="DA183" s="95"/>
    </row>
    <row r="184" spans="1:105" ht="12" customHeight="1" x14ac:dyDescent="0.25">
      <c r="A184" s="55" t="s">
        <v>91</v>
      </c>
      <c r="B184" s="273">
        <f>IF(B$6=0,0,B$6/NMM_fec!B$6)</f>
        <v>0.47009667597810462</v>
      </c>
      <c r="C184" s="273">
        <f>IF(C$6=0,0,C$6/NMM_fec!C$6)</f>
        <v>0.47009667597810495</v>
      </c>
      <c r="D184" s="273">
        <f>IF(D$6=0,0,D$6/NMM_fec!D$6)</f>
        <v>0.47009667597810484</v>
      </c>
      <c r="E184" s="273">
        <f>IF(E$6=0,0,E$6/NMM_fec!E$6)</f>
        <v>0.47009667597810484</v>
      </c>
      <c r="F184" s="273">
        <f>IF(F$6=0,0,F$6/NMM_fec!F$6)</f>
        <v>0.47009667597810484</v>
      </c>
      <c r="G184" s="273">
        <f>IF(G$6=0,0,G$6/NMM_fec!G$6)</f>
        <v>0.47009667597810501</v>
      </c>
      <c r="H184" s="273">
        <f>IF(H$6=0,0,H$6/NMM_fec!H$6)</f>
        <v>0.47009667597810495</v>
      </c>
      <c r="I184" s="273">
        <f>IF(I$6=0,0,I$6/NMM_fec!I$6)</f>
        <v>0.47009667597810489</v>
      </c>
      <c r="J184" s="273">
        <f>IF(J$6=0,0,J$6/NMM_fec!J$6)</f>
        <v>0.47009667597810506</v>
      </c>
      <c r="K184" s="273">
        <f>IF(K$6=0,0,K$6/NMM_fec!K$6)</f>
        <v>0.47009667597810478</v>
      </c>
      <c r="L184" s="273">
        <f>IF(L$6=0,0,L$6/NMM_fec!L$6)</f>
        <v>0.47009667597810484</v>
      </c>
      <c r="M184" s="273">
        <f>IF(M$6=0,0,M$6/NMM_fec!M$6)</f>
        <v>0.47009667597810462</v>
      </c>
      <c r="N184" s="273">
        <f>IF(N$6=0,0,N$6/NMM_fec!N$6)</f>
        <v>0.47009667597810506</v>
      </c>
      <c r="O184" s="273">
        <f>IF(O$6=0,0,O$6/NMM_fec!O$6)</f>
        <v>0.47009667597810478</v>
      </c>
      <c r="P184" s="273">
        <f>IF(P$6=0,0,P$6/NMM_fec!P$6)</f>
        <v>0.47009667597810478</v>
      </c>
      <c r="Q184" s="273">
        <f>IF(Q$6=0,0,Q$6/NMM_fec!Q$6)</f>
        <v>0.47009667597810489</v>
      </c>
      <c r="R184" s="273">
        <f>IF(R$6=0,0,R$6/NMM_fec!R$6)</f>
        <v>0.4780870083802945</v>
      </c>
      <c r="S184" s="273">
        <f>IF(S$6=0,0,S$6/NMM_fec!S$6)</f>
        <v>0.48477112631477892</v>
      </c>
      <c r="T184" s="273">
        <f>IF(T$6=0,0,T$6/NMM_fec!T$6)</f>
        <v>0.48477112631477892</v>
      </c>
      <c r="U184" s="273">
        <f>IF(U$6=0,0,U$6/NMM_fec!U$6)</f>
        <v>0.491294013683301</v>
      </c>
      <c r="V184" s="273">
        <f>IF(V$6=0,0,V$6/NMM_fec!V$6)</f>
        <v>0.49716461231497072</v>
      </c>
      <c r="W184" s="273">
        <f>IF(W$6=0,0,W$6/NMM_fec!W$6)</f>
        <v>0.50093992427122758</v>
      </c>
      <c r="X184" s="273">
        <f>IF(X$6=0,0,X$6/NMM_fec!X$6)</f>
        <v>0.50093992427122758</v>
      </c>
      <c r="Y184" s="273">
        <f>IF(Y$6=0,0,Y$6/NMM_fec!Y$6)</f>
        <v>0.50584593184410487</v>
      </c>
      <c r="DA184" s="76"/>
    </row>
    <row r="185" spans="1:105" ht="12" customHeight="1" x14ac:dyDescent="0.25">
      <c r="A185" s="173" t="s">
        <v>92</v>
      </c>
      <c r="B185" s="274">
        <f>IF(B$7=0,0,B$7/NMM_fec!B$7)</f>
        <v>0.12177498089993084</v>
      </c>
      <c r="C185" s="274">
        <f>IF(C$7=0,0,C$7/NMM_fec!C$7)</f>
        <v>0.1217749808999309</v>
      </c>
      <c r="D185" s="274">
        <f>IF(D$7=0,0,D$7/NMM_fec!D$7)</f>
        <v>0.1217749808999309</v>
      </c>
      <c r="E185" s="274">
        <f>IF(E$7=0,0,E$7/NMM_fec!E$7)</f>
        <v>0.12177498089993082</v>
      </c>
      <c r="F185" s="274">
        <f>IF(F$7=0,0,F$7/NMM_fec!F$7)</f>
        <v>0.12177498089993086</v>
      </c>
      <c r="G185" s="274">
        <f>IF(G$7=0,0,G$7/NMM_fec!G$7)</f>
        <v>0.12177498089993088</v>
      </c>
      <c r="H185" s="274">
        <f>IF(H$7=0,0,H$7/NMM_fec!H$7)</f>
        <v>0.1217749808999309</v>
      </c>
      <c r="I185" s="274">
        <f>IF(I$7=0,0,I$7/NMM_fec!I$7)</f>
        <v>0.12177498089993086</v>
      </c>
      <c r="J185" s="274">
        <f>IF(J$7=0,0,J$7/NMM_fec!J$7)</f>
        <v>0.12177498089993093</v>
      </c>
      <c r="K185" s="274">
        <f>IF(K$7=0,0,K$7/NMM_fec!K$7)</f>
        <v>0.12177498089993084</v>
      </c>
      <c r="L185" s="274">
        <f>IF(L$7=0,0,L$7/NMM_fec!L$7)</f>
        <v>0.12177498089993087</v>
      </c>
      <c r="M185" s="274">
        <f>IF(M$7=0,0,M$7/NMM_fec!M$7)</f>
        <v>0.12177498089993084</v>
      </c>
      <c r="N185" s="274">
        <f>IF(N$7=0,0,N$7/NMM_fec!N$7)</f>
        <v>0.12177498089993088</v>
      </c>
      <c r="O185" s="274">
        <f>IF(O$7=0,0,O$7/NMM_fec!O$7)</f>
        <v>0.12177498089993094</v>
      </c>
      <c r="P185" s="274">
        <f>IF(P$7=0,0,P$7/NMM_fec!P$7)</f>
        <v>0.1217749808999309</v>
      </c>
      <c r="Q185" s="274">
        <f>IF(Q$7=0,0,Q$7/NMM_fec!Q$7)</f>
        <v>0.12177498089993088</v>
      </c>
      <c r="R185" s="274">
        <f>IF(R$7=0,0,R$7/NMM_fec!R$7)</f>
        <v>0.12557628603732074</v>
      </c>
      <c r="S185" s="274">
        <f>IF(S$7=0,0,S$7/NMM_fec!S$7)</f>
        <v>0.12557628603732071</v>
      </c>
      <c r="T185" s="274">
        <f>IF(T$7=0,0,T$7/NMM_fec!T$7)</f>
        <v>0.12557628603732074</v>
      </c>
      <c r="U185" s="274">
        <f>IF(U$7=0,0,U$7/NMM_fec!U$7)</f>
        <v>0.12976469059947743</v>
      </c>
      <c r="V185" s="274">
        <f>IF(V$7=0,0,V$7/NMM_fec!V$7)</f>
        <v>0.12976469059947743</v>
      </c>
      <c r="W185" s="274">
        <f>IF(W$7=0,0,W$7/NMM_fec!W$7)</f>
        <v>0.12976469059947743</v>
      </c>
      <c r="X185" s="274">
        <f>IF(X$7=0,0,X$7/NMM_fec!X$7)</f>
        <v>0.1297646905994774</v>
      </c>
      <c r="Y185" s="274">
        <f>IF(Y$7=0,0,Y$7/NMM_fec!Y$7)</f>
        <v>0.13356360769478709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0.66751999065871503</v>
      </c>
      <c r="C186" s="274">
        <f>IF(C$8=0,0,C$8/NMM_fec!C$8)</f>
        <v>0.66751999065871492</v>
      </c>
      <c r="D186" s="274">
        <f>IF(D$8=0,0,D$8/NMM_fec!D$8)</f>
        <v>0.66751999065871515</v>
      </c>
      <c r="E186" s="274">
        <f>IF(E$8=0,0,E$8/NMM_fec!E$8)</f>
        <v>0.66751999065871492</v>
      </c>
      <c r="F186" s="274">
        <f>IF(F$8=0,0,F$8/NMM_fec!F$8)</f>
        <v>0.66751999065871492</v>
      </c>
      <c r="G186" s="274">
        <f>IF(G$8=0,0,G$8/NMM_fec!G$8)</f>
        <v>0.66751999065871503</v>
      </c>
      <c r="H186" s="274">
        <f>IF(H$8=0,0,H$8/NMM_fec!H$8)</f>
        <v>0.66751999065871492</v>
      </c>
      <c r="I186" s="274">
        <f>IF(I$8=0,0,I$8/NMM_fec!I$8)</f>
        <v>0.66751999065871503</v>
      </c>
      <c r="J186" s="274">
        <f>IF(J$8=0,0,J$8/NMM_fec!J$8)</f>
        <v>0.66751999065871503</v>
      </c>
      <c r="K186" s="274">
        <f>IF(K$8=0,0,K$8/NMM_fec!K$8)</f>
        <v>0.66751999065871481</v>
      </c>
      <c r="L186" s="274">
        <f>IF(L$8=0,0,L$8/NMM_fec!L$8)</f>
        <v>0.66751999065871492</v>
      </c>
      <c r="M186" s="274">
        <f>IF(M$8=0,0,M$8/NMM_fec!M$8)</f>
        <v>0.66751999065871481</v>
      </c>
      <c r="N186" s="274">
        <f>IF(N$8=0,0,N$8/NMM_fec!N$8)</f>
        <v>0.66751999065871515</v>
      </c>
      <c r="O186" s="274">
        <f>IF(O$8=0,0,O$8/NMM_fec!O$8)</f>
        <v>0.66751999065871492</v>
      </c>
      <c r="P186" s="274">
        <f>IF(P$8=0,0,P$8/NMM_fec!P$8)</f>
        <v>0.66751999065871515</v>
      </c>
      <c r="Q186" s="274">
        <f>IF(Q$8=0,0,Q$8/NMM_fec!Q$8)</f>
        <v>0.66751999065871492</v>
      </c>
      <c r="R186" s="274">
        <f>IF(R$8=0,0,R$8/NMM_fec!R$8)</f>
        <v>0.67738399350857692</v>
      </c>
      <c r="S186" s="274">
        <f>IF(S$8=0,0,S$8/NMM_fec!S$8)</f>
        <v>0.68626159607345205</v>
      </c>
      <c r="T186" s="274">
        <f>IF(T$8=0,0,T$8/NMM_fec!T$8)</f>
        <v>0.68835717043940059</v>
      </c>
      <c r="U186" s="274">
        <f>IF(U$8=0,0,U$8/NMM_fec!U$8)</f>
        <v>0.69613745531119342</v>
      </c>
      <c r="V186" s="274">
        <f>IF(V$8=0,0,V$8/NMM_fec!V$8)</f>
        <v>0.70313971169580725</v>
      </c>
      <c r="W186" s="274">
        <f>IF(W$8=0,0,W$8/NMM_fec!W$8)</f>
        <v>0.70944174244195968</v>
      </c>
      <c r="X186" s="274">
        <f>IF(X$8=0,0,X$8/NMM_fec!X$8)</f>
        <v>0.71131626888100252</v>
      </c>
      <c r="Y186" s="274">
        <f>IF(Y$8=0,0,Y$8/NMM_fec!Y$8)</f>
        <v>0.71680064390863563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0.46464344699483318</v>
      </c>
      <c r="C187" s="274">
        <f>IF(C$9=0,0,C$9/NMM_fec!C$9)</f>
        <v>0.46464344699483351</v>
      </c>
      <c r="D187" s="274">
        <f>IF(D$9=0,0,D$9/NMM_fec!D$9)</f>
        <v>0.4646434469948334</v>
      </c>
      <c r="E187" s="274">
        <f>IF(E$9=0,0,E$9/NMM_fec!E$9)</f>
        <v>0.4646434469948334</v>
      </c>
      <c r="F187" s="274">
        <f>IF(F$9=0,0,F$9/NMM_fec!F$9)</f>
        <v>0.46464344699483334</v>
      </c>
      <c r="G187" s="274">
        <f>IF(G$9=0,0,G$9/NMM_fec!G$9)</f>
        <v>0.4646434469948334</v>
      </c>
      <c r="H187" s="274">
        <f>IF(H$9=0,0,H$9/NMM_fec!H$9)</f>
        <v>0.4646434469948334</v>
      </c>
      <c r="I187" s="274">
        <f>IF(I$9=0,0,I$9/NMM_fec!I$9)</f>
        <v>0.46464344699483334</v>
      </c>
      <c r="J187" s="274">
        <f>IF(J$9=0,0,J$9/NMM_fec!J$9)</f>
        <v>0.46464344699483329</v>
      </c>
      <c r="K187" s="274">
        <f>IF(K$9=0,0,K$9/NMM_fec!K$9)</f>
        <v>0.4646434469948334</v>
      </c>
      <c r="L187" s="274">
        <f>IF(L$9=0,0,L$9/NMM_fec!L$9)</f>
        <v>0.46464344699483329</v>
      </c>
      <c r="M187" s="274">
        <f>IF(M$9=0,0,M$9/NMM_fec!M$9)</f>
        <v>0.4646434469948334</v>
      </c>
      <c r="N187" s="274">
        <f>IF(N$9=0,0,N$9/NMM_fec!N$9)</f>
        <v>0.46464344699483329</v>
      </c>
      <c r="O187" s="274">
        <f>IF(O$9=0,0,O$9/NMM_fec!O$9)</f>
        <v>0.4646434469948334</v>
      </c>
      <c r="P187" s="274">
        <f>IF(P$9=0,0,P$9/NMM_fec!P$9)</f>
        <v>0.46464344699483323</v>
      </c>
      <c r="Q187" s="274">
        <f>IF(Q$9=0,0,Q$9/NMM_fec!Q$9)</f>
        <v>0.46464344699483323</v>
      </c>
      <c r="R187" s="274">
        <f>IF(R$9=0,0,R$9/NMM_fec!R$9)</f>
        <v>0.47914767035059308</v>
      </c>
      <c r="S187" s="274">
        <f>IF(S$9=0,0,S$9/NMM_fec!S$9)</f>
        <v>0.47914767035059319</v>
      </c>
      <c r="T187" s="274">
        <f>IF(T$9=0,0,T$9/NMM_fec!T$9)</f>
        <v>0.47914767035059308</v>
      </c>
      <c r="U187" s="274">
        <f>IF(U$9=0,0,U$9/NMM_fec!U$9)</f>
        <v>0.49512890655188324</v>
      </c>
      <c r="V187" s="274">
        <f>IF(V$9=0,0,V$9/NMM_fec!V$9)</f>
        <v>0.49512890655188307</v>
      </c>
      <c r="W187" s="274">
        <f>IF(W$9=0,0,W$9/NMM_fec!W$9)</f>
        <v>0.49512890655188307</v>
      </c>
      <c r="X187" s="274">
        <f>IF(X$9=0,0,X$9/NMM_fec!X$9)</f>
        <v>0.49512890655188313</v>
      </c>
      <c r="Y187" s="274">
        <f>IF(Y$9=0,0,Y$9/NMM_fec!Y$9)</f>
        <v>0.51076823382192349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0.67854439433608971</v>
      </c>
      <c r="C188" s="275">
        <f>IF(C$10=0,0,C$10/NMM_fec!C$10)</f>
        <v>0.67821687381300522</v>
      </c>
      <c r="D188" s="275">
        <f>IF(D$10=0,0,D$10/NMM_fec!D$10)</f>
        <v>0.67653307414932384</v>
      </c>
      <c r="E188" s="275">
        <f>IF(E$10=0,0,E$10/NMM_fec!E$10)</f>
        <v>0.68336049660220499</v>
      </c>
      <c r="F188" s="275">
        <f>IF(F$10=0,0,F$10/NMM_fec!F$10)</f>
        <v>0.68882716897350982</v>
      </c>
      <c r="G188" s="275">
        <f>IF(G$10=0,0,G$10/NMM_fec!G$10)</f>
        <v>0.68810508511506807</v>
      </c>
      <c r="H188" s="275">
        <f>IF(H$10=0,0,H$10/NMM_fec!H$10)</f>
        <v>0.69403433934343106</v>
      </c>
      <c r="I188" s="275">
        <f>IF(I$10=0,0,I$10/NMM_fec!I$10)</f>
        <v>0.69814267467476931</v>
      </c>
      <c r="J188" s="275">
        <f>IF(J$10=0,0,J$10/NMM_fec!J$10)</f>
        <v>0.69964218070355333</v>
      </c>
      <c r="K188" s="275">
        <f>IF(K$10=0,0,K$10/NMM_fec!K$10)</f>
        <v>0.7020723745983336</v>
      </c>
      <c r="L188" s="275">
        <f>IF(L$10=0,0,L$10/NMM_fec!L$10)</f>
        <v>0.69829231280310899</v>
      </c>
      <c r="M188" s="275">
        <f>IF(M$10=0,0,M$10/NMM_fec!M$10)</f>
        <v>0.69247625444038796</v>
      </c>
      <c r="N188" s="275">
        <f>IF(N$10=0,0,N$10/NMM_fec!N$10)</f>
        <v>0.70534572326818934</v>
      </c>
      <c r="O188" s="275">
        <f>IF(O$10=0,0,O$10/NMM_fec!O$10)</f>
        <v>0.705226504371818</v>
      </c>
      <c r="P188" s="275">
        <f>IF(P$10=0,0,P$10/NMM_fec!P$10)</f>
        <v>0.70689995074268497</v>
      </c>
      <c r="Q188" s="275">
        <f>IF(Q$10=0,0,Q$10/NMM_fec!Q$10)</f>
        <v>0.70827835349139068</v>
      </c>
      <c r="R188" s="275">
        <f>IF(R$10=0,0,R$10/NMM_fec!R$10)</f>
        <v>0.72460852567319611</v>
      </c>
      <c r="S188" s="275">
        <f>IF(S$10=0,0,S$10/NMM_fec!S$10)</f>
        <v>0.72588469037744152</v>
      </c>
      <c r="T188" s="275">
        <f>IF(T$10=0,0,T$10/NMM_fec!T$10)</f>
        <v>0.72909498646287729</v>
      </c>
      <c r="U188" s="275">
        <f>IF(U$10=0,0,U$10/NMM_fec!U$10)</f>
        <v>0.74938878504959983</v>
      </c>
      <c r="V188" s="275">
        <f>IF(V$10=0,0,V$10/NMM_fec!V$10)</f>
        <v>0.74629349024716607</v>
      </c>
      <c r="W188" s="275">
        <f>IF(W$10=0,0,W$10/NMM_fec!W$10)</f>
        <v>0.75216136850189452</v>
      </c>
      <c r="X188" s="275">
        <f>IF(X$10=0,0,X$10/NMM_fec!X$10)</f>
        <v>0.75743132681662129</v>
      </c>
      <c r="Y188" s="275">
        <f>IF(Y$10=0,0,Y$10/NMM_fec!Y$10)</f>
        <v>0.78822368577438173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0.65650689749263691</v>
      </c>
      <c r="C189" s="276">
        <f>IF(C$16=0,0,C$16/NMM_fec!C$16)</f>
        <v>0.65650689749263691</v>
      </c>
      <c r="D189" s="276">
        <f>IF(D$16=0,0,D$16/NMM_fec!D$16)</f>
        <v>0.65650689749263702</v>
      </c>
      <c r="E189" s="276">
        <f>IF(E$16=0,0,E$16/NMM_fec!E$16)</f>
        <v>0.65650689749263713</v>
      </c>
      <c r="F189" s="276">
        <f>IF(F$16=0,0,F$16/NMM_fec!F$16)</f>
        <v>0.65650689749263724</v>
      </c>
      <c r="G189" s="276">
        <f>IF(G$16=0,0,G$16/NMM_fec!G$16)</f>
        <v>0.65650689749263735</v>
      </c>
      <c r="H189" s="276">
        <f>IF(H$16=0,0,H$16/NMM_fec!H$16)</f>
        <v>0.65650689749263724</v>
      </c>
      <c r="I189" s="276">
        <f>IF(I$16=0,0,I$16/NMM_fec!I$16)</f>
        <v>0.65650689749263669</v>
      </c>
      <c r="J189" s="276">
        <f>IF(J$16=0,0,J$16/NMM_fec!J$16)</f>
        <v>0.65650689749263724</v>
      </c>
      <c r="K189" s="276">
        <f>IF(K$16=0,0,K$16/NMM_fec!K$16)</f>
        <v>0.6565068974926368</v>
      </c>
      <c r="L189" s="276">
        <f>IF(L$16=0,0,L$16/NMM_fec!L$16)</f>
        <v>0.65650689749263702</v>
      </c>
      <c r="M189" s="276">
        <f>IF(M$16=0,0,M$16/NMM_fec!M$16)</f>
        <v>0.65650689749263724</v>
      </c>
      <c r="N189" s="276">
        <f>IF(N$16=0,0,N$16/NMM_fec!N$16)</f>
        <v>0.65650689749263702</v>
      </c>
      <c r="O189" s="276">
        <f>IF(O$16=0,0,O$16/NMM_fec!O$16)</f>
        <v>0.65650689749263713</v>
      </c>
      <c r="P189" s="276">
        <f>IF(P$16=0,0,P$16/NMM_fec!P$16)</f>
        <v>0.65650689749263713</v>
      </c>
      <c r="Q189" s="276">
        <f>IF(Q$16=0,0,Q$16/NMM_fec!Q$16)</f>
        <v>0.65650689749263713</v>
      </c>
      <c r="R189" s="276">
        <f>IF(R$16=0,0,R$16/NMM_fec!R$16)</f>
        <v>0.66780620774337351</v>
      </c>
      <c r="S189" s="276">
        <f>IF(S$16=0,0,S$16/NMM_fec!S$16)</f>
        <v>0.67700029460695388</v>
      </c>
      <c r="T189" s="276">
        <f>IF(T$16=0,0,T$16/NMM_fec!T$16)</f>
        <v>0.67700029460695377</v>
      </c>
      <c r="U189" s="276">
        <f>IF(U$16=0,0,U$16/NMM_fec!U$16)</f>
        <v>0.68625026514625842</v>
      </c>
      <c r="V189" s="276">
        <f>IF(V$16=0,0,V$16/NMM_fec!V$16)</f>
        <v>0.69457523863163262</v>
      </c>
      <c r="W189" s="276">
        <f>IF(W$16=0,0,W$16/NMM_fec!W$16)</f>
        <v>0.69958060186074911</v>
      </c>
      <c r="X189" s="276">
        <f>IF(X$16=0,0,X$16/NMM_fec!X$16)</f>
        <v>0.69958060186074911</v>
      </c>
      <c r="Y189" s="276">
        <f>IF(Y$16=0,0,Y$16/NMM_fec!Y$16)</f>
        <v>0.70657254167467409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0.42346478274668869</v>
      </c>
      <c r="C190" s="276">
        <f>IF(C$17=0,0,C$17/NMM_fec!C$17)</f>
        <v>0.42779365939465652</v>
      </c>
      <c r="D190" s="276">
        <f>IF(D$17=0,0,D$17/NMM_fec!D$17)</f>
        <v>0.42811696663199666</v>
      </c>
      <c r="E190" s="276">
        <f>IF(E$17=0,0,E$17/NMM_fec!E$17)</f>
        <v>0.42560835417613085</v>
      </c>
      <c r="F190" s="276">
        <f>IF(F$17=0,0,F$17/NMM_fec!F$17)</f>
        <v>0.4270504826130937</v>
      </c>
      <c r="G190" s="276">
        <f>IF(G$17=0,0,G$17/NMM_fec!G$17)</f>
        <v>0.42659350421402892</v>
      </c>
      <c r="H190" s="276">
        <f>IF(H$17=0,0,H$17/NMM_fec!H$17)</f>
        <v>0.42550657008601411</v>
      </c>
      <c r="I190" s="276">
        <f>IF(I$17=0,0,I$17/NMM_fec!I$17)</f>
        <v>0.42377661750186069</v>
      </c>
      <c r="J190" s="276">
        <f>IF(J$17=0,0,J$17/NMM_fec!J$17)</f>
        <v>0.42540836961770812</v>
      </c>
      <c r="K190" s="276">
        <f>IF(K$17=0,0,K$17/NMM_fec!K$17)</f>
        <v>0.42028584775192612</v>
      </c>
      <c r="L190" s="276">
        <f>IF(L$17=0,0,L$17/NMM_fec!L$17)</f>
        <v>0.4192660850330695</v>
      </c>
      <c r="M190" s="276">
        <f>IF(M$17=0,0,M$17/NMM_fec!M$17)</f>
        <v>0.41700159687107419</v>
      </c>
      <c r="N190" s="276">
        <f>IF(N$17=0,0,N$17/NMM_fec!N$17)</f>
        <v>0.43768658002831012</v>
      </c>
      <c r="O190" s="276">
        <f>IF(O$17=0,0,O$17/NMM_fec!O$17)</f>
        <v>0.43418705728999413</v>
      </c>
      <c r="P190" s="276">
        <f>IF(P$17=0,0,P$17/NMM_fec!P$17)</f>
        <v>0.43256466715632802</v>
      </c>
      <c r="Q190" s="276">
        <f>IF(Q$17=0,0,Q$17/NMM_fec!Q$17)</f>
        <v>0.43714493371623669</v>
      </c>
      <c r="R190" s="276">
        <f>IF(R$17=0,0,R$17/NMM_fec!R$17)</f>
        <v>0.4455798091109674</v>
      </c>
      <c r="S190" s="276">
        <f>IF(S$17=0,0,S$17/NMM_fec!S$17)</f>
        <v>0.44397776669871308</v>
      </c>
      <c r="T190" s="276">
        <f>IF(T$17=0,0,T$17/NMM_fec!T$17)</f>
        <v>0.44531598835786634</v>
      </c>
      <c r="U190" s="276">
        <f>IF(U$17=0,0,U$17/NMM_fec!U$17)</f>
        <v>0.45942689287998278</v>
      </c>
      <c r="V190" s="276">
        <f>IF(V$17=0,0,V$17/NMM_fec!V$17)</f>
        <v>0.45896098775473959</v>
      </c>
      <c r="W190" s="276">
        <f>IF(W$17=0,0,W$17/NMM_fec!W$17)</f>
        <v>0.46070323254315598</v>
      </c>
      <c r="X190" s="276">
        <f>IF(X$17=0,0,X$17/NMM_fec!X$17)</f>
        <v>0.45889793358708292</v>
      </c>
      <c r="Y190" s="276">
        <f>IF(Y$17=0,0,Y$17/NMM_fec!Y$17)</f>
        <v>0.47638012745803643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0.61421859284789315</v>
      </c>
      <c r="C191" s="276">
        <f>IF(C$25=0,0,C$25/NMM_fec!C$25)</f>
        <v>0.61072912813244717</v>
      </c>
      <c r="D191" s="276">
        <f>IF(D$25=0,0,D$25/NMM_fec!D$25)</f>
        <v>0.60819587908084261</v>
      </c>
      <c r="E191" s="276">
        <f>IF(E$25=0,0,E$25/NMM_fec!E$25)</f>
        <v>0.60695916511033554</v>
      </c>
      <c r="F191" s="276">
        <f>IF(F$25=0,0,F$25/NMM_fec!F$25)</f>
        <v>0.60435694346296398</v>
      </c>
      <c r="G191" s="276">
        <f>IF(G$25=0,0,G$25/NMM_fec!G$25)</f>
        <v>0.60204039557394207</v>
      </c>
      <c r="H191" s="276">
        <f>IF(H$25=0,0,H$25/NMM_fec!H$25)</f>
        <v>0.60266012050059192</v>
      </c>
      <c r="I191" s="276">
        <f>IF(I$25=0,0,I$25/NMM_fec!I$25)</f>
        <v>0.61179306569101133</v>
      </c>
      <c r="J191" s="276">
        <f>IF(J$25=0,0,J$25/NMM_fec!J$25)</f>
        <v>0.60779912347119636</v>
      </c>
      <c r="K191" s="276">
        <f>IF(K$25=0,0,K$25/NMM_fec!K$25)</f>
        <v>0.60819025266061311</v>
      </c>
      <c r="L191" s="276">
        <f>IF(L$25=0,0,L$25/NMM_fec!L$25)</f>
        <v>0.61064923984078923</v>
      </c>
      <c r="M191" s="276">
        <f>IF(M$25=0,0,M$25/NMM_fec!M$25)</f>
        <v>0.61256129080968469</v>
      </c>
      <c r="N191" s="276">
        <f>IF(N$25=0,0,N$25/NMM_fec!N$25)</f>
        <v>0.60493263001377984</v>
      </c>
      <c r="O191" s="276">
        <f>IF(O$25=0,0,O$25/NMM_fec!O$25)</f>
        <v>0.60400849744545282</v>
      </c>
      <c r="P191" s="276">
        <f>IF(P$25=0,0,P$25/NMM_fec!P$25)</f>
        <v>0.6033018686165873</v>
      </c>
      <c r="Q191" s="276">
        <f>IF(Q$25=0,0,Q$25/NMM_fec!Q$25)</f>
        <v>0.60327268546953094</v>
      </c>
      <c r="R191" s="276">
        <f>IF(R$25=0,0,R$25/NMM_fec!R$25)</f>
        <v>0.62728518334545857</v>
      </c>
      <c r="S191" s="276">
        <f>IF(S$25=0,0,S$25/NMM_fec!S$25)</f>
        <v>0.62581193586381079</v>
      </c>
      <c r="T191" s="276">
        <f>IF(T$25=0,0,T$25/NMM_fec!T$25)</f>
        <v>0.62697596849813475</v>
      </c>
      <c r="U191" s="276">
        <f>IF(U$25=0,0,U$25/NMM_fec!U$25)</f>
        <v>0.64876604222073886</v>
      </c>
      <c r="V191" s="276">
        <f>IF(V$25=0,0,V$25/NMM_fec!V$25)</f>
        <v>0.64849802285974589</v>
      </c>
      <c r="W191" s="276">
        <f>IF(W$25=0,0,W$25/NMM_fec!W$25)</f>
        <v>0.65017610418391747</v>
      </c>
      <c r="X191" s="276">
        <f>IF(X$25=0,0,X$25/NMM_fec!X$25)</f>
        <v>0.64856636232513432</v>
      </c>
      <c r="Y191" s="276">
        <f>IF(Y$25=0,0,Y$25/NMM_fec!Y$25)</f>
        <v>0.67125175002480297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0.65582820395319974</v>
      </c>
      <c r="C192" s="277">
        <f>IF(C$33=0,0,C$33/NMM_fec!C$33)</f>
        <v>0.65832643626304621</v>
      </c>
      <c r="D192" s="277">
        <f>IF(D$33=0,0,D$33/NMM_fec!D$33)</f>
        <v>0.65525701781392509</v>
      </c>
      <c r="E192" s="277">
        <f>IF(E$33=0,0,E$33/NMM_fec!E$33)</f>
        <v>0.65473325021678486</v>
      </c>
      <c r="F192" s="277">
        <f>IF(F$33=0,0,F$33/NMM_fec!F$33)</f>
        <v>0.65537627368727536</v>
      </c>
      <c r="G192" s="277">
        <f>IF(G$33=0,0,G$33/NMM_fec!G$33)</f>
        <v>0.65695387699498642</v>
      </c>
      <c r="H192" s="277">
        <f>IF(H$33=0,0,H$33/NMM_fec!H$33)</f>
        <v>0.65970471503732198</v>
      </c>
      <c r="I192" s="277">
        <f>IF(I$33=0,0,I$33/NMM_fec!I$33)</f>
        <v>0.66846634861249821</v>
      </c>
      <c r="J192" s="277">
        <f>IF(J$33=0,0,J$33/NMM_fec!J$33)</f>
        <v>0.66906706466583332</v>
      </c>
      <c r="K192" s="277">
        <f>IF(K$33=0,0,K$33/NMM_fec!K$33)</f>
        <v>0.66649143939650146</v>
      </c>
      <c r="L192" s="277">
        <f>IF(L$33=0,0,L$33/NMM_fec!L$33)</f>
        <v>0.66733244809724812</v>
      </c>
      <c r="M192" s="277">
        <f>IF(M$33=0,0,M$33/NMM_fec!M$33)</f>
        <v>0.66736039114755497</v>
      </c>
      <c r="N192" s="277">
        <f>IF(N$33=0,0,N$33/NMM_fec!N$33)</f>
        <v>0.68490388317762418</v>
      </c>
      <c r="O192" s="277">
        <f>IF(O$33=0,0,O$33/NMM_fec!O$33)</f>
        <v>0.67996464508900112</v>
      </c>
      <c r="P192" s="277">
        <f>IF(P$33=0,0,P$33/NMM_fec!P$33)</f>
        <v>0.67559954537182898</v>
      </c>
      <c r="Q192" s="277">
        <f>IF(Q$33=0,0,Q$33/NMM_fec!Q$33)</f>
        <v>0.68005279039403832</v>
      </c>
      <c r="R192" s="277">
        <f>IF(R$33=0,0,R$33/NMM_fec!R$33)</f>
        <v>0.69315785405440067</v>
      </c>
      <c r="S192" s="277">
        <f>IF(S$33=0,0,S$33/NMM_fec!S$33)</f>
        <v>0.69798094948372302</v>
      </c>
      <c r="T192" s="277">
        <f>IF(T$33=0,0,T$33/NMM_fec!T$33)</f>
        <v>0.70153668357536314</v>
      </c>
      <c r="U192" s="277">
        <f>IF(U$33=0,0,U$33/NMM_fec!U$33)</f>
        <v>0.71093762078088152</v>
      </c>
      <c r="V192" s="277">
        <f>IF(V$33=0,0,V$33/NMM_fec!V$33)</f>
        <v>0.71250514600682024</v>
      </c>
      <c r="W192" s="277">
        <f>IF(W$33=0,0,W$33/NMM_fec!W$33)</f>
        <v>0.71836909980240238</v>
      </c>
      <c r="X192" s="277">
        <f>IF(X$33=0,0,X$33/NMM_fec!X$33)</f>
        <v>0.71075581175031521</v>
      </c>
      <c r="Y192" s="277">
        <f>IF(Y$33=0,0,Y$33/NMM_fec!Y$33)</f>
        <v>0.72265206464994636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0.48696633775416781</v>
      </c>
      <c r="C194" s="320">
        <f>IF(C$48=0,0,C$48/NMM_fec!C$48)</f>
        <v>0.48800211245016578</v>
      </c>
      <c r="D194" s="320">
        <f>IF(D$48=0,0,D$48/NMM_fec!D$48)</f>
        <v>0.48759286066048785</v>
      </c>
      <c r="E194" s="320">
        <f>IF(E$48=0,0,E$48/NMM_fec!E$48)</f>
        <v>0.48905643906493429</v>
      </c>
      <c r="F194" s="320">
        <f>IF(F$48=0,0,F$48/NMM_fec!F$48)</f>
        <v>0.4903900954178998</v>
      </c>
      <c r="G194" s="320">
        <f>IF(G$48=0,0,G$48/NMM_fec!G$48)</f>
        <v>0.49131494518420549</v>
      </c>
      <c r="H194" s="320">
        <f>IF(H$48=0,0,H$48/NMM_fec!H$48)</f>
        <v>0.4929661897956748</v>
      </c>
      <c r="I194" s="320">
        <f>IF(I$48=0,0,I$48/NMM_fec!I$48)</f>
        <v>0.49507419189720447</v>
      </c>
      <c r="J194" s="320">
        <f>IF(J$48=0,0,J$48/NMM_fec!J$48)</f>
        <v>0.49527691804734797</v>
      </c>
      <c r="K194" s="320">
        <f>IF(K$48=0,0,K$48/NMM_fec!K$48)</f>
        <v>0.49732191241985435</v>
      </c>
      <c r="L194" s="320">
        <f>IF(L$48=0,0,L$48/NMM_fec!L$48)</f>
        <v>0.49785458472178667</v>
      </c>
      <c r="M194" s="320">
        <f>IF(M$48=0,0,M$48/NMM_fec!M$48)</f>
        <v>0.49966352658554819</v>
      </c>
      <c r="N194" s="320">
        <f>IF(N$48=0,0,N$48/NMM_fec!N$48)</f>
        <v>0.4957200031798295</v>
      </c>
      <c r="O194" s="320">
        <f>IF(O$48=0,0,O$48/NMM_fec!O$48)</f>
        <v>0.49538680421051812</v>
      </c>
      <c r="P194" s="320">
        <f>IF(P$48=0,0,P$48/NMM_fec!P$48)</f>
        <v>0.49510647849742279</v>
      </c>
      <c r="Q194" s="320">
        <f>IF(Q$48=0,0,Q$48/NMM_fec!Q$48)</f>
        <v>0.4949261665725832</v>
      </c>
      <c r="R194" s="320">
        <f>IF(R$48=0,0,R$48/NMM_fec!R$48)</f>
        <v>0.51581525190968336</v>
      </c>
      <c r="S194" s="320">
        <f>IF(S$48=0,0,S$48/NMM_fec!S$48)</f>
        <v>0.5158398326996616</v>
      </c>
      <c r="T194" s="320">
        <f>IF(T$48=0,0,T$48/NMM_fec!T$48)</f>
        <v>0.51659961004313126</v>
      </c>
      <c r="U194" s="320">
        <f>IF(U$48=0,0,U$48/NMM_fec!U$48)</f>
        <v>0.53621367595006397</v>
      </c>
      <c r="V194" s="320">
        <f>IF(V$48=0,0,V$48/NMM_fec!V$48)</f>
        <v>0.5360939375245749</v>
      </c>
      <c r="W194" s="320">
        <f>IF(W$48=0,0,W$48/NMM_fec!W$48)</f>
        <v>0.5373690979680471</v>
      </c>
      <c r="X194" s="320">
        <f>IF(X$48=0,0,X$48/NMM_fec!X$48)</f>
        <v>0.55665690173931415</v>
      </c>
      <c r="Y194" s="320">
        <f>IF(Y$48=0,0,Y$48/NMM_fec!Y$48)</f>
        <v>0.55834682987540452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0.44285967093175999</v>
      </c>
      <c r="C195" s="273">
        <f>IF(C$49=0,0,C$49/NMM_fec!C$49)</f>
        <v>0.44352718261797669</v>
      </c>
      <c r="D195" s="273">
        <f>IF(D$49=0,0,D$49/NMM_fec!D$49)</f>
        <v>0.44469110032602077</v>
      </c>
      <c r="E195" s="273">
        <f>IF(E$49=0,0,E$49/NMM_fec!E$49)</f>
        <v>0.44469110032602072</v>
      </c>
      <c r="F195" s="273">
        <f>IF(F$49=0,0,F$49/NMM_fec!F$49)</f>
        <v>0.44469110032602083</v>
      </c>
      <c r="G195" s="273">
        <f>IF(G$49=0,0,G$49/NMM_fec!G$49)</f>
        <v>0.44469110032602083</v>
      </c>
      <c r="H195" s="273">
        <f>IF(H$49=0,0,H$49/NMM_fec!H$49)</f>
        <v>0.44469110032602077</v>
      </c>
      <c r="I195" s="273">
        <f>IF(I$49=0,0,I$49/NMM_fec!I$49)</f>
        <v>0.44469110032602077</v>
      </c>
      <c r="J195" s="273">
        <f>IF(J$49=0,0,J$49/NMM_fec!J$49)</f>
        <v>0.44469110032602066</v>
      </c>
      <c r="K195" s="273">
        <f>IF(K$49=0,0,K$49/NMM_fec!K$49)</f>
        <v>0.44469110032602088</v>
      </c>
      <c r="L195" s="273">
        <f>IF(L$49=0,0,L$49/NMM_fec!L$49)</f>
        <v>0.44469110032602072</v>
      </c>
      <c r="M195" s="273">
        <f>IF(M$49=0,0,M$49/NMM_fec!M$49)</f>
        <v>0.44469110032602077</v>
      </c>
      <c r="N195" s="273">
        <f>IF(N$49=0,0,N$49/NMM_fec!N$49)</f>
        <v>0.44469110032602061</v>
      </c>
      <c r="O195" s="273">
        <f>IF(O$49=0,0,O$49/NMM_fec!O$49)</f>
        <v>0.44469110032602072</v>
      </c>
      <c r="P195" s="273">
        <f>IF(P$49=0,0,P$49/NMM_fec!P$49)</f>
        <v>0.44469110032602083</v>
      </c>
      <c r="Q195" s="273">
        <f>IF(Q$49=0,0,Q$49/NMM_fec!Q$49)</f>
        <v>0.44469110032602072</v>
      </c>
      <c r="R195" s="273">
        <f>IF(R$49=0,0,R$49/NMM_fec!R$49)</f>
        <v>0.4552219902934187</v>
      </c>
      <c r="S195" s="273">
        <f>IF(S$49=0,0,S$49/NMM_fec!S$49)</f>
        <v>0.46148875897193886</v>
      </c>
      <c r="T195" s="273">
        <f>IF(T$49=0,0,T$49/NMM_fec!T$49)</f>
        <v>0.46148875897193897</v>
      </c>
      <c r="U195" s="273">
        <f>IF(U$49=0,0,U$49/NMM_fec!U$49)</f>
        <v>0.47033988307474517</v>
      </c>
      <c r="V195" s="273">
        <f>IF(V$49=0,0,V$49/NMM_fec!V$49)</f>
        <v>0.47830589476727087</v>
      </c>
      <c r="W195" s="273">
        <f>IF(W$49=0,0,W$49/NMM_fec!W$49)</f>
        <v>0.47960463386792046</v>
      </c>
      <c r="X195" s="273">
        <f>IF(X$49=0,0,X$49/NMM_fec!X$49)</f>
        <v>0.48664417048112857</v>
      </c>
      <c r="Y195" s="273">
        <f>IF(Y$49=0,0,Y$49/NMM_fec!Y$49)</f>
        <v>0.49297975343301559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0.11496150697284108</v>
      </c>
      <c r="C196" s="274">
        <f>IF(C$50=0,0,C$50/NMM_fec!C$50)</f>
        <v>0.11513478567579456</v>
      </c>
      <c r="D196" s="274">
        <f>IF(D$50=0,0,D$50/NMM_fec!D$50)</f>
        <v>0.11543692593035339</v>
      </c>
      <c r="E196" s="274">
        <f>IF(E$50=0,0,E$50/NMM_fec!E$50)</f>
        <v>0.11543692593035328</v>
      </c>
      <c r="F196" s="274">
        <f>IF(F$50=0,0,F$50/NMM_fec!F$50)</f>
        <v>0.11543692593035329</v>
      </c>
      <c r="G196" s="274">
        <f>IF(G$50=0,0,G$50/NMM_fec!G$50)</f>
        <v>0.11543692593035329</v>
      </c>
      <c r="H196" s="274">
        <f>IF(H$50=0,0,H$50/NMM_fec!H$50)</f>
        <v>0.11543692593035329</v>
      </c>
      <c r="I196" s="274">
        <f>IF(I$50=0,0,I$50/NMM_fec!I$50)</f>
        <v>0.11543692593035329</v>
      </c>
      <c r="J196" s="274">
        <f>IF(J$50=0,0,J$50/NMM_fec!J$50)</f>
        <v>0.11543692593035329</v>
      </c>
      <c r="K196" s="274">
        <f>IF(K$50=0,0,K$50/NMM_fec!K$50)</f>
        <v>0.11543692593035329</v>
      </c>
      <c r="L196" s="274">
        <f>IF(L$50=0,0,L$50/NMM_fec!L$50)</f>
        <v>0.11543692593035328</v>
      </c>
      <c r="M196" s="274">
        <f>IF(M$50=0,0,M$50/NMM_fec!M$50)</f>
        <v>0.11543692593035329</v>
      </c>
      <c r="N196" s="274">
        <f>IF(N$50=0,0,N$50/NMM_fec!N$50)</f>
        <v>0.1154369259303533</v>
      </c>
      <c r="O196" s="274">
        <f>IF(O$50=0,0,O$50/NMM_fec!O$50)</f>
        <v>0.11543692593035329</v>
      </c>
      <c r="P196" s="274">
        <f>IF(P$50=0,0,P$50/NMM_fec!P$50)</f>
        <v>0.1154369259303533</v>
      </c>
      <c r="Q196" s="274">
        <f>IF(Q$50=0,0,Q$50/NMM_fec!Q$50)</f>
        <v>0.1154369259303533</v>
      </c>
      <c r="R196" s="274">
        <f>IF(R$50=0,0,R$50/NMM_fec!R$50)</f>
        <v>0.11979741363854135</v>
      </c>
      <c r="S196" s="274">
        <f>IF(S$50=0,0,S$50/NMM_fec!S$50)</f>
        <v>0.11979741363854131</v>
      </c>
      <c r="T196" s="274">
        <f>IF(T$50=0,0,T$50/NMM_fec!T$50)</f>
        <v>0.11979741363854131</v>
      </c>
      <c r="U196" s="274">
        <f>IF(U$50=0,0,U$50/NMM_fec!U$50)</f>
        <v>0.12450009580824929</v>
      </c>
      <c r="V196" s="274">
        <f>IF(V$50=0,0,V$50/NMM_fec!V$50)</f>
        <v>0.12450009580824929</v>
      </c>
      <c r="W196" s="274">
        <f>IF(W$50=0,0,W$50/NMM_fec!W$50)</f>
        <v>0.12450009580824928</v>
      </c>
      <c r="X196" s="274">
        <f>IF(X$50=0,0,X$50/NMM_fec!X$50)</f>
        <v>0.12882547238268177</v>
      </c>
      <c r="Y196" s="274">
        <f>IF(Y$50=0,0,Y$50/NMM_fec!Y$50)</f>
        <v>0.12954114486338347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0.62786682562572227</v>
      </c>
      <c r="C197" s="274">
        <f>IF(C$51=0,0,C$51/NMM_fec!C$51)</f>
        <v>0.62881319412798675</v>
      </c>
      <c r="D197" s="274">
        <f>IF(D$51=0,0,D$51/NMM_fec!D$51)</f>
        <v>0.63046334510041913</v>
      </c>
      <c r="E197" s="274">
        <f>IF(E$51=0,0,E$51/NMM_fec!E$51)</f>
        <v>0.63046334510041913</v>
      </c>
      <c r="F197" s="274">
        <f>IF(F$51=0,0,F$51/NMM_fec!F$51)</f>
        <v>0.63046334510041924</v>
      </c>
      <c r="G197" s="274">
        <f>IF(G$51=0,0,G$51/NMM_fec!G$51)</f>
        <v>0.63046334510041901</v>
      </c>
      <c r="H197" s="274">
        <f>IF(H$51=0,0,H$51/NMM_fec!H$51)</f>
        <v>0.63046334510041901</v>
      </c>
      <c r="I197" s="274">
        <f>IF(I$51=0,0,I$51/NMM_fec!I$51)</f>
        <v>0.63046334510041901</v>
      </c>
      <c r="J197" s="274">
        <f>IF(J$51=0,0,J$51/NMM_fec!J$51)</f>
        <v>0.63046334510041913</v>
      </c>
      <c r="K197" s="274">
        <f>IF(K$51=0,0,K$51/NMM_fec!K$51)</f>
        <v>0.63046334510041913</v>
      </c>
      <c r="L197" s="274">
        <f>IF(L$51=0,0,L$51/NMM_fec!L$51)</f>
        <v>0.63046334510041901</v>
      </c>
      <c r="M197" s="274">
        <f>IF(M$51=0,0,M$51/NMM_fec!M$51)</f>
        <v>0.63046334510041924</v>
      </c>
      <c r="N197" s="274">
        <f>IF(N$51=0,0,N$51/NMM_fec!N$51)</f>
        <v>0.63046334510041901</v>
      </c>
      <c r="O197" s="274">
        <f>IF(O$51=0,0,O$51/NMM_fec!O$51)</f>
        <v>0.63046334510041913</v>
      </c>
      <c r="P197" s="274">
        <f>IF(P$51=0,0,P$51/NMM_fec!P$51)</f>
        <v>0.63046334510041913</v>
      </c>
      <c r="Q197" s="274">
        <f>IF(Q$51=0,0,Q$51/NMM_fec!Q$51)</f>
        <v>0.63046334510041935</v>
      </c>
      <c r="R197" s="274">
        <f>IF(R$51=0,0,R$51/NMM_fec!R$51)</f>
        <v>0.64403301250611011</v>
      </c>
      <c r="S197" s="274">
        <f>IF(S$51=0,0,S$51/NMM_fec!S$51)</f>
        <v>0.65427832150088339</v>
      </c>
      <c r="T197" s="274">
        <f>IF(T$51=0,0,T$51/NMM_fec!T$51)</f>
        <v>0.65427832150088316</v>
      </c>
      <c r="U197" s="274">
        <f>IF(U$51=0,0,U$51/NMM_fec!U$51)</f>
        <v>0.66546649126652802</v>
      </c>
      <c r="V197" s="274">
        <f>IF(V$51=0,0,V$51/NMM_fec!V$51)</f>
        <v>0.67553584405560818</v>
      </c>
      <c r="W197" s="274">
        <f>IF(W$51=0,0,W$51/NMM_fec!W$51)</f>
        <v>0.67996220651222672</v>
      </c>
      <c r="X197" s="274">
        <f>IF(X$51=0,0,X$51/NMM_fec!X$51)</f>
        <v>0.68858198777673718</v>
      </c>
      <c r="Y197" s="274">
        <f>IF(Y$51=0,0,Y$51/NMM_fec!Y$51)</f>
        <v>0.69633979091479636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0.43862815463611726</v>
      </c>
      <c r="C198" s="274">
        <f>IF(C$52=0,0,C$52/NMM_fec!C$52)</f>
        <v>0.43928928826001951</v>
      </c>
      <c r="D198" s="274">
        <f>IF(D$52=0,0,D$52/NMM_fec!D$52)</f>
        <v>0.44044208475502106</v>
      </c>
      <c r="E198" s="274">
        <f>IF(E$52=0,0,E$52/NMM_fec!E$52)</f>
        <v>0.44044208475502089</v>
      </c>
      <c r="F198" s="274">
        <f>IF(F$52=0,0,F$52/NMM_fec!F$52)</f>
        <v>0.44044208475502089</v>
      </c>
      <c r="G198" s="274">
        <f>IF(G$52=0,0,G$52/NMM_fec!G$52)</f>
        <v>0.440442084755021</v>
      </c>
      <c r="H198" s="274">
        <f>IF(H$52=0,0,H$52/NMM_fec!H$52)</f>
        <v>0.44044208475502111</v>
      </c>
      <c r="I198" s="274">
        <f>IF(I$52=0,0,I$52/NMM_fec!I$52)</f>
        <v>0.44044208475502111</v>
      </c>
      <c r="J198" s="274">
        <f>IF(J$52=0,0,J$52/NMM_fec!J$52)</f>
        <v>0.44044208475502089</v>
      </c>
      <c r="K198" s="274">
        <f>IF(K$52=0,0,K$52/NMM_fec!K$52)</f>
        <v>0.44044208475502111</v>
      </c>
      <c r="L198" s="274">
        <f>IF(L$52=0,0,L$52/NMM_fec!L$52)</f>
        <v>0.440442084755021</v>
      </c>
      <c r="M198" s="274">
        <f>IF(M$52=0,0,M$52/NMM_fec!M$52)</f>
        <v>0.44044208475502095</v>
      </c>
      <c r="N198" s="274">
        <f>IF(N$52=0,0,N$52/NMM_fec!N$52)</f>
        <v>0.44044208475502089</v>
      </c>
      <c r="O198" s="274">
        <f>IF(O$52=0,0,O$52/NMM_fec!O$52)</f>
        <v>0.44044208475502106</v>
      </c>
      <c r="P198" s="274">
        <f>IF(P$52=0,0,P$52/NMM_fec!P$52)</f>
        <v>0.44044208475502106</v>
      </c>
      <c r="Q198" s="274">
        <f>IF(Q$52=0,0,Q$52/NMM_fec!Q$52)</f>
        <v>0.44044208475502111</v>
      </c>
      <c r="R198" s="274">
        <f>IF(R$52=0,0,R$52/NMM_fec!R$52)</f>
        <v>0.45707924207071138</v>
      </c>
      <c r="S198" s="274">
        <f>IF(S$52=0,0,S$52/NMM_fec!S$52)</f>
        <v>0.45707924207071138</v>
      </c>
      <c r="T198" s="274">
        <f>IF(T$52=0,0,T$52/NMM_fec!T$52)</f>
        <v>0.45707924207071132</v>
      </c>
      <c r="U198" s="274">
        <f>IF(U$52=0,0,U$52/NMM_fec!U$52)</f>
        <v>0.47502202010359212</v>
      </c>
      <c r="V198" s="274">
        <f>IF(V$52=0,0,V$52/NMM_fec!V$52)</f>
        <v>0.47502202010359207</v>
      </c>
      <c r="W198" s="274">
        <f>IF(W$52=0,0,W$52/NMM_fec!W$52)</f>
        <v>0.47502202010359212</v>
      </c>
      <c r="X198" s="274">
        <f>IF(X$52=0,0,X$52/NMM_fec!X$52)</f>
        <v>0.49267203601846155</v>
      </c>
      <c r="Y198" s="274">
        <f>IF(Y$52=0,0,Y$52/NMM_fec!Y$52)</f>
        <v>0.49425581498596111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0.63835452655176361</v>
      </c>
      <c r="C199" s="275">
        <f>IF(C$53=0,0,C$53/NMM_fec!C$53)</f>
        <v>0.63900811685267556</v>
      </c>
      <c r="D199" s="275">
        <f>IF(D$53=0,0,D$53/NMM_fec!D$53)</f>
        <v>0.63909440180286736</v>
      </c>
      <c r="E199" s="275">
        <f>IF(E$53=0,0,E$53/NMM_fec!E$53)</f>
        <v>0.64554400143828228</v>
      </c>
      <c r="F199" s="275">
        <f>IF(F$53=0,0,F$53/NMM_fec!F$53)</f>
        <v>0.65070815355809508</v>
      </c>
      <c r="G199" s="275">
        <f>IF(G$53=0,0,G$53/NMM_fec!G$53)</f>
        <v>0.65002602910742702</v>
      </c>
      <c r="H199" s="275">
        <f>IF(H$53=0,0,H$53/NMM_fec!H$53)</f>
        <v>0.65562716426105971</v>
      </c>
      <c r="I199" s="275">
        <f>IF(I$53=0,0,I$53/NMM_fec!I$53)</f>
        <v>0.65950814837153904</v>
      </c>
      <c r="J199" s="275">
        <f>IF(J$53=0,0,J$53/NMM_fec!J$53)</f>
        <v>0.66092467321723181</v>
      </c>
      <c r="K199" s="275">
        <f>IF(K$53=0,0,K$53/NMM_fec!K$53)</f>
        <v>0.66322038258133409</v>
      </c>
      <c r="L199" s="275">
        <f>IF(L$53=0,0,L$53/NMM_fec!L$53)</f>
        <v>0.65964950567360237</v>
      </c>
      <c r="M199" s="275">
        <f>IF(M$53=0,0,M$53/NMM_fec!M$53)</f>
        <v>0.65415530223817153</v>
      </c>
      <c r="N199" s="275">
        <f>IF(N$53=0,0,N$53/NMM_fec!N$53)</f>
        <v>0.66631258736775112</v>
      </c>
      <c r="O199" s="275">
        <f>IF(O$53=0,0,O$53/NMM_fec!O$53)</f>
        <v>0.66619996592739339</v>
      </c>
      <c r="P199" s="275">
        <f>IF(P$53=0,0,P$53/NMM_fec!P$53)</f>
        <v>0.66778080542837914</v>
      </c>
      <c r="Q199" s="275">
        <f>IF(Q$53=0,0,Q$53/NMM_fec!Q$53)</f>
        <v>0.66908292872994157</v>
      </c>
      <c r="R199" s="275">
        <f>IF(R$53=0,0,R$53/NMM_fec!R$53)</f>
        <v>0.68886250144518035</v>
      </c>
      <c r="S199" s="275">
        <f>IF(S$53=0,0,S$53/NMM_fec!S$53)</f>
        <v>0.69007571103253107</v>
      </c>
      <c r="T199" s="275">
        <f>IF(T$53=0,0,T$53/NMM_fec!T$53)</f>
        <v>0.69312763840219405</v>
      </c>
      <c r="U199" s="275">
        <f>IF(U$53=0,0,U$53/NMM_fec!U$53)</f>
        <v>0.71648918071700951</v>
      </c>
      <c r="V199" s="275">
        <f>IF(V$53=0,0,V$53/NMM_fec!V$53)</f>
        <v>0.71352977529045725</v>
      </c>
      <c r="W199" s="275">
        <f>IF(W$53=0,0,W$53/NMM_fec!W$53)</f>
        <v>0.71914004244037155</v>
      </c>
      <c r="X199" s="275">
        <f>IF(X$53=0,0,X$53/NMM_fec!X$53)</f>
        <v>0.75350086628512736</v>
      </c>
      <c r="Y199" s="275">
        <f>IF(Y$53=0,0,Y$53/NMM_fec!Y$53)</f>
        <v>0.75580076385013872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0.53324197279618057</v>
      </c>
      <c r="C200" s="276">
        <f>IF(C$59=0,0,C$59/NMM_fec!C$59)</f>
        <v>0.5340457155431183</v>
      </c>
      <c r="D200" s="276">
        <f>IF(D$59=0,0,D$59/NMM_fec!D$59)</f>
        <v>0.53544717477625192</v>
      </c>
      <c r="E200" s="276">
        <f>IF(E$59=0,0,E$59/NMM_fec!E$59)</f>
        <v>0.53544717477625181</v>
      </c>
      <c r="F200" s="276">
        <f>IF(F$59=0,0,F$59/NMM_fec!F$59)</f>
        <v>0.53544717477625192</v>
      </c>
      <c r="G200" s="276">
        <f>IF(G$59=0,0,G$59/NMM_fec!G$59)</f>
        <v>0.53544717477625203</v>
      </c>
      <c r="H200" s="276">
        <f>IF(H$59=0,0,H$59/NMM_fec!H$59)</f>
        <v>0.53544717477625181</v>
      </c>
      <c r="I200" s="276">
        <f>IF(I$59=0,0,I$59/NMM_fec!I$59)</f>
        <v>0.53544717477625192</v>
      </c>
      <c r="J200" s="276">
        <f>IF(J$59=0,0,J$59/NMM_fec!J$59)</f>
        <v>0.53544717477625225</v>
      </c>
      <c r="K200" s="276">
        <f>IF(K$59=0,0,K$59/NMM_fec!K$59)</f>
        <v>0.53544717477625203</v>
      </c>
      <c r="L200" s="276">
        <f>IF(L$59=0,0,L$59/NMM_fec!L$59)</f>
        <v>0.53544717477625225</v>
      </c>
      <c r="M200" s="276">
        <f>IF(M$59=0,0,M$59/NMM_fec!M$59)</f>
        <v>0.53544717477625214</v>
      </c>
      <c r="N200" s="276">
        <f>IF(N$59=0,0,N$59/NMM_fec!N$59)</f>
        <v>0.53544717477625203</v>
      </c>
      <c r="O200" s="276">
        <f>IF(O$59=0,0,O$59/NMM_fec!O$59)</f>
        <v>0.53544717477625203</v>
      </c>
      <c r="P200" s="276">
        <f>IF(P$59=0,0,P$59/NMM_fec!P$59)</f>
        <v>0.53544717477625192</v>
      </c>
      <c r="Q200" s="276">
        <f>IF(Q$59=0,0,Q$59/NMM_fec!Q$59)</f>
        <v>0.53544717477625203</v>
      </c>
      <c r="R200" s="276">
        <f>IF(R$59=0,0,R$59/NMM_fec!R$59)</f>
        <v>0.54859245729862671</v>
      </c>
      <c r="S200" s="276">
        <f>IF(S$59=0,0,S$59/NMM_fec!S$59)</f>
        <v>0.55567303236193066</v>
      </c>
      <c r="T200" s="276">
        <f>IF(T$59=0,0,T$59/NMM_fec!T$59)</f>
        <v>0.55567303236193055</v>
      </c>
      <c r="U200" s="276">
        <f>IF(U$59=0,0,U$59/NMM_fec!U$59)</f>
        <v>0.5667957291257375</v>
      </c>
      <c r="V200" s="276">
        <f>IF(V$59=0,0,V$59/NMM_fec!V$59)</f>
        <v>0.57680615621316389</v>
      </c>
      <c r="W200" s="276">
        <f>IF(W$59=0,0,W$59/NMM_fec!W$59)</f>
        <v>0.57748613818874395</v>
      </c>
      <c r="X200" s="276">
        <f>IF(X$59=0,0,X$59/NMM_fec!X$59)</f>
        <v>0.58642752436986922</v>
      </c>
      <c r="Y200" s="276">
        <f>IF(Y$59=0,0,Y$59/NMM_fec!Y$59)</f>
        <v>0.59447477193288234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0.37337235124083745</v>
      </c>
      <c r="C201" s="276">
        <f>IF(C$60=0,0,C$60/NMM_fec!C$60)</f>
        <v>0.38100648525979047</v>
      </c>
      <c r="D201" s="276">
        <f>IF(D$60=0,0,D$60/NMM_fec!D$60)</f>
        <v>0.38130668185559763</v>
      </c>
      <c r="E201" s="276">
        <f>IF(E$60=0,0,E$60/NMM_fec!E$60)</f>
        <v>0.38243563409987275</v>
      </c>
      <c r="F201" s="276">
        <f>IF(F$60=0,0,F$60/NMM_fec!F$60)</f>
        <v>0.38882361201569698</v>
      </c>
      <c r="G201" s="276">
        <f>IF(G$60=0,0,G$60/NMM_fec!G$60)</f>
        <v>0.3971369943066263</v>
      </c>
      <c r="H201" s="276">
        <f>IF(H$60=0,0,H$60/NMM_fec!H$60)</f>
        <v>0.40038074693059789</v>
      </c>
      <c r="I201" s="276">
        <f>IF(I$60=0,0,I$60/NMM_fec!I$60)</f>
        <v>0.39263882684855445</v>
      </c>
      <c r="J201" s="276">
        <f>IF(J$60=0,0,J$60/NMM_fec!J$60)</f>
        <v>0.40034650061024951</v>
      </c>
      <c r="K201" s="276">
        <f>IF(K$60=0,0,K$60/NMM_fec!K$60)</f>
        <v>0.4039404289494854</v>
      </c>
      <c r="L201" s="276">
        <f>IF(L$60=0,0,L$60/NMM_fec!L$60)</f>
        <v>0.40252621875321903</v>
      </c>
      <c r="M201" s="276">
        <f>IF(M$60=0,0,M$60/NMM_fec!M$60)</f>
        <v>0.40651717059499909</v>
      </c>
      <c r="N201" s="276">
        <f>IF(N$60=0,0,N$60/NMM_fec!N$60)</f>
        <v>0.41271095490968296</v>
      </c>
      <c r="O201" s="276">
        <f>IF(O$60=0,0,O$60/NMM_fec!O$60)</f>
        <v>0.41088261323298542</v>
      </c>
      <c r="P201" s="276">
        <f>IF(P$60=0,0,P$60/NMM_fec!P$60)</f>
        <v>0.4087024647819178</v>
      </c>
      <c r="Q201" s="276">
        <f>IF(Q$60=0,0,Q$60/NMM_fec!Q$60)</f>
        <v>0.4094999036060285</v>
      </c>
      <c r="R201" s="276">
        <f>IF(R$60=0,0,R$60/NMM_fec!R$60)</f>
        <v>0.42486650519200503</v>
      </c>
      <c r="S201" s="276">
        <f>IF(S$60=0,0,S$60/NMM_fec!S$60)</f>
        <v>0.42562799715348421</v>
      </c>
      <c r="T201" s="276">
        <f>IF(T$60=0,0,T$60/NMM_fec!T$60)</f>
        <v>0.42660615173777383</v>
      </c>
      <c r="U201" s="276">
        <f>IF(U$60=0,0,U$60/NMM_fec!U$60)</f>
        <v>0.43983359923025328</v>
      </c>
      <c r="V201" s="276">
        <f>IF(V$60=0,0,V$60/NMM_fec!V$60)</f>
        <v>0.43730840678607047</v>
      </c>
      <c r="W201" s="276">
        <f>IF(W$60=0,0,W$60/NMM_fec!W$60)</f>
        <v>0.43721592646569346</v>
      </c>
      <c r="X201" s="276">
        <f>IF(X$60=0,0,X$60/NMM_fec!X$60)</f>
        <v>0.44971598330860274</v>
      </c>
      <c r="Y201" s="276">
        <f>IF(Y$60=0,0,Y$60/NMM_fec!Y$60)</f>
        <v>0.4498560282318092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0.52357764561787212</v>
      </c>
      <c r="C202" s="276">
        <f>IF(C$79=0,0,C$79/NMM_fec!C$79)</f>
        <v>0.52153653331511995</v>
      </c>
      <c r="D202" s="276">
        <f>IF(D$79=0,0,D$79/NMM_fec!D$79)</f>
        <v>0.52063560844843315</v>
      </c>
      <c r="E202" s="276">
        <f>IF(E$79=0,0,E$79/NMM_fec!E$79)</f>
        <v>0.51988925282816412</v>
      </c>
      <c r="F202" s="276">
        <f>IF(F$79=0,0,F$79/NMM_fec!F$79)</f>
        <v>0.51788448183759261</v>
      </c>
      <c r="G202" s="276">
        <f>IF(G$79=0,0,G$79/NMM_fec!G$79)</f>
        <v>0.51576058140227443</v>
      </c>
      <c r="H202" s="276">
        <f>IF(H$79=0,0,H$79/NMM_fec!H$79)</f>
        <v>0.51638290602538395</v>
      </c>
      <c r="I202" s="276">
        <f>IF(I$79=0,0,I$79/NMM_fec!I$79)</f>
        <v>0.52442849083158161</v>
      </c>
      <c r="J202" s="276">
        <f>IF(J$79=0,0,J$79/NMM_fec!J$79)</f>
        <v>0.52110069748615617</v>
      </c>
      <c r="K202" s="276">
        <f>IF(K$79=0,0,K$79/NMM_fec!K$79)</f>
        <v>0.52121998592778673</v>
      </c>
      <c r="L202" s="276">
        <f>IF(L$79=0,0,L$79/NMM_fec!L$79)</f>
        <v>0.52319752852478718</v>
      </c>
      <c r="M202" s="276">
        <f>IF(M$79=0,0,M$79/NMM_fec!M$79)</f>
        <v>0.5245824860421322</v>
      </c>
      <c r="N202" s="276">
        <f>IF(N$79=0,0,N$79/NMM_fec!N$79)</f>
        <v>0.5193922119381269</v>
      </c>
      <c r="O202" s="276">
        <f>IF(O$79=0,0,O$79/NMM_fec!O$79)</f>
        <v>0.51838861359285437</v>
      </c>
      <c r="P202" s="276">
        <f>IF(P$79=0,0,P$79/NMM_fec!P$79)</f>
        <v>0.51774288657067491</v>
      </c>
      <c r="Q202" s="276">
        <f>IF(Q$79=0,0,Q$79/NMM_fec!Q$79)</f>
        <v>0.51803557314176396</v>
      </c>
      <c r="R202" s="276">
        <f>IF(R$79=0,0,R$79/NMM_fec!R$79)</f>
        <v>0.54154127200747437</v>
      </c>
      <c r="S202" s="276">
        <f>IF(S$79=0,0,S$79/NMM_fec!S$79)</f>
        <v>0.54019964173664026</v>
      </c>
      <c r="T202" s="276">
        <f>IF(T$79=0,0,T$79/NMM_fec!T$79)</f>
        <v>0.54138457893171332</v>
      </c>
      <c r="U202" s="276">
        <f>IF(U$79=0,0,U$79/NMM_fec!U$79)</f>
        <v>0.5632573057742114</v>
      </c>
      <c r="V202" s="276">
        <f>IF(V$79=0,0,V$79/NMM_fec!V$79)</f>
        <v>0.56294849297925165</v>
      </c>
      <c r="W202" s="276">
        <f>IF(W$79=0,0,W$79/NMM_fec!W$79)</f>
        <v>0.56466479012718018</v>
      </c>
      <c r="X202" s="276">
        <f>IF(X$79=0,0,X$79/NMM_fec!X$79)</f>
        <v>0.58488196133214154</v>
      </c>
      <c r="Y202" s="276">
        <f>IF(Y$79=0,0,Y$79/NMM_fec!Y$79)</f>
        <v>0.58658214250700647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0.41396432279420653</v>
      </c>
      <c r="C203" s="277">
        <f>IF(C$89=0,0,C$89/NMM_fec!C$89)</f>
        <v>0.42153435857714705</v>
      </c>
      <c r="D203" s="277">
        <f>IF(D$89=0,0,D$89/NMM_fec!D$89)</f>
        <v>0.42032934280258516</v>
      </c>
      <c r="E203" s="277">
        <f>IF(E$89=0,0,E$89/NMM_fec!E$89)</f>
        <v>0.4266704826274248</v>
      </c>
      <c r="F203" s="277">
        <f>IF(F$89=0,0,F$89/NMM_fec!F$89)</f>
        <v>0.43521386086301017</v>
      </c>
      <c r="G203" s="277">
        <f>IF(G$89=0,0,G$89/NMM_fec!G$89)</f>
        <v>0.43997855987636975</v>
      </c>
      <c r="H203" s="277">
        <f>IF(H$89=0,0,H$89/NMM_fec!H$89)</f>
        <v>0.44365307905461643</v>
      </c>
      <c r="I203" s="277">
        <f>IF(I$89=0,0,I$89/NMM_fec!I$89)</f>
        <v>0.43812598047492335</v>
      </c>
      <c r="J203" s="277">
        <f>IF(J$89=0,0,J$89/NMM_fec!J$89)</f>
        <v>0.44447114008809024</v>
      </c>
      <c r="K203" s="277">
        <f>IF(K$89=0,0,K$89/NMM_fec!K$89)</f>
        <v>0.44744207502535266</v>
      </c>
      <c r="L203" s="277">
        <f>IF(L$89=0,0,L$89/NMM_fec!L$89)</f>
        <v>0.44487817212804409</v>
      </c>
      <c r="M203" s="277">
        <f>IF(M$89=0,0,M$89/NMM_fec!M$89)</f>
        <v>0.4461594188957001</v>
      </c>
      <c r="N203" s="277">
        <f>IF(N$89=0,0,N$89/NMM_fec!N$89)</f>
        <v>0.45225295692131151</v>
      </c>
      <c r="O203" s="277">
        <f>IF(O$89=0,0,O$89/NMM_fec!O$89)</f>
        <v>0.45176556731009476</v>
      </c>
      <c r="P203" s="277">
        <f>IF(P$89=0,0,P$89/NMM_fec!P$89)</f>
        <v>0.45197799465684735</v>
      </c>
      <c r="Q203" s="277">
        <f>IF(Q$89=0,0,Q$89/NMM_fec!Q$89)</f>
        <v>0.45266215641794982</v>
      </c>
      <c r="R203" s="277">
        <f>IF(R$89=0,0,R$89/NMM_fec!R$89)</f>
        <v>0.46818027630332493</v>
      </c>
      <c r="S203" s="277">
        <f>IF(S$89=0,0,S$89/NMM_fec!S$89)</f>
        <v>0.46827212004603536</v>
      </c>
      <c r="T203" s="277">
        <f>IF(T$89=0,0,T$89/NMM_fec!T$89)</f>
        <v>0.46946107426171418</v>
      </c>
      <c r="U203" s="277">
        <f>IF(U$89=0,0,U$89/NMM_fec!U$89)</f>
        <v>0.48681966919087932</v>
      </c>
      <c r="V203" s="277">
        <f>IF(V$89=0,0,V$89/NMM_fec!V$89)</f>
        <v>0.48581047377679953</v>
      </c>
      <c r="W203" s="277">
        <f>IF(W$89=0,0,W$89/NMM_fec!W$89)</f>
        <v>0.48782797771737313</v>
      </c>
      <c r="X203" s="277">
        <f>IF(X$89=0,0,X$89/NMM_fec!X$89)</f>
        <v>0.50833998638723443</v>
      </c>
      <c r="Y203" s="277">
        <f>IF(Y$89=0,0,Y$89/NMM_fec!Y$89)</f>
        <v>0.5092546788797242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0.43177427011784342</v>
      </c>
      <c r="C205" s="320">
        <f>IF(C$99=0,0,C$99/NMM_fec!C$99)</f>
        <v>0.44015541148749426</v>
      </c>
      <c r="D205" s="320">
        <f>IF(D$99=0,0,D$99/NMM_fec!D$99)</f>
        <v>0.43907388670137748</v>
      </c>
      <c r="E205" s="320">
        <f>IF(E$99=0,0,E$99/NMM_fec!E$99)</f>
        <v>0.44505136577104232</v>
      </c>
      <c r="F205" s="320">
        <f>IF(F$99=0,0,F$99/NMM_fec!F$99)</f>
        <v>0.45726256916300106</v>
      </c>
      <c r="G205" s="320">
        <f>IF(G$99=0,0,G$99/NMM_fec!G$99)</f>
        <v>0.46413324735241118</v>
      </c>
      <c r="H205" s="320">
        <f>IF(H$99=0,0,H$99/NMM_fec!H$99)</f>
        <v>0.47107074954245204</v>
      </c>
      <c r="I205" s="320">
        <f>IF(I$99=0,0,I$99/NMM_fec!I$99)</f>
        <v>0.46870287334599525</v>
      </c>
      <c r="J205" s="320">
        <f>IF(J$99=0,0,J$99/NMM_fec!J$99)</f>
        <v>0.47878317234374701</v>
      </c>
      <c r="K205" s="320">
        <f>IF(K$99=0,0,K$99/NMM_fec!K$99)</f>
        <v>0.48494561724502533</v>
      </c>
      <c r="L205" s="320">
        <f>IF(L$99=0,0,L$99/NMM_fec!L$99)</f>
        <v>0.48495220590444993</v>
      </c>
      <c r="M205" s="320">
        <f>IF(M$99=0,0,M$99/NMM_fec!M$99)</f>
        <v>0.48721514777424596</v>
      </c>
      <c r="N205" s="320">
        <f>IF(N$99=0,0,N$99/NMM_fec!N$99)</f>
        <v>0.49986129785720984</v>
      </c>
      <c r="O205" s="320">
        <f>IF(O$99=0,0,O$99/NMM_fec!O$99)</f>
        <v>0.49946333632124307</v>
      </c>
      <c r="P205" s="320">
        <f>IF(P$99=0,0,P$99/NMM_fec!P$99)</f>
        <v>0.50380798818178629</v>
      </c>
      <c r="Q205" s="320">
        <f>IF(Q$99=0,0,Q$99/NMM_fec!Q$99)</f>
        <v>0.50429422867261864</v>
      </c>
      <c r="R205" s="320">
        <f>IF(R$99=0,0,R$99/NMM_fec!R$99)</f>
        <v>0.50785182123966055</v>
      </c>
      <c r="S205" s="320">
        <f>IF(S$99=0,0,S$99/NMM_fec!S$99)</f>
        <v>0.51515126793107513</v>
      </c>
      <c r="T205" s="320">
        <f>IF(T$99=0,0,T$99/NMM_fec!T$99)</f>
        <v>0.52125212904749052</v>
      </c>
      <c r="U205" s="320">
        <f>IF(U$99=0,0,U$99/NMM_fec!U$99)</f>
        <v>0.5226413108813589</v>
      </c>
      <c r="V205" s="320">
        <f>IF(V$99=0,0,V$99/NMM_fec!V$99)</f>
        <v>0.52720879245095165</v>
      </c>
      <c r="W205" s="320">
        <f>IF(W$99=0,0,W$99/NMM_fec!W$99)</f>
        <v>0.53171476839793907</v>
      </c>
      <c r="X205" s="320">
        <f>IF(X$99=0,0,X$99/NMM_fec!X$99)</f>
        <v>0.54382567161487572</v>
      </c>
      <c r="Y205" s="320">
        <f>IF(Y$99=0,0,Y$99/NMM_fec!Y$99)</f>
        <v>0.54746418287389553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0.44614235695737026</v>
      </c>
      <c r="C206" s="273">
        <f>IF(C$100=0,0,C$100/NMM_fec!C$100)</f>
        <v>0.44677991053364513</v>
      </c>
      <c r="D206" s="273">
        <f>IF(D$100=0,0,D$100/NMM_fec!D$100)</f>
        <v>0.44761640729949709</v>
      </c>
      <c r="E206" s="273">
        <f>IF(E$100=0,0,E$100/NMM_fec!E$100)</f>
        <v>0.4481884022014605</v>
      </c>
      <c r="F206" s="273">
        <f>IF(F$100=0,0,F$100/NMM_fec!F$100)</f>
        <v>0.4512906450347714</v>
      </c>
      <c r="G206" s="273">
        <f>IF(G$100=0,0,G$100/NMM_fec!G$100)</f>
        <v>0.45212612148455655</v>
      </c>
      <c r="H206" s="273">
        <f>IF(H$100=0,0,H$100/NMM_fec!H$100)</f>
        <v>0.4552458004875351</v>
      </c>
      <c r="I206" s="273">
        <f>IF(I$100=0,0,I$100/NMM_fec!I$100)</f>
        <v>0.46050336607387626</v>
      </c>
      <c r="J206" s="273">
        <f>IF(J$100=0,0,J$100/NMM_fec!J$100)</f>
        <v>0.46275707733438731</v>
      </c>
      <c r="K206" s="273">
        <f>IF(K$100=0,0,K$100/NMM_fec!K$100)</f>
        <v>0.46522534473138111</v>
      </c>
      <c r="L206" s="273">
        <f>IF(L$100=0,0,L$100/NMM_fec!L$100)</f>
        <v>0.46796474567062618</v>
      </c>
      <c r="M206" s="273">
        <f>IF(M$100=0,0,M$100/NMM_fec!M$100)</f>
        <v>0.46796474567062651</v>
      </c>
      <c r="N206" s="273">
        <f>IF(N$100=0,0,N$100/NMM_fec!N$100)</f>
        <v>0.47460722110003412</v>
      </c>
      <c r="O206" s="273">
        <f>IF(O$100=0,0,O$100/NMM_fec!O$100)</f>
        <v>0.47460722110003417</v>
      </c>
      <c r="P206" s="273">
        <f>IF(P$100=0,0,P$100/NMM_fec!P$100)</f>
        <v>0.4785034600034983</v>
      </c>
      <c r="Q206" s="273">
        <f>IF(Q$100=0,0,Q$100/NMM_fec!Q$100)</f>
        <v>0.47850346000349825</v>
      </c>
      <c r="R206" s="273">
        <f>IF(R$100=0,0,R$100/NMM_fec!R$100)</f>
        <v>0.48317166043921861</v>
      </c>
      <c r="S206" s="273">
        <f>IF(S$100=0,0,S$100/NMM_fec!S$100)</f>
        <v>0.48985449439529671</v>
      </c>
      <c r="T206" s="273">
        <f>IF(T$100=0,0,T$100/NMM_fec!T$100)</f>
        <v>0.49469156526166169</v>
      </c>
      <c r="U206" s="273">
        <f>IF(U$100=0,0,U$100/NMM_fec!U$100)</f>
        <v>0.49698595259196748</v>
      </c>
      <c r="V206" s="273">
        <f>IF(V$100=0,0,V$100/NMM_fec!V$100)</f>
        <v>0.50226064239687518</v>
      </c>
      <c r="W206" s="273">
        <f>IF(W$100=0,0,W$100/NMM_fec!W$100)</f>
        <v>0.50480035492461928</v>
      </c>
      <c r="X206" s="273">
        <f>IF(X$100=0,0,X$100/NMM_fec!X$100)</f>
        <v>0.50932031943215728</v>
      </c>
      <c r="Y206" s="273">
        <f>IF(Y$100=0,0,Y$100/NMM_fec!Y$100)</f>
        <v>0.51338828748894183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0.11580140295539051</v>
      </c>
      <c r="C207" s="274">
        <f>IF(C$101=0,0,C$101/NMM_fec!C$101)</f>
        <v>0.11596688735166115</v>
      </c>
      <c r="D207" s="274">
        <f>IF(D$101=0,0,D$101/NMM_fec!D$101)</f>
        <v>0.11618400975114351</v>
      </c>
      <c r="E207" s="274">
        <f>IF(E$101=0,0,E$101/NMM_fec!E$101)</f>
        <v>0.11633247763610832</v>
      </c>
      <c r="F207" s="274">
        <f>IF(F$101=0,0,F$101/NMM_fec!F$101)</f>
        <v>0.11713770060318041</v>
      </c>
      <c r="G207" s="274">
        <f>IF(G$101=0,0,G$101/NMM_fec!G$101)</f>
        <v>0.11735455816783995</v>
      </c>
      <c r="H207" s="274">
        <f>IF(H$101=0,0,H$101/NMM_fec!H$101)</f>
        <v>0.11816430689418647</v>
      </c>
      <c r="I207" s="274">
        <f>IF(I$101=0,0,I$101/NMM_fec!I$101)</f>
        <v>0.11952896878188612</v>
      </c>
      <c r="J207" s="274">
        <f>IF(J$101=0,0,J$101/NMM_fec!J$101)</f>
        <v>0.12011394557629644</v>
      </c>
      <c r="K207" s="274">
        <f>IF(K$101=0,0,K$101/NMM_fec!K$101)</f>
        <v>0.12075461289466136</v>
      </c>
      <c r="L207" s="274">
        <f>IF(L$101=0,0,L$101/NMM_fec!L$101)</f>
        <v>0.1214656560562777</v>
      </c>
      <c r="M207" s="274">
        <f>IF(M$101=0,0,M$101/NMM_fec!M$101)</f>
        <v>0.12146565605627771</v>
      </c>
      <c r="N207" s="274">
        <f>IF(N$101=0,0,N$101/NMM_fec!N$101)</f>
        <v>0.1231897872933744</v>
      </c>
      <c r="O207" s="274">
        <f>IF(O$101=0,0,O$101/NMM_fec!O$101)</f>
        <v>0.12318978729337443</v>
      </c>
      <c r="P207" s="274">
        <f>IF(P$101=0,0,P$101/NMM_fec!P$101)</f>
        <v>0.12420110111335679</v>
      </c>
      <c r="Q207" s="274">
        <f>IF(Q$101=0,0,Q$101/NMM_fec!Q$101)</f>
        <v>0.12420110111335682</v>
      </c>
      <c r="R207" s="274">
        <f>IF(R$101=0,0,R$101/NMM_fec!R$101)</f>
        <v>0.12541278646737719</v>
      </c>
      <c r="S207" s="274">
        <f>IF(S$101=0,0,S$101/NMM_fec!S$101)</f>
        <v>0.12717435198232041</v>
      </c>
      <c r="T207" s="274">
        <f>IF(T$101=0,0,T$101/NMM_fec!T$101)</f>
        <v>0.12840291085155212</v>
      </c>
      <c r="U207" s="274">
        <f>IF(U$101=0,0,U$101/NMM_fec!U$101)</f>
        <v>0.12899844558980134</v>
      </c>
      <c r="V207" s="274">
        <f>IF(V$101=0,0,V$101/NMM_fec!V$101)</f>
        <v>0.13036755226626326</v>
      </c>
      <c r="W207" s="274">
        <f>IF(W$101=0,0,W$101/NMM_fec!W$101)</f>
        <v>0.13102676399370802</v>
      </c>
      <c r="X207" s="274">
        <f>IF(X$101=0,0,X$101/NMM_fec!X$101)</f>
        <v>0.13389797764595518</v>
      </c>
      <c r="Y207" s="274">
        <f>IF(Y$101=0,0,Y$101/NMM_fec!Y$101)</f>
        <v>0.1345556880494487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0.63274462646430951</v>
      </c>
      <c r="C208" s="274">
        <f>IF(C$102=0,0,C$102/NMM_fec!C$102)</f>
        <v>0.63364884143780398</v>
      </c>
      <c r="D208" s="274">
        <f>IF(D$102=0,0,D$102/NMM_fec!D$102)</f>
        <v>0.63483520902965807</v>
      </c>
      <c r="E208" s="274">
        <f>IF(E$102=0,0,E$102/NMM_fec!E$102)</f>
        <v>0.63564644493886546</v>
      </c>
      <c r="F208" s="274">
        <f>IF(F$102=0,0,F$102/NMM_fec!F$102)</f>
        <v>0.64004622328798266</v>
      </c>
      <c r="G208" s="274">
        <f>IF(G$102=0,0,G$102/NMM_fec!G$102)</f>
        <v>0.64123114380919033</v>
      </c>
      <c r="H208" s="274">
        <f>IF(H$102=0,0,H$102/NMM_fec!H$102)</f>
        <v>0.64565565113212331</v>
      </c>
      <c r="I208" s="274">
        <f>IF(I$102=0,0,I$102/NMM_fec!I$102)</f>
        <v>0.65311223157368559</v>
      </c>
      <c r="J208" s="274">
        <f>IF(J$102=0,0,J$102/NMM_fec!J$102)</f>
        <v>0.65630857387889929</v>
      </c>
      <c r="K208" s="274">
        <f>IF(K$102=0,0,K$102/NMM_fec!K$102)</f>
        <v>0.65980921197741071</v>
      </c>
      <c r="L208" s="274">
        <f>IF(L$102=0,0,L$102/NMM_fec!L$102)</f>
        <v>0.66369438718440066</v>
      </c>
      <c r="M208" s="274">
        <f>IF(M$102=0,0,M$102/NMM_fec!M$102)</f>
        <v>0.66369438718440055</v>
      </c>
      <c r="N208" s="274">
        <f>IF(N$102=0,0,N$102/NMM_fec!N$102)</f>
        <v>0.67311512603341506</v>
      </c>
      <c r="O208" s="274">
        <f>IF(O$102=0,0,O$102/NMM_fec!O$102)</f>
        <v>0.67311512603341506</v>
      </c>
      <c r="P208" s="274">
        <f>IF(P$102=0,0,P$102/NMM_fec!P$102)</f>
        <v>0.67864099505513542</v>
      </c>
      <c r="Q208" s="274">
        <f>IF(Q$102=0,0,Q$102/NMM_fec!Q$102)</f>
        <v>0.67864099505513531</v>
      </c>
      <c r="R208" s="274">
        <f>IF(R$102=0,0,R$102/NMM_fec!R$102)</f>
        <v>0.68526170410662446</v>
      </c>
      <c r="S208" s="274">
        <f>IF(S$102=0,0,S$102/NMM_fec!S$102)</f>
        <v>0.69335153561169505</v>
      </c>
      <c r="T208" s="274">
        <f>IF(T$102=0,0,T$102/NMM_fec!T$102)</f>
        <v>0.70063238396625871</v>
      </c>
      <c r="U208" s="274">
        <f>IF(U$102=0,0,U$102/NMM_fec!U$102)</f>
        <v>0.70485392392558999</v>
      </c>
      <c r="V208" s="274">
        <f>IF(V$102=0,0,V$102/NMM_fec!V$102)</f>
        <v>0.71098453344876411</v>
      </c>
      <c r="W208" s="274">
        <f>IF(W$102=0,0,W$102/NMM_fec!W$102)</f>
        <v>0.71593675658630496</v>
      </c>
      <c r="X208" s="274">
        <f>IF(X$102=0,0,X$102/NMM_fec!X$102)</f>
        <v>0.72095908284340771</v>
      </c>
      <c r="Y208" s="274">
        <f>IF(Y$102=0,0,Y$102/NMM_fec!Y$102)</f>
        <v>0.72547917647479987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0.44201115776627498</v>
      </c>
      <c r="C209" s="274">
        <f>IF(C$103=0,0,C$103/NMM_fec!C$103)</f>
        <v>0.4426428077093762</v>
      </c>
      <c r="D209" s="274">
        <f>IF(D$103=0,0,D$103/NMM_fec!D$103)</f>
        <v>0.44347155866336224</v>
      </c>
      <c r="E209" s="274">
        <f>IF(E$103=0,0,E$103/NMM_fec!E$103)</f>
        <v>0.44403825699386257</v>
      </c>
      <c r="F209" s="274">
        <f>IF(F$103=0,0,F$103/NMM_fec!F$103)</f>
        <v>0.447111773608101</v>
      </c>
      <c r="G209" s="274">
        <f>IF(G$103=0,0,G$103/NMM_fec!G$103)</f>
        <v>0.44793951369396567</v>
      </c>
      <c r="H209" s="274">
        <f>IF(H$103=0,0,H$103/NMM_fec!H$103)</f>
        <v>0.45103030502202984</v>
      </c>
      <c r="I209" s="274">
        <f>IF(I$103=0,0,I$103/NMM_fec!I$103)</f>
        <v>0.45623918648242145</v>
      </c>
      <c r="J209" s="274">
        <f>IF(J$103=0,0,J$103/NMM_fec!J$103)</f>
        <v>0.4584720287759062</v>
      </c>
      <c r="K209" s="274">
        <f>IF(K$103=0,0,K$103/NMM_fec!K$103)</f>
        <v>0.46091744045405836</v>
      </c>
      <c r="L209" s="274">
        <f>IF(L$103=0,0,L$103/NMM_fec!L$103)</f>
        <v>0.46363147502589269</v>
      </c>
      <c r="M209" s="274">
        <f>IF(M$103=0,0,M$103/NMM_fec!M$103)</f>
        <v>0.46363147502589258</v>
      </c>
      <c r="N209" s="274">
        <f>IF(N$103=0,0,N$103/NMM_fec!N$103)</f>
        <v>0.47021244230954173</v>
      </c>
      <c r="O209" s="274">
        <f>IF(O$103=0,0,O$103/NMM_fec!O$103)</f>
        <v>0.47021244230954179</v>
      </c>
      <c r="P209" s="274">
        <f>IF(P$103=0,0,P$103/NMM_fec!P$103)</f>
        <v>0.47407260273098029</v>
      </c>
      <c r="Q209" s="274">
        <f>IF(Q$103=0,0,Q$103/NMM_fec!Q$103)</f>
        <v>0.47407260273098056</v>
      </c>
      <c r="R209" s="274">
        <f>IF(R$103=0,0,R$103/NMM_fec!R$103)</f>
        <v>0.47869757645764005</v>
      </c>
      <c r="S209" s="274">
        <f>IF(S$103=0,0,S$103/NMM_fec!S$103)</f>
        <v>0.48542142947556205</v>
      </c>
      <c r="T209" s="274">
        <f>IF(T$103=0,0,T$103/NMM_fec!T$103)</f>
        <v>0.49011080900218379</v>
      </c>
      <c r="U209" s="274">
        <f>IF(U$103=0,0,U$103/NMM_fec!U$103)</f>
        <v>0.49238395071226293</v>
      </c>
      <c r="V209" s="274">
        <f>IF(V$103=0,0,V$103/NMM_fec!V$103)</f>
        <v>0.49760979782399084</v>
      </c>
      <c r="W209" s="274">
        <f>IF(W$103=0,0,W$103/NMM_fec!W$103)</f>
        <v>0.50012599306363903</v>
      </c>
      <c r="X209" s="274">
        <f>IF(X$103=0,0,X$103/NMM_fec!X$103)</f>
        <v>0.5110853462168391</v>
      </c>
      <c r="Y209" s="274">
        <f>IF(Y$103=0,0,Y$103/NMM_fec!Y$103)</f>
        <v>0.51359581093923212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0.64237141047676927</v>
      </c>
      <c r="C210" s="275">
        <f>IF(C$104=0,0,C$104/NMM_fec!C$104)</f>
        <v>0.64297887887624194</v>
      </c>
      <c r="D210" s="275">
        <f>IF(D$104=0,0,D$104/NMM_fec!D$104)</f>
        <v>0.6425834113762956</v>
      </c>
      <c r="E210" s="275">
        <f>IF(E$104=0,0,E$104/NMM_fec!E$104)</f>
        <v>0.64989764515331727</v>
      </c>
      <c r="F210" s="275">
        <f>IF(F$104=0,0,F$104/NMM_fec!F$104)</f>
        <v>0.65963103248083754</v>
      </c>
      <c r="G210" s="275">
        <f>IF(G$104=0,0,G$104/NMM_fec!G$104)</f>
        <v>0.6601594521852101</v>
      </c>
      <c r="H210" s="275">
        <f>IF(H$104=0,0,H$104/NMM_fec!H$104)</f>
        <v>0.67044226832793519</v>
      </c>
      <c r="I210" s="275">
        <f>IF(I$104=0,0,I$104/NMM_fec!I$104)</f>
        <v>0.68219962151447933</v>
      </c>
      <c r="J210" s="275">
        <f>IF(J$104=0,0,J$104/NMM_fec!J$104)</f>
        <v>0.68701075175407078</v>
      </c>
      <c r="K210" s="275">
        <f>IF(K$104=0,0,K$104/NMM_fec!K$104)</f>
        <v>0.69307419712093454</v>
      </c>
      <c r="L210" s="275">
        <f>IF(L$104=0,0,L$104/NMM_fec!L$104)</f>
        <v>0.69340166032567629</v>
      </c>
      <c r="M210" s="275">
        <f>IF(M$104=0,0,M$104/NMM_fec!M$104)</f>
        <v>0.68762633607919665</v>
      </c>
      <c r="N210" s="275">
        <f>IF(N$104=0,0,N$104/NMM_fec!N$104)</f>
        <v>0.71034750381842959</v>
      </c>
      <c r="O210" s="275">
        <f>IF(O$104=0,0,O$104/NMM_fec!O$104)</f>
        <v>0.7102274395114494</v>
      </c>
      <c r="P210" s="275">
        <f>IF(P$104=0,0,P$104/NMM_fec!P$104)</f>
        <v>0.71775712682929871</v>
      </c>
      <c r="Q210" s="275">
        <f>IF(Q$104=0,0,Q$104/NMM_fec!Q$104)</f>
        <v>0.71915670027032808</v>
      </c>
      <c r="R210" s="275">
        <f>IF(R$104=0,0,R$104/NMM_fec!R$104)</f>
        <v>0.7204267139399908</v>
      </c>
      <c r="S210" s="275">
        <f>IF(S$104=0,0,S$104/NMM_fec!S$104)</f>
        <v>0.73183254971277856</v>
      </c>
      <c r="T210" s="275">
        <f>IF(T$104=0,0,T$104/NMM_fec!T$104)</f>
        <v>0.74217023454155251</v>
      </c>
      <c r="U210" s="275">
        <f>IF(U$104=0,0,U$104/NMM_fec!U$104)</f>
        <v>0.74163004725066006</v>
      </c>
      <c r="V210" s="275">
        <f>IF(V$104=0,0,V$104/NMM_fec!V$104)</f>
        <v>0.74640547314167205</v>
      </c>
      <c r="W210" s="275">
        <f>IF(W$104=0,0,W$104/NMM_fec!W$104)</f>
        <v>0.75607815385124966</v>
      </c>
      <c r="X210" s="275">
        <f>IF(X$104=0,0,X$104/NMM_fec!X$104)</f>
        <v>0.77805971780554861</v>
      </c>
      <c r="Y210" s="275">
        <f>IF(Y$104=0,0,Y$104/NMM_fec!Y$104)</f>
        <v>0.78426809117948504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0.41809078617520623</v>
      </c>
      <c r="C211" s="276">
        <f>IF(C$110=0,0,C$110/NMM_fec!C$110)</f>
        <v>0.42700170382278274</v>
      </c>
      <c r="D211" s="276">
        <f>IF(D$110=0,0,D$110/NMM_fec!D$110)</f>
        <v>0.42657025132508347</v>
      </c>
      <c r="E211" s="276">
        <f>IF(E$110=0,0,E$110/NMM_fec!E$110)</f>
        <v>0.43078490274952236</v>
      </c>
      <c r="F211" s="276">
        <f>IF(F$110=0,0,F$110/NMM_fec!F$110)</f>
        <v>0.44275033327631907</v>
      </c>
      <c r="G211" s="276">
        <f>IF(G$110=0,0,G$110/NMM_fec!G$110)</f>
        <v>0.45084854174909933</v>
      </c>
      <c r="H211" s="276">
        <f>IF(H$110=0,0,H$110/NMM_fec!H$110)</f>
        <v>0.45719472764800678</v>
      </c>
      <c r="I211" s="276">
        <f>IF(I$110=0,0,I$110/NMM_fec!I$110)</f>
        <v>0.45208598775903019</v>
      </c>
      <c r="J211" s="276">
        <f>IF(J$110=0,0,J$110/NMM_fec!J$110)</f>
        <v>0.4630880076562392</v>
      </c>
      <c r="K211" s="276">
        <f>IF(K$110=0,0,K$110/NMM_fec!K$110)</f>
        <v>0.46951499558395432</v>
      </c>
      <c r="L211" s="276">
        <f>IF(L$110=0,0,L$110/NMM_fec!L$110)</f>
        <v>0.46960346352759907</v>
      </c>
      <c r="M211" s="276">
        <f>IF(M$110=0,0,M$110/NMM_fec!M$110)</f>
        <v>0.47320209588139162</v>
      </c>
      <c r="N211" s="276">
        <f>IF(N$110=0,0,N$110/NMM_fec!N$110)</f>
        <v>0.48329960615979906</v>
      </c>
      <c r="O211" s="276">
        <f>IF(O$110=0,0,O$110/NMM_fec!O$110)</f>
        <v>0.48319073121309802</v>
      </c>
      <c r="P211" s="276">
        <f>IF(P$110=0,0,P$110/NMM_fec!P$110)</f>
        <v>0.4873570861287132</v>
      </c>
      <c r="Q211" s="276">
        <f>IF(Q$110=0,0,Q$110/NMM_fec!Q$110)</f>
        <v>0.48727129786940776</v>
      </c>
      <c r="R211" s="276">
        <f>IF(R$110=0,0,R$110/NMM_fec!R$110)</f>
        <v>0.4915356629181461</v>
      </c>
      <c r="S211" s="276">
        <f>IF(S$110=0,0,S$110/NMM_fec!S$110)</f>
        <v>0.49874602127800077</v>
      </c>
      <c r="T211" s="276">
        <f>IF(T$110=0,0,T$110/NMM_fec!T$110)</f>
        <v>0.50414852071514327</v>
      </c>
      <c r="U211" s="276">
        <f>IF(U$110=0,0,U$110/NMM_fec!U$110)</f>
        <v>0.50580472763177131</v>
      </c>
      <c r="V211" s="276">
        <f>IF(V$110=0,0,V$110/NMM_fec!V$110)</f>
        <v>0.51059283159995206</v>
      </c>
      <c r="W211" s="276">
        <f>IF(W$110=0,0,W$110/NMM_fec!W$110)</f>
        <v>0.51404660684133852</v>
      </c>
      <c r="X211" s="276">
        <f>IF(X$110=0,0,X$110/NMM_fec!X$110)</f>
        <v>0.52560977424284838</v>
      </c>
      <c r="Y211" s="276">
        <f>IF(Y$110=0,0,Y$110/NMM_fec!Y$110)</f>
        <v>0.52889555404838295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0.53949999147431782</v>
      </c>
      <c r="C212" s="276">
        <f>IF(C$118=0,0,C$118/NMM_fec!C$118)</f>
        <v>0.54027095648940948</v>
      </c>
      <c r="D212" s="276">
        <f>IF(D$118=0,0,D$118/NMM_fec!D$118)</f>
        <v>0.54128249460276623</v>
      </c>
      <c r="E212" s="276">
        <f>IF(E$118=0,0,E$118/NMM_fec!E$118)</f>
        <v>0.54197418244616524</v>
      </c>
      <c r="F212" s="276">
        <f>IF(F$118=0,0,F$118/NMM_fec!F$118)</f>
        <v>0.54572558590746545</v>
      </c>
      <c r="G212" s="276">
        <f>IF(G$118=0,0,G$118/NMM_fec!G$118)</f>
        <v>0.54673589019825242</v>
      </c>
      <c r="H212" s="276">
        <f>IF(H$118=0,0,H$118/NMM_fec!H$118)</f>
        <v>0.55050837843942291</v>
      </c>
      <c r="I212" s="276">
        <f>IF(I$118=0,0,I$118/NMM_fec!I$118)</f>
        <v>0.55686611727496138</v>
      </c>
      <c r="J212" s="276">
        <f>IF(J$118=0,0,J$118/NMM_fec!J$118)</f>
        <v>0.5595914294693104</v>
      </c>
      <c r="K212" s="276">
        <f>IF(K$118=0,0,K$118/NMM_fec!K$118)</f>
        <v>0.56257619480008003</v>
      </c>
      <c r="L212" s="276">
        <f>IF(L$118=0,0,L$118/NMM_fec!L$118)</f>
        <v>0.56588882979274646</v>
      </c>
      <c r="M212" s="276">
        <f>IF(M$118=0,0,M$118/NMM_fec!M$118)</f>
        <v>0.56588882979274635</v>
      </c>
      <c r="N212" s="276">
        <f>IF(N$118=0,0,N$118/NMM_fec!N$118)</f>
        <v>0.57392127813944416</v>
      </c>
      <c r="O212" s="276">
        <f>IF(O$118=0,0,O$118/NMM_fec!O$118)</f>
        <v>0.57392127813944427</v>
      </c>
      <c r="P212" s="276">
        <f>IF(P$118=0,0,P$118/NMM_fec!P$118)</f>
        <v>0.57863282552431039</v>
      </c>
      <c r="Q212" s="276">
        <f>IF(Q$118=0,0,Q$118/NMM_fec!Q$118)</f>
        <v>0.57863282552431072</v>
      </c>
      <c r="R212" s="276">
        <f>IF(R$118=0,0,R$118/NMM_fec!R$118)</f>
        <v>0.58427787145190935</v>
      </c>
      <c r="S212" s="276">
        <f>IF(S$118=0,0,S$118/NMM_fec!S$118)</f>
        <v>0.59248472003956787</v>
      </c>
      <c r="T212" s="276">
        <f>IF(T$118=0,0,T$118/NMM_fec!T$118)</f>
        <v>0.5982083769432025</v>
      </c>
      <c r="U212" s="276">
        <f>IF(U$118=0,0,U$118/NMM_fec!U$118)</f>
        <v>0.60098287688887131</v>
      </c>
      <c r="V212" s="276">
        <f>IF(V$118=0,0,V$118/NMM_fec!V$118)</f>
        <v>0.60736132327577053</v>
      </c>
      <c r="W212" s="276">
        <f>IF(W$118=0,0,W$118/NMM_fec!W$118)</f>
        <v>0.61043248400663996</v>
      </c>
      <c r="X212" s="276">
        <f>IF(X$118=0,0,X$118/NMM_fec!X$118)</f>
        <v>0.62380900364608671</v>
      </c>
      <c r="Y212" s="276">
        <f>IF(Y$118=0,0,Y$118/NMM_fec!Y$118)</f>
        <v>0.62687316995168918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0.44421573521103397</v>
      </c>
      <c r="C213" s="276">
        <f>IF(C$119=0,0,C$119/NMM_fec!C$119)</f>
        <v>0.45303609778200549</v>
      </c>
      <c r="D213" s="276">
        <f>IF(D$119=0,0,D$119/NMM_fec!D$119)</f>
        <v>0.45186475898545447</v>
      </c>
      <c r="E213" s="276">
        <f>IF(E$119=0,0,E$119/NMM_fec!E$119)</f>
        <v>0.45815128942534972</v>
      </c>
      <c r="F213" s="276">
        <f>IF(F$119=0,0,F$119/NMM_fec!F$119)</f>
        <v>0.47092650840510419</v>
      </c>
      <c r="G213" s="276">
        <f>IF(G$119=0,0,G$119/NMM_fec!G$119)</f>
        <v>0.4781477877520543</v>
      </c>
      <c r="H213" s="276">
        <f>IF(H$119=0,0,H$119/NMM_fec!H$119)</f>
        <v>0.48534667397966758</v>
      </c>
      <c r="I213" s="276">
        <f>IF(I$119=0,0,I$119/NMM_fec!I$119)</f>
        <v>0.48270522184521808</v>
      </c>
      <c r="J213" s="276">
        <f>IF(J$119=0,0,J$119/NMM_fec!J$119)</f>
        <v>0.49325249850708808</v>
      </c>
      <c r="K213" s="276">
        <f>IF(K$119=0,0,K$119/NMM_fec!K$119)</f>
        <v>0.49966466742509458</v>
      </c>
      <c r="L213" s="276">
        <f>IF(L$119=0,0,L$119/NMM_fec!L$119)</f>
        <v>0.49963604155422814</v>
      </c>
      <c r="M213" s="276">
        <f>IF(M$119=0,0,M$119/NMM_fec!M$119)</f>
        <v>0.50205618473551472</v>
      </c>
      <c r="N213" s="276">
        <f>IF(N$119=0,0,N$119/NMM_fec!N$119)</f>
        <v>0.51511257221330931</v>
      </c>
      <c r="O213" s="276">
        <f>IF(O$119=0,0,O$119/NMM_fec!O$119)</f>
        <v>0.5146953293511447</v>
      </c>
      <c r="P213" s="276">
        <f>IF(P$119=0,0,P$119/NMM_fec!P$119)</f>
        <v>0.51916355447799867</v>
      </c>
      <c r="Q213" s="276">
        <f>IF(Q$119=0,0,Q$119/NMM_fec!Q$119)</f>
        <v>0.51966184388165915</v>
      </c>
      <c r="R213" s="276">
        <f>IF(R$119=0,0,R$119/NMM_fec!R$119)</f>
        <v>0.52334787970300534</v>
      </c>
      <c r="S213" s="276">
        <f>IF(S$119=0,0,S$119/NMM_fec!S$119)</f>
        <v>0.53089022708321931</v>
      </c>
      <c r="T213" s="276">
        <f>IF(T$119=0,0,T$119/NMM_fec!T$119)</f>
        <v>0.53716318633686211</v>
      </c>
      <c r="U213" s="276">
        <f>IF(U$119=0,0,U$119/NMM_fec!U$119)</f>
        <v>0.53858943281243965</v>
      </c>
      <c r="V213" s="276">
        <f>IF(V$119=0,0,V$119/NMM_fec!V$119)</f>
        <v>0.54332259383039638</v>
      </c>
      <c r="W213" s="276">
        <f>IF(W$119=0,0,W$119/NMM_fec!W$119)</f>
        <v>0.54793443025163902</v>
      </c>
      <c r="X213" s="276">
        <f>IF(X$119=0,0,X$119/NMM_fec!X$119)</f>
        <v>0.56062765589319419</v>
      </c>
      <c r="Y213" s="276">
        <f>IF(Y$119=0,0,Y$119/NMM_fec!Y$119)</f>
        <v>0.56434791891064096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0.55448610234860418</v>
      </c>
      <c r="C214" s="277">
        <f>IF(C$127=0,0,C$127/NMM_fec!C$127)</f>
        <v>0.55527848305855954</v>
      </c>
      <c r="D214" s="277">
        <f>IF(D$127=0,0,D$127/NMM_fec!D$127)</f>
        <v>0.55631811945284337</v>
      </c>
      <c r="E214" s="277">
        <f>IF(E$127=0,0,E$127/NMM_fec!E$127)</f>
        <v>0.55702902084744765</v>
      </c>
      <c r="F214" s="277">
        <f>IF(F$127=0,0,F$127/NMM_fec!F$127)</f>
        <v>0.56088462996045074</v>
      </c>
      <c r="G214" s="277">
        <f>IF(G$127=0,0,G$127/NMM_fec!G$127)</f>
        <v>0.56192299825931513</v>
      </c>
      <c r="H214" s="277">
        <f>IF(H$127=0,0,H$127/NMM_fec!H$127)</f>
        <v>0.56580027784051834</v>
      </c>
      <c r="I214" s="277">
        <f>IF(I$127=0,0,I$127/NMM_fec!I$127)</f>
        <v>0.5723346205325992</v>
      </c>
      <c r="J214" s="277">
        <f>IF(J$127=0,0,J$127/NMM_fec!J$127)</f>
        <v>0.57513563584345784</v>
      </c>
      <c r="K214" s="277">
        <f>IF(K$127=0,0,K$127/NMM_fec!K$127)</f>
        <v>0.57820331132230474</v>
      </c>
      <c r="L214" s="277">
        <f>IF(L$127=0,0,L$127/NMM_fec!L$127)</f>
        <v>0.58160796395365588</v>
      </c>
      <c r="M214" s="277">
        <f>IF(M$127=0,0,M$127/NMM_fec!M$127)</f>
        <v>0.58160796395365622</v>
      </c>
      <c r="N214" s="277">
        <f>IF(N$127=0,0,N$127/NMM_fec!N$127)</f>
        <v>0.58986353586553963</v>
      </c>
      <c r="O214" s="277">
        <f>IF(O$127=0,0,O$127/NMM_fec!O$127)</f>
        <v>0.58986353586553986</v>
      </c>
      <c r="P214" s="277">
        <f>IF(P$127=0,0,P$127/NMM_fec!P$127)</f>
        <v>0.59470595956665251</v>
      </c>
      <c r="Q214" s="277">
        <f>IF(Q$127=0,0,Q$127/NMM_fec!Q$127)</f>
        <v>0.59470595956665262</v>
      </c>
      <c r="R214" s="277">
        <f>IF(R$127=0,0,R$127/NMM_fec!R$127)</f>
        <v>0.6005078123255736</v>
      </c>
      <c r="S214" s="277">
        <f>IF(S$127=0,0,S$127/NMM_fec!S$127)</f>
        <v>0.60894262892955586</v>
      </c>
      <c r="T214" s="277">
        <f>IF(T$127=0,0,T$127/NMM_fec!T$127)</f>
        <v>0.61482527630273609</v>
      </c>
      <c r="U214" s="277">
        <f>IF(U$127=0,0,U$127/NMM_fec!U$127)</f>
        <v>0.61767684569133974</v>
      </c>
      <c r="V214" s="277">
        <f>IF(V$127=0,0,V$127/NMM_fec!V$127)</f>
        <v>0.62423247114454217</v>
      </c>
      <c r="W214" s="277">
        <f>IF(W$127=0,0,W$127/NMM_fec!W$127)</f>
        <v>0.62738894189571359</v>
      </c>
      <c r="X214" s="277">
        <f>IF(X$127=0,0,X$127/NMM_fec!X$127)</f>
        <v>0.64113703152514478</v>
      </c>
      <c r="Y214" s="277">
        <f>IF(Y$127=0,0,Y$127/NMM_fec!Y$127)</f>
        <v>0.64428631356145782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PT: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6344.0146023968446</v>
      </c>
      <c r="C5" s="223">
        <f t="shared" si="0"/>
        <v>6106.2790017996485</v>
      </c>
      <c r="D5" s="223">
        <f t="shared" si="0"/>
        <v>6458.0171371091419</v>
      </c>
      <c r="E5" s="223">
        <f t="shared" si="0"/>
        <v>5711.4183482186909</v>
      </c>
      <c r="F5" s="223">
        <f t="shared" si="0"/>
        <v>6263.1881125992495</v>
      </c>
      <c r="G5" s="223">
        <f t="shared" si="0"/>
        <v>6383.920415550976</v>
      </c>
      <c r="H5" s="223">
        <f t="shared" si="0"/>
        <v>6216.8072307951243</v>
      </c>
      <c r="I5" s="223">
        <f t="shared" si="0"/>
        <v>6415.874147448536</v>
      </c>
      <c r="J5" s="223">
        <f t="shared" si="0"/>
        <v>6190.714772383466</v>
      </c>
      <c r="K5" s="223">
        <f t="shared" si="0"/>
        <v>4899.9431811429113</v>
      </c>
      <c r="L5" s="223">
        <f t="shared" si="0"/>
        <v>5035.6108038277434</v>
      </c>
      <c r="M5" s="223">
        <f t="shared" si="0"/>
        <v>4390.5182416238476</v>
      </c>
      <c r="N5" s="223">
        <f t="shared" si="0"/>
        <v>4394.0736141588432</v>
      </c>
      <c r="O5" s="223">
        <f t="shared" si="0"/>
        <v>4568.1965747750337</v>
      </c>
      <c r="P5" s="223">
        <f t="shared" si="0"/>
        <v>4931.3184866996926</v>
      </c>
      <c r="Q5" s="223">
        <f t="shared" si="0"/>
        <v>4552.2585903033741</v>
      </c>
      <c r="R5" s="223">
        <f t="shared" si="0"/>
        <v>3666.1394798597785</v>
      </c>
      <c r="S5" s="223">
        <f t="shared" si="0"/>
        <v>3876.203975549894</v>
      </c>
      <c r="T5" s="223">
        <f t="shared" si="0"/>
        <v>3653.7563812031608</v>
      </c>
      <c r="U5" s="223">
        <f t="shared" si="0"/>
        <v>3662.1536037393607</v>
      </c>
      <c r="V5" s="223">
        <f t="shared" si="0"/>
        <v>3764.1542420858295</v>
      </c>
      <c r="W5" s="223">
        <f t="shared" si="0"/>
        <v>3540.8514297593879</v>
      </c>
      <c r="X5" s="223">
        <f t="shared" si="0"/>
        <v>3648.0218710590225</v>
      </c>
      <c r="Y5" s="223">
        <f t="shared" si="0"/>
        <v>3574.605771729186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6.5539300559176921</v>
      </c>
      <c r="C10" s="260">
        <v>6.3753550552745644</v>
      </c>
      <c r="D10" s="260">
        <v>6.3304148243572369</v>
      </c>
      <c r="E10" s="260">
        <v>4.8322103307678201</v>
      </c>
      <c r="F10" s="260">
        <v>4.7507790762966362</v>
      </c>
      <c r="G10" s="260">
        <v>4.2594308270648931</v>
      </c>
      <c r="H10" s="260">
        <v>3.8672488364112052</v>
      </c>
      <c r="I10" s="260">
        <v>4.964082871860775</v>
      </c>
      <c r="J10" s="260">
        <v>4.3083240598843959</v>
      </c>
      <c r="K10" s="260">
        <v>3.0621542649101272</v>
      </c>
      <c r="L10" s="260">
        <v>3.172468092749817</v>
      </c>
      <c r="M10" s="260">
        <v>2.980512542018583</v>
      </c>
      <c r="N10" s="260">
        <v>2.974385339005774</v>
      </c>
      <c r="O10" s="260">
        <v>2.6057148710195981</v>
      </c>
      <c r="P10" s="260">
        <v>2.5417273974928509</v>
      </c>
      <c r="Q10" s="260">
        <v>2.382981987682204</v>
      </c>
      <c r="R10" s="260">
        <v>1.9305738288659511</v>
      </c>
      <c r="S10" s="260">
        <v>1.7523655564087299</v>
      </c>
      <c r="T10" s="260">
        <v>1.8120368380811429</v>
      </c>
      <c r="U10" s="260">
        <v>1.9704383195828159</v>
      </c>
      <c r="V10" s="260">
        <v>2.0509528239852508</v>
      </c>
      <c r="W10" s="260">
        <v>2.0576564879380261</v>
      </c>
      <c r="X10" s="260">
        <v>1.9227953733432239</v>
      </c>
      <c r="Y10" s="260">
        <v>2.0615217131076031</v>
      </c>
      <c r="DA10" s="68" t="s">
        <v>1696</v>
      </c>
    </row>
    <row r="11" spans="1:105" ht="12" customHeight="1" x14ac:dyDescent="0.25">
      <c r="A11" s="37" t="s">
        <v>159</v>
      </c>
      <c r="B11" s="226">
        <v>0.7184502241289753</v>
      </c>
      <c r="C11" s="226">
        <v>0.66317182411502396</v>
      </c>
      <c r="D11" s="226">
        <v>0.54847286601063472</v>
      </c>
      <c r="E11" s="226">
        <v>0.41812894205668683</v>
      </c>
      <c r="F11" s="226">
        <v>0.39922755349555578</v>
      </c>
      <c r="G11" s="226">
        <v>0.34207326255166232</v>
      </c>
      <c r="H11" s="226">
        <v>0.25779291040978192</v>
      </c>
      <c r="I11" s="226">
        <v>0.29119070230904742</v>
      </c>
      <c r="J11" s="226">
        <v>0.25082327915331593</v>
      </c>
      <c r="K11" s="226">
        <v>0.26752320252537209</v>
      </c>
      <c r="L11" s="226">
        <v>0.2266776997621418</v>
      </c>
      <c r="M11" s="226">
        <v>0.2107776530372126</v>
      </c>
      <c r="N11" s="226">
        <v>0.15363408213599131</v>
      </c>
      <c r="O11" s="226">
        <v>0.143602469287818</v>
      </c>
      <c r="P11" s="226">
        <v>0.15207499536113939</v>
      </c>
      <c r="Q11" s="226">
        <v>0.17115508710884539</v>
      </c>
      <c r="R11" s="226">
        <v>0.1071882942286589</v>
      </c>
      <c r="S11" s="226">
        <v>8.4366349508246438E-2</v>
      </c>
      <c r="T11" s="226">
        <v>8.3206381256424766E-2</v>
      </c>
      <c r="U11" s="226">
        <v>0.109788625939653</v>
      </c>
      <c r="V11" s="226">
        <v>0.1215583300866778</v>
      </c>
      <c r="W11" s="226">
        <v>0.1227372287675087</v>
      </c>
      <c r="X11" s="226">
        <v>9.614059624491679E-2</v>
      </c>
      <c r="Y11" s="226">
        <v>8.7918028777318344E-2</v>
      </c>
      <c r="DA11" s="69" t="s">
        <v>1697</v>
      </c>
    </row>
    <row r="12" spans="1:105" ht="12" customHeight="1" x14ac:dyDescent="0.25">
      <c r="A12" s="37" t="s">
        <v>35</v>
      </c>
      <c r="B12" s="226">
        <v>5.8354798317887164</v>
      </c>
      <c r="C12" s="226">
        <v>5.7121832311595409</v>
      </c>
      <c r="D12" s="226">
        <v>5.7819419583466019</v>
      </c>
      <c r="E12" s="226">
        <v>4.414081388711133</v>
      </c>
      <c r="F12" s="226">
        <v>4.3515515228010804</v>
      </c>
      <c r="G12" s="226">
        <v>3.9173575645132308</v>
      </c>
      <c r="H12" s="226">
        <v>3.6094559260014232</v>
      </c>
      <c r="I12" s="226">
        <v>4.6728921695517274</v>
      </c>
      <c r="J12" s="226">
        <v>4.0575007807310799</v>
      </c>
      <c r="K12" s="226">
        <v>2.794631062384755</v>
      </c>
      <c r="L12" s="226">
        <v>2.945790392987675</v>
      </c>
      <c r="M12" s="226">
        <v>2.7697348889813709</v>
      </c>
      <c r="N12" s="226">
        <v>2.8207512568697828</v>
      </c>
      <c r="O12" s="226">
        <v>2.4621124017317801</v>
      </c>
      <c r="P12" s="226">
        <v>2.3896524021317118</v>
      </c>
      <c r="Q12" s="226">
        <v>2.211826900573358</v>
      </c>
      <c r="R12" s="226">
        <v>1.823385534637292</v>
      </c>
      <c r="S12" s="226">
        <v>1.6679992069004841</v>
      </c>
      <c r="T12" s="226">
        <v>1.7288304568247179</v>
      </c>
      <c r="U12" s="226">
        <v>1.8606496936431629</v>
      </c>
      <c r="V12" s="226">
        <v>1.929394493898573</v>
      </c>
      <c r="W12" s="226">
        <v>1.9349192591705171</v>
      </c>
      <c r="X12" s="226">
        <v>1.826654777098307</v>
      </c>
      <c r="Y12" s="226">
        <v>1.9736036843302851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1253.433591071072</v>
      </c>
      <c r="C17" s="261">
        <v>1221.909026640647</v>
      </c>
      <c r="D17" s="261">
        <v>1271.967000420374</v>
      </c>
      <c r="E17" s="261">
        <v>1026.9873087014221</v>
      </c>
      <c r="F17" s="261">
        <v>1118.1834040298261</v>
      </c>
      <c r="G17" s="261">
        <v>1140.9175216895219</v>
      </c>
      <c r="H17" s="261">
        <v>1100.7838343308131</v>
      </c>
      <c r="I17" s="261">
        <v>1104.011623767793</v>
      </c>
      <c r="J17" s="261">
        <v>1058.926115350208</v>
      </c>
      <c r="K17" s="261">
        <v>798.96699938270194</v>
      </c>
      <c r="L17" s="261">
        <v>773.6505488896596</v>
      </c>
      <c r="M17" s="261">
        <v>704.22132473633224</v>
      </c>
      <c r="N17" s="261">
        <v>869.09663031203536</v>
      </c>
      <c r="O17" s="261">
        <v>819.59963744303332</v>
      </c>
      <c r="P17" s="261">
        <v>855.18797334378803</v>
      </c>
      <c r="Q17" s="261">
        <v>735.27428763726493</v>
      </c>
      <c r="R17" s="261">
        <v>591.48351940001396</v>
      </c>
      <c r="S17" s="261">
        <v>570.48251734274379</v>
      </c>
      <c r="T17" s="261">
        <v>568.00327596604598</v>
      </c>
      <c r="U17" s="261">
        <v>590.00948272172513</v>
      </c>
      <c r="V17" s="261">
        <v>614.47667951923017</v>
      </c>
      <c r="W17" s="261">
        <v>601.25426827389344</v>
      </c>
      <c r="X17" s="261">
        <v>600.56876512285771</v>
      </c>
      <c r="Y17" s="261">
        <v>642.35457199366238</v>
      </c>
      <c r="DA17" s="70" t="s">
        <v>1703</v>
      </c>
    </row>
    <row r="18" spans="1:105" ht="12" customHeight="1" x14ac:dyDescent="0.25">
      <c r="A18" s="18" t="s">
        <v>28</v>
      </c>
      <c r="B18" s="230">
        <v>232.09633614146489</v>
      </c>
      <c r="C18" s="230">
        <v>118.74718192605459</v>
      </c>
      <c r="D18" s="230">
        <v>109.2988844847924</v>
      </c>
      <c r="E18" s="230">
        <v>74.82213890809939</v>
      </c>
      <c r="F18" s="230">
        <v>41.528757269651678</v>
      </c>
      <c r="G18" s="230">
        <v>0.55422544263462192</v>
      </c>
      <c r="H18" s="230">
        <v>3.1449615459836009</v>
      </c>
      <c r="I18" s="230">
        <v>100.94633282325429</v>
      </c>
      <c r="J18" s="230">
        <v>29.971125150668009</v>
      </c>
      <c r="K18" s="230">
        <v>2.8247902865470591</v>
      </c>
      <c r="L18" s="230">
        <v>15.277974922356091</v>
      </c>
      <c r="M18" s="230">
        <v>1.519697961128162</v>
      </c>
      <c r="N18" s="230">
        <v>1.3519432291349589</v>
      </c>
      <c r="O18" s="230">
        <v>0</v>
      </c>
      <c r="P18" s="230">
        <v>0</v>
      </c>
      <c r="Q18" s="230">
        <v>0.92317773840747963</v>
      </c>
      <c r="R18" s="230">
        <v>1.173571855943911</v>
      </c>
      <c r="S18" s="230">
        <v>0.51570610720283261</v>
      </c>
      <c r="T18" s="230">
        <v>0.7647359412488085</v>
      </c>
      <c r="U18" s="230">
        <v>0.84076000996828271</v>
      </c>
      <c r="V18" s="230">
        <v>1.0336882659486919</v>
      </c>
      <c r="W18" s="230">
        <v>1.1571453300364509</v>
      </c>
      <c r="X18" s="230">
        <v>1.70198044491443</v>
      </c>
      <c r="Y18" s="230">
        <v>1.043008150979607</v>
      </c>
      <c r="DA18" s="71" t="s">
        <v>1704</v>
      </c>
    </row>
    <row r="19" spans="1:105" ht="12" customHeight="1" x14ac:dyDescent="0.25">
      <c r="A19" s="18" t="s">
        <v>31</v>
      </c>
      <c r="B19" s="230">
        <v>118.6833893719275</v>
      </c>
      <c r="C19" s="230">
        <v>110.9032755281202</v>
      </c>
      <c r="D19" s="230">
        <v>91.041716314188093</v>
      </c>
      <c r="E19" s="230">
        <v>10.929705218968209</v>
      </c>
      <c r="F19" s="230">
        <v>4.3447434733893129</v>
      </c>
      <c r="G19" s="230">
        <v>4.7894258120558604</v>
      </c>
      <c r="H19" s="230">
        <v>3.1837383710463252</v>
      </c>
      <c r="I19" s="230">
        <v>6.0923327766588669</v>
      </c>
      <c r="J19" s="230">
        <v>4.896053001008716</v>
      </c>
      <c r="K19" s="230">
        <v>2.6848095826060701</v>
      </c>
      <c r="L19" s="230">
        <v>1.99216788920295</v>
      </c>
      <c r="M19" s="230">
        <v>2.160268571444568</v>
      </c>
      <c r="N19" s="230">
        <v>2.7454516192565972</v>
      </c>
      <c r="O19" s="230">
        <v>1.812531500513735</v>
      </c>
      <c r="P19" s="230">
        <v>1.600732607025908</v>
      </c>
      <c r="Q19" s="230">
        <v>2.1194440186785979</v>
      </c>
      <c r="R19" s="230">
        <v>1.743815826521059</v>
      </c>
      <c r="S19" s="230">
        <v>1.1609396245138279</v>
      </c>
      <c r="T19" s="230">
        <v>1.2025020853222039</v>
      </c>
      <c r="U19" s="230">
        <v>1.2629795883768751</v>
      </c>
      <c r="V19" s="230">
        <v>1.1693952600460731</v>
      </c>
      <c r="W19" s="230">
        <v>1.5385893056823059</v>
      </c>
      <c r="X19" s="230">
        <v>1.5524311248839211</v>
      </c>
      <c r="Y19" s="230">
        <v>1.651285271176028</v>
      </c>
      <c r="DA19" s="71" t="s">
        <v>1705</v>
      </c>
    </row>
    <row r="20" spans="1:105" ht="12" customHeight="1" x14ac:dyDescent="0.25">
      <c r="A20" s="18" t="s">
        <v>159</v>
      </c>
      <c r="B20" s="295">
        <v>24.655509112875581</v>
      </c>
      <c r="C20" s="295">
        <v>25.49149170575404</v>
      </c>
      <c r="D20" s="295">
        <v>19.680841110493201</v>
      </c>
      <c r="E20" s="295">
        <v>16.34692700605698</v>
      </c>
      <c r="F20" s="295">
        <v>15.62745107393296</v>
      </c>
      <c r="G20" s="295">
        <v>11.944649597065281</v>
      </c>
      <c r="H20" s="295">
        <v>9.0345329332698157</v>
      </c>
      <c r="I20" s="295">
        <v>13.7318485721279</v>
      </c>
      <c r="J20" s="295">
        <v>11.57036871235076</v>
      </c>
      <c r="K20" s="295">
        <v>10.540566150786759</v>
      </c>
      <c r="L20" s="295">
        <v>9.3453279050375109</v>
      </c>
      <c r="M20" s="295">
        <v>8.6897922950015154</v>
      </c>
      <c r="N20" s="295">
        <v>10.74477622085422</v>
      </c>
      <c r="O20" s="295">
        <v>8.8613862024966537</v>
      </c>
      <c r="P20" s="295">
        <v>8.6915048670840331</v>
      </c>
      <c r="Q20" s="295">
        <v>11.51473893515824</v>
      </c>
      <c r="R20" s="295">
        <v>7.1982145191321516</v>
      </c>
      <c r="S20" s="295">
        <v>5.1884339351839897</v>
      </c>
      <c r="T20" s="295">
        <v>5.6336037051204633</v>
      </c>
      <c r="U20" s="295">
        <v>7.3609963587044058</v>
      </c>
      <c r="V20" s="295">
        <v>7.76082620889167</v>
      </c>
      <c r="W20" s="295">
        <v>8.9478777877939706</v>
      </c>
      <c r="X20" s="295">
        <v>6.4900490414717851</v>
      </c>
      <c r="Y20" s="295">
        <v>6.1007015041838022</v>
      </c>
      <c r="DA20" s="122" t="s">
        <v>1706</v>
      </c>
    </row>
    <row r="21" spans="1:105" ht="12" customHeight="1" x14ac:dyDescent="0.25">
      <c r="A21" s="18" t="s">
        <v>32</v>
      </c>
      <c r="B21" s="295">
        <v>195.66685585563971</v>
      </c>
      <c r="C21" s="295">
        <v>138.0148599084423</v>
      </c>
      <c r="D21" s="295">
        <v>140.95528940816959</v>
      </c>
      <c r="E21" s="295">
        <v>81.58787136402367</v>
      </c>
      <c r="F21" s="295">
        <v>38.482105565788068</v>
      </c>
      <c r="G21" s="295">
        <v>24.596978640332068</v>
      </c>
      <c r="H21" s="295">
        <v>11.27954529222227</v>
      </c>
      <c r="I21" s="295">
        <v>14.621126707612209</v>
      </c>
      <c r="J21" s="295">
        <v>8.0707703534109516</v>
      </c>
      <c r="K21" s="295">
        <v>5.0114971067176928</v>
      </c>
      <c r="L21" s="295">
        <v>2.479053155558069</v>
      </c>
      <c r="M21" s="295">
        <v>1.3166831409002551</v>
      </c>
      <c r="N21" s="295">
        <v>1.7570078753689879</v>
      </c>
      <c r="O21" s="295">
        <v>1.4499638966732029</v>
      </c>
      <c r="P21" s="295">
        <v>0.42684398179328881</v>
      </c>
      <c r="Q21" s="295">
        <v>0.45212717233875083</v>
      </c>
      <c r="R21" s="295">
        <v>0.37199685944811389</v>
      </c>
      <c r="S21" s="295">
        <v>0.32520961494526712</v>
      </c>
      <c r="T21" s="295">
        <v>0.31857991059502638</v>
      </c>
      <c r="U21" s="295">
        <v>0.3357668688741518</v>
      </c>
      <c r="V21" s="295">
        <v>0.382394625621025</v>
      </c>
      <c r="W21" s="295">
        <v>0.55527152630257992</v>
      </c>
      <c r="X21" s="295">
        <v>0.91091309208401716</v>
      </c>
      <c r="Y21" s="295">
        <v>1.177148706263164</v>
      </c>
      <c r="DA21" s="122" t="s">
        <v>1707</v>
      </c>
    </row>
    <row r="22" spans="1:105" ht="12" customHeight="1" x14ac:dyDescent="0.25">
      <c r="A22" s="18" t="s">
        <v>33</v>
      </c>
      <c r="B22" s="295">
        <v>482.07166164889588</v>
      </c>
      <c r="C22" s="295">
        <v>609.18307098924015</v>
      </c>
      <c r="D22" s="295">
        <v>703.51695903727511</v>
      </c>
      <c r="E22" s="295">
        <v>670.73029615255621</v>
      </c>
      <c r="F22" s="295">
        <v>847.86225769792725</v>
      </c>
      <c r="G22" s="295">
        <v>905.52608339747428</v>
      </c>
      <c r="H22" s="295">
        <v>878.71656436729177</v>
      </c>
      <c r="I22" s="295">
        <v>674.04556138639612</v>
      </c>
      <c r="J22" s="295">
        <v>738.96122359384503</v>
      </c>
      <c r="K22" s="295">
        <v>594.87776702048484</v>
      </c>
      <c r="L22" s="295">
        <v>528.02408457650847</v>
      </c>
      <c r="M22" s="295">
        <v>444.64645580537712</v>
      </c>
      <c r="N22" s="295">
        <v>508.99006512701129</v>
      </c>
      <c r="O22" s="295">
        <v>504.18006265685818</v>
      </c>
      <c r="P22" s="295">
        <v>534.39638191376798</v>
      </c>
      <c r="Q22" s="295">
        <v>464.04430051357821</v>
      </c>
      <c r="R22" s="295">
        <v>302.47787507395623</v>
      </c>
      <c r="S22" s="295">
        <v>313.47750592593411</v>
      </c>
      <c r="T22" s="295">
        <v>298.61237914495439</v>
      </c>
      <c r="U22" s="295">
        <v>305.51099612720287</v>
      </c>
      <c r="V22" s="295">
        <v>316.91776199799563</v>
      </c>
      <c r="W22" s="295">
        <v>287.23270209637087</v>
      </c>
      <c r="X22" s="295">
        <v>314.74797307493691</v>
      </c>
      <c r="Y22" s="295">
        <v>330.25547351465048</v>
      </c>
      <c r="DA22" s="122" t="s">
        <v>1708</v>
      </c>
    </row>
    <row r="23" spans="1:105" ht="12" customHeight="1" x14ac:dyDescent="0.25">
      <c r="A23" s="18" t="s">
        <v>35</v>
      </c>
      <c r="B23" s="295">
        <v>200.25983894026839</v>
      </c>
      <c r="C23" s="295">
        <v>219.56914658303549</v>
      </c>
      <c r="D23" s="295">
        <v>207.47331006545531</v>
      </c>
      <c r="E23" s="295">
        <v>172.5703700517173</v>
      </c>
      <c r="F23" s="295">
        <v>170.33808894913699</v>
      </c>
      <c r="G23" s="295">
        <v>136.7878421876274</v>
      </c>
      <c r="H23" s="295">
        <v>126.49590860667981</v>
      </c>
      <c r="I23" s="295">
        <v>220.36228202803031</v>
      </c>
      <c r="J23" s="295">
        <v>187.1707452441583</v>
      </c>
      <c r="K23" s="295">
        <v>110.1100513975652</v>
      </c>
      <c r="L23" s="295">
        <v>121.4472230434063</v>
      </c>
      <c r="M23" s="295">
        <v>114.1886748934335</v>
      </c>
      <c r="N23" s="295">
        <v>197.27615518886799</v>
      </c>
      <c r="O23" s="295">
        <v>151.93143247400079</v>
      </c>
      <c r="P23" s="295">
        <v>136.57521694769159</v>
      </c>
      <c r="Q23" s="295">
        <v>148.80427897340709</v>
      </c>
      <c r="R23" s="295">
        <v>122.4491939521175</v>
      </c>
      <c r="S23" s="295">
        <v>102.5800421540881</v>
      </c>
      <c r="T23" s="295">
        <v>117.05286926344721</v>
      </c>
      <c r="U23" s="295">
        <v>124.75095213651861</v>
      </c>
      <c r="V23" s="295">
        <v>123.1811538120198</v>
      </c>
      <c r="W23" s="295">
        <v>141.06087642814609</v>
      </c>
      <c r="X23" s="295">
        <v>123.3098144617918</v>
      </c>
      <c r="Y23" s="295">
        <v>136.94991952279429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56.718316612332281</v>
      </c>
      <c r="H24" s="295">
        <v>68.928583214319772</v>
      </c>
      <c r="I24" s="295">
        <v>74.21213947371271</v>
      </c>
      <c r="J24" s="295">
        <v>78.285829294766046</v>
      </c>
      <c r="K24" s="295">
        <v>72.917517837994367</v>
      </c>
      <c r="L24" s="295">
        <v>95.084717397590211</v>
      </c>
      <c r="M24" s="295">
        <v>131.69975206904709</v>
      </c>
      <c r="N24" s="295">
        <v>146.2312310515413</v>
      </c>
      <c r="O24" s="295">
        <v>151.36426071249079</v>
      </c>
      <c r="P24" s="295">
        <v>173.4972930264251</v>
      </c>
      <c r="Q24" s="295">
        <v>107.4162202856964</v>
      </c>
      <c r="R24" s="295">
        <v>156.06885131289511</v>
      </c>
      <c r="S24" s="295">
        <v>147.23467998087571</v>
      </c>
      <c r="T24" s="295">
        <v>144.41860591535789</v>
      </c>
      <c r="U24" s="295">
        <v>149.94703163208001</v>
      </c>
      <c r="V24" s="295">
        <v>164.03145934870719</v>
      </c>
      <c r="W24" s="295">
        <v>160.7618057995611</v>
      </c>
      <c r="X24" s="295">
        <v>151.85560388277489</v>
      </c>
      <c r="Y24" s="295">
        <v>165.177035323615</v>
      </c>
      <c r="DA24" s="122" t="s">
        <v>1710</v>
      </c>
    </row>
    <row r="25" spans="1:105" ht="12" customHeight="1" x14ac:dyDescent="0.25">
      <c r="A25" s="57" t="s">
        <v>1461</v>
      </c>
      <c r="B25" s="261">
        <v>890.99102515120114</v>
      </c>
      <c r="C25" s="261">
        <v>868.58209644576573</v>
      </c>
      <c r="D25" s="261">
        <v>904.16531815987219</v>
      </c>
      <c r="E25" s="261">
        <v>730.02389716972959</v>
      </c>
      <c r="F25" s="261">
        <v>794.8497507652188</v>
      </c>
      <c r="G25" s="261">
        <v>811.01007624541512</v>
      </c>
      <c r="H25" s="261">
        <v>782.48143659704158</v>
      </c>
      <c r="I25" s="261">
        <v>784.77587919050086</v>
      </c>
      <c r="J25" s="261">
        <v>752.72728590992631</v>
      </c>
      <c r="K25" s="261">
        <v>567.93788750600686</v>
      </c>
      <c r="L25" s="261">
        <v>549.94193595446882</v>
      </c>
      <c r="M25" s="261">
        <v>500.58885012328022</v>
      </c>
      <c r="N25" s="261">
        <v>617.78885065261295</v>
      </c>
      <c r="O25" s="261">
        <v>582.60439673944745</v>
      </c>
      <c r="P25" s="261">
        <v>607.9020177011954</v>
      </c>
      <c r="Q25" s="261">
        <v>522.66254548789982</v>
      </c>
      <c r="R25" s="261">
        <v>420.45028237987958</v>
      </c>
      <c r="S25" s="261">
        <v>405.52192519725429</v>
      </c>
      <c r="T25" s="261">
        <v>403.75958068091393</v>
      </c>
      <c r="U25" s="261">
        <v>419.40247780494661</v>
      </c>
      <c r="V25" s="261">
        <v>436.79474566219852</v>
      </c>
      <c r="W25" s="261">
        <v>427.39572377992522</v>
      </c>
      <c r="X25" s="261">
        <v>426.90844056074491</v>
      </c>
      <c r="Y25" s="261">
        <v>456.61147322701822</v>
      </c>
      <c r="DA25" s="70" t="s">
        <v>1711</v>
      </c>
    </row>
    <row r="26" spans="1:105" ht="12" customHeight="1" x14ac:dyDescent="0.25">
      <c r="A26" s="18" t="s">
        <v>28</v>
      </c>
      <c r="B26" s="230">
        <v>164.9834135175941</v>
      </c>
      <c r="C26" s="230">
        <v>84.410274394913941</v>
      </c>
      <c r="D26" s="230">
        <v>77.694044446161641</v>
      </c>
      <c r="E26" s="230">
        <v>53.186586608682163</v>
      </c>
      <c r="F26" s="230">
        <v>29.520311468056299</v>
      </c>
      <c r="G26" s="230">
        <v>0.39396574243389648</v>
      </c>
      <c r="H26" s="230">
        <v>2.2355651961765148</v>
      </c>
      <c r="I26" s="230">
        <v>71.75671468209903</v>
      </c>
      <c r="J26" s="230">
        <v>21.30468156682301</v>
      </c>
      <c r="K26" s="230">
        <v>2.0079745837169032</v>
      </c>
      <c r="L26" s="230">
        <v>10.86019924411978</v>
      </c>
      <c r="M26" s="230">
        <v>1.080262451837382</v>
      </c>
      <c r="N26" s="230">
        <v>0.96101563916430965</v>
      </c>
      <c r="O26" s="230">
        <v>0</v>
      </c>
      <c r="P26" s="230">
        <v>0</v>
      </c>
      <c r="Q26" s="230">
        <v>0.65623187809860439</v>
      </c>
      <c r="R26" s="230">
        <v>0.83422209079505438</v>
      </c>
      <c r="S26" s="230">
        <v>0.36658464908439897</v>
      </c>
      <c r="T26" s="230">
        <v>0.54360507418746029</v>
      </c>
      <c r="U26" s="230">
        <v>0.59764604086256556</v>
      </c>
      <c r="V26" s="230">
        <v>0.73478720717655455</v>
      </c>
      <c r="W26" s="230">
        <v>0.82254545530178202</v>
      </c>
      <c r="X26" s="230">
        <v>1.209836174971012</v>
      </c>
      <c r="Y26" s="230">
        <v>0.74141215641769487</v>
      </c>
      <c r="DA26" s="71" t="s">
        <v>1712</v>
      </c>
    </row>
    <row r="27" spans="1:105" ht="12" customHeight="1" x14ac:dyDescent="0.25">
      <c r="A27" s="18" t="s">
        <v>31</v>
      </c>
      <c r="B27" s="295">
        <v>84.364928080914069</v>
      </c>
      <c r="C27" s="295">
        <v>78.834510148230933</v>
      </c>
      <c r="D27" s="295">
        <v>64.716114781149017</v>
      </c>
      <c r="E27" s="295">
        <v>7.769274197707964</v>
      </c>
      <c r="F27" s="295">
        <v>3.0884184602602018</v>
      </c>
      <c r="G27" s="295">
        <v>3.404516557213686</v>
      </c>
      <c r="H27" s="295">
        <v>2.263129323515102</v>
      </c>
      <c r="I27" s="295">
        <v>4.3306752467030041</v>
      </c>
      <c r="J27" s="295">
        <v>3.4803114529870758</v>
      </c>
      <c r="K27" s="295">
        <v>1.908470667598626</v>
      </c>
      <c r="L27" s="295">
        <v>1.416113085303133</v>
      </c>
      <c r="M27" s="295">
        <v>1.535605813331181</v>
      </c>
      <c r="N27" s="295">
        <v>1.951577467023347</v>
      </c>
      <c r="O27" s="295">
        <v>1.288420313023195</v>
      </c>
      <c r="P27" s="295">
        <v>1.1378651383582541</v>
      </c>
      <c r="Q27" s="295">
        <v>1.506586078756166</v>
      </c>
      <c r="R27" s="295">
        <v>1.2395744473540189</v>
      </c>
      <c r="S27" s="295">
        <v>0.82524259246980314</v>
      </c>
      <c r="T27" s="295">
        <v>0.8547868617691583</v>
      </c>
      <c r="U27" s="295">
        <v>0.89777670409436683</v>
      </c>
      <c r="V27" s="295">
        <v>0.83125319839647382</v>
      </c>
      <c r="W27" s="295">
        <v>1.0936911795902411</v>
      </c>
      <c r="X27" s="295">
        <v>1.1035305015680941</v>
      </c>
      <c r="Y27" s="295">
        <v>1.1738000058902069</v>
      </c>
      <c r="DA27" s="122" t="s">
        <v>1713</v>
      </c>
    </row>
    <row r="28" spans="1:105" ht="12" customHeight="1" x14ac:dyDescent="0.25">
      <c r="A28" s="18" t="s">
        <v>159</v>
      </c>
      <c r="B28" s="295">
        <v>17.526127827270091</v>
      </c>
      <c r="C28" s="295">
        <v>18.12037788785835</v>
      </c>
      <c r="D28" s="295">
        <v>13.989933668437921</v>
      </c>
      <c r="E28" s="295">
        <v>11.62005339170195</v>
      </c>
      <c r="F28" s="295">
        <v>11.108620952918329</v>
      </c>
      <c r="G28" s="295">
        <v>8.4907374952883501</v>
      </c>
      <c r="H28" s="295">
        <v>6.4221094897399542</v>
      </c>
      <c r="I28" s="295">
        <v>9.7611504300330711</v>
      </c>
      <c r="J28" s="295">
        <v>8.22468358422209</v>
      </c>
      <c r="K28" s="295">
        <v>7.4926584920533097</v>
      </c>
      <c r="L28" s="295">
        <v>6.6430350596941707</v>
      </c>
      <c r="M28" s="295">
        <v>6.177053974322118</v>
      </c>
      <c r="N28" s="295">
        <v>7.6378192257146216</v>
      </c>
      <c r="O28" s="295">
        <v>6.2990298274011369</v>
      </c>
      <c r="P28" s="295">
        <v>6.1782713394592221</v>
      </c>
      <c r="Q28" s="295">
        <v>8.1851397004752524</v>
      </c>
      <c r="R28" s="295">
        <v>5.1167804815086981</v>
      </c>
      <c r="S28" s="295">
        <v>3.688147584180022</v>
      </c>
      <c r="T28" s="295">
        <v>4.0045921668906947</v>
      </c>
      <c r="U28" s="295">
        <v>5.2324923621776556</v>
      </c>
      <c r="V28" s="295">
        <v>5.5167075057976618</v>
      </c>
      <c r="W28" s="295">
        <v>6.3605115259928908</v>
      </c>
      <c r="X28" s="295">
        <v>4.61338796880435</v>
      </c>
      <c r="Y28" s="295">
        <v>4.336624074921561</v>
      </c>
      <c r="DA28" s="122" t="s">
        <v>1714</v>
      </c>
    </row>
    <row r="29" spans="1:105" ht="12" customHeight="1" x14ac:dyDescent="0.25">
      <c r="A29" s="18" t="s">
        <v>32</v>
      </c>
      <c r="B29" s="295">
        <v>139.0878732856965</v>
      </c>
      <c r="C29" s="295">
        <v>98.106515089358084</v>
      </c>
      <c r="D29" s="295">
        <v>100.19669067824439</v>
      </c>
      <c r="E29" s="295">
        <v>57.995941439879509</v>
      </c>
      <c r="F29" s="295">
        <v>27.354628862897702</v>
      </c>
      <c r="G29" s="295">
        <v>17.48452201256589</v>
      </c>
      <c r="H29" s="295">
        <v>8.0179545966760966</v>
      </c>
      <c r="I29" s="295">
        <v>10.393285106512151</v>
      </c>
      <c r="J29" s="295">
        <v>5.737028273512899</v>
      </c>
      <c r="K29" s="295">
        <v>3.5623737679162688</v>
      </c>
      <c r="L29" s="295">
        <v>1.7622107211819249</v>
      </c>
      <c r="M29" s="295">
        <v>0.93595134984977568</v>
      </c>
      <c r="N29" s="295">
        <v>1.248951886422663</v>
      </c>
      <c r="O29" s="295">
        <v>1.030692673255343</v>
      </c>
      <c r="P29" s="295">
        <v>0.30341787520840308</v>
      </c>
      <c r="Q29" s="295">
        <v>0.32139018425107418</v>
      </c>
      <c r="R29" s="295">
        <v>0.26443033401512578</v>
      </c>
      <c r="S29" s="295">
        <v>0.2311720782602523</v>
      </c>
      <c r="T29" s="295">
        <v>0.22645941767930949</v>
      </c>
      <c r="U29" s="295">
        <v>0.2386765990963666</v>
      </c>
      <c r="V29" s="295">
        <v>0.27182148453772209</v>
      </c>
      <c r="W29" s="295">
        <v>0.39470934079151782</v>
      </c>
      <c r="X29" s="295">
        <v>0.6475136740559625</v>
      </c>
      <c r="Y29" s="295">
        <v>0.83676465990718418</v>
      </c>
      <c r="DA29" s="122" t="s">
        <v>1715</v>
      </c>
    </row>
    <row r="30" spans="1:105" ht="12" customHeight="1" x14ac:dyDescent="0.25">
      <c r="A30" s="18" t="s">
        <v>33</v>
      </c>
      <c r="B30" s="295">
        <v>342.67593199083018</v>
      </c>
      <c r="C30" s="295">
        <v>433.03183574460593</v>
      </c>
      <c r="D30" s="295">
        <v>500.08815864608101</v>
      </c>
      <c r="E30" s="295">
        <v>476.78207958210783</v>
      </c>
      <c r="F30" s="295">
        <v>602.69460428913419</v>
      </c>
      <c r="G30" s="295">
        <v>643.68437154938158</v>
      </c>
      <c r="H30" s="295">
        <v>624.62708681194192</v>
      </c>
      <c r="I30" s="295">
        <v>479.13870349133509</v>
      </c>
      <c r="J30" s="295">
        <v>525.28336790004914</v>
      </c>
      <c r="K30" s="295">
        <v>422.86305014717402</v>
      </c>
      <c r="L30" s="295">
        <v>375.34076298316762</v>
      </c>
      <c r="M30" s="295">
        <v>316.07258997211397</v>
      </c>
      <c r="N30" s="295">
        <v>361.81061617454111</v>
      </c>
      <c r="O30" s="295">
        <v>358.39147290090398</v>
      </c>
      <c r="P30" s="295">
        <v>379.87044830318638</v>
      </c>
      <c r="Q30" s="295">
        <v>329.86135841218351</v>
      </c>
      <c r="R30" s="295">
        <v>215.01344300770359</v>
      </c>
      <c r="S30" s="295">
        <v>222.8324231586295</v>
      </c>
      <c r="T30" s="295">
        <v>212.26569298326399</v>
      </c>
      <c r="U30" s="295">
        <v>217.1695074820334</v>
      </c>
      <c r="V30" s="295">
        <v>225.27789558434421</v>
      </c>
      <c r="W30" s="295">
        <v>204.1765607056272</v>
      </c>
      <c r="X30" s="295">
        <v>223.7355223220591</v>
      </c>
      <c r="Y30" s="295">
        <v>234.7588775382747</v>
      </c>
      <c r="DA30" s="122" t="s">
        <v>1716</v>
      </c>
    </row>
    <row r="31" spans="1:105" ht="12" customHeight="1" x14ac:dyDescent="0.25">
      <c r="A31" s="18" t="s">
        <v>35</v>
      </c>
      <c r="B31" s="295">
        <v>142.35275044889619</v>
      </c>
      <c r="C31" s="295">
        <v>156.0785831807984</v>
      </c>
      <c r="D31" s="295">
        <v>147.48037593979831</v>
      </c>
      <c r="E31" s="295">
        <v>122.6699619496502</v>
      </c>
      <c r="F31" s="295">
        <v>121.0831667319521</v>
      </c>
      <c r="G31" s="295">
        <v>97.234301527558273</v>
      </c>
      <c r="H31" s="295">
        <v>89.918381069226982</v>
      </c>
      <c r="I31" s="295">
        <v>156.64237576482819</v>
      </c>
      <c r="J31" s="295">
        <v>133.04849604429569</v>
      </c>
      <c r="K31" s="295">
        <v>78.270654522936923</v>
      </c>
      <c r="L31" s="295">
        <v>86.329572250210731</v>
      </c>
      <c r="M31" s="295">
        <v>81.169904196534873</v>
      </c>
      <c r="N31" s="295">
        <v>140.23182799769921</v>
      </c>
      <c r="O31" s="295">
        <v>107.9989747658077</v>
      </c>
      <c r="P31" s="295">
        <v>97.083158952592314</v>
      </c>
      <c r="Q31" s="295">
        <v>105.7760682447545</v>
      </c>
      <c r="R31" s="295">
        <v>87.041813483798009</v>
      </c>
      <c r="S31" s="295">
        <v>72.918021002472074</v>
      </c>
      <c r="T31" s="295">
        <v>83.205888788099998</v>
      </c>
      <c r="U31" s="295">
        <v>88.677995806482699</v>
      </c>
      <c r="V31" s="295">
        <v>87.562120000704596</v>
      </c>
      <c r="W31" s="295">
        <v>100.2717461800609</v>
      </c>
      <c r="X31" s="295">
        <v>87.653577166886819</v>
      </c>
      <c r="Y31" s="295">
        <v>97.349512618152019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40.317661360973432</v>
      </c>
      <c r="H32" s="295">
        <v>48.997210109765057</v>
      </c>
      <c r="I32" s="295">
        <v>52.752974468990381</v>
      </c>
      <c r="J32" s="295">
        <v>55.648717088036342</v>
      </c>
      <c r="K32" s="295">
        <v>51.832705324610806</v>
      </c>
      <c r="L32" s="295">
        <v>67.590042610791485</v>
      </c>
      <c r="M32" s="295">
        <v>93.617482365290883</v>
      </c>
      <c r="N32" s="295">
        <v>103.9470422620477</v>
      </c>
      <c r="O32" s="295">
        <v>107.595806259056</v>
      </c>
      <c r="P32" s="295">
        <v>123.32885609239079</v>
      </c>
      <c r="Q32" s="295">
        <v>76.355770989380758</v>
      </c>
      <c r="R32" s="295">
        <v>110.9400185347051</v>
      </c>
      <c r="S32" s="295">
        <v>104.6603341321583</v>
      </c>
      <c r="T32" s="295">
        <v>102.65855538902331</v>
      </c>
      <c r="U32" s="295">
        <v>106.5883828101996</v>
      </c>
      <c r="V32" s="295">
        <v>116.60016068124131</v>
      </c>
      <c r="W32" s="295">
        <v>114.27595939256069</v>
      </c>
      <c r="X32" s="295">
        <v>107.9450727523996</v>
      </c>
      <c r="Y32" s="295">
        <v>117.4144821734548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40.321436118654347</v>
      </c>
      <c r="C33" s="261">
        <f t="shared" si="1"/>
        <v>39.1027336579616</v>
      </c>
      <c r="D33" s="261">
        <f t="shared" si="1"/>
        <v>40.860683704539021</v>
      </c>
      <c r="E33" s="261">
        <f t="shared" si="1"/>
        <v>33.344452016772308</v>
      </c>
      <c r="F33" s="261">
        <f t="shared" si="1"/>
        <v>36.366288727908021</v>
      </c>
      <c r="G33" s="261">
        <f t="shared" si="1"/>
        <v>35.434496788975153</v>
      </c>
      <c r="H33" s="261">
        <f t="shared" si="1"/>
        <v>33.376011030858493</v>
      </c>
      <c r="I33" s="261">
        <f t="shared" si="1"/>
        <v>32.289281618381452</v>
      </c>
      <c r="J33" s="261">
        <f t="shared" si="1"/>
        <v>30.484097063446349</v>
      </c>
      <c r="K33" s="261">
        <f t="shared" si="1"/>
        <v>22.875269989292072</v>
      </c>
      <c r="L33" s="261">
        <f t="shared" si="1"/>
        <v>21.951030890864718</v>
      </c>
      <c r="M33" s="261">
        <f t="shared" si="1"/>
        <v>19.67759422221723</v>
      </c>
      <c r="N33" s="261">
        <f t="shared" si="1"/>
        <v>21.29223785518893</v>
      </c>
      <c r="O33" s="261">
        <f t="shared" si="1"/>
        <v>21.212085721533121</v>
      </c>
      <c r="P33" s="261">
        <f t="shared" si="1"/>
        <v>23.35020825721606</v>
      </c>
      <c r="Q33" s="261">
        <f t="shared" si="1"/>
        <v>19.446635190527651</v>
      </c>
      <c r="R33" s="261">
        <f t="shared" si="1"/>
        <v>15.544794251019409</v>
      </c>
      <c r="S33" s="261">
        <f t="shared" si="1"/>
        <v>15.170737453487339</v>
      </c>
      <c r="T33" s="261">
        <f t="shared" si="1"/>
        <v>14.740577718120051</v>
      </c>
      <c r="U33" s="261">
        <f t="shared" si="1"/>
        <v>16.093334893106132</v>
      </c>
      <c r="V33" s="261">
        <f t="shared" si="1"/>
        <v>17.827484080415829</v>
      </c>
      <c r="W33" s="261">
        <f t="shared" si="1"/>
        <v>17.593341217631281</v>
      </c>
      <c r="X33" s="261">
        <f t="shared" si="1"/>
        <v>19.264610002076701</v>
      </c>
      <c r="Y33" s="261">
        <f t="shared" si="1"/>
        <v>20.841424795397408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40.321436118654347</v>
      </c>
      <c r="C35" s="262">
        <v>39.1027336579616</v>
      </c>
      <c r="D35" s="262">
        <v>40.860683704539021</v>
      </c>
      <c r="E35" s="262">
        <v>33.344452016772308</v>
      </c>
      <c r="F35" s="262">
        <v>36.366288727908021</v>
      </c>
      <c r="G35" s="262">
        <v>35.434496788975153</v>
      </c>
      <c r="H35" s="262">
        <v>33.376011030858493</v>
      </c>
      <c r="I35" s="262">
        <v>32.289281618381452</v>
      </c>
      <c r="J35" s="262">
        <v>30.484097063446349</v>
      </c>
      <c r="K35" s="262">
        <v>22.875269989292072</v>
      </c>
      <c r="L35" s="262">
        <v>21.951030890864718</v>
      </c>
      <c r="M35" s="262">
        <v>19.67759422221723</v>
      </c>
      <c r="N35" s="262">
        <v>21.29223785518893</v>
      </c>
      <c r="O35" s="262">
        <v>21.212085721533121</v>
      </c>
      <c r="P35" s="262">
        <v>23.35020825721606</v>
      </c>
      <c r="Q35" s="262">
        <v>19.446635190527651</v>
      </c>
      <c r="R35" s="262">
        <v>15.544794251019409</v>
      </c>
      <c r="S35" s="262">
        <v>15.170737453487339</v>
      </c>
      <c r="T35" s="262">
        <v>14.740577718120051</v>
      </c>
      <c r="U35" s="262">
        <v>16.093334893106132</v>
      </c>
      <c r="V35" s="262">
        <v>17.827484080415829</v>
      </c>
      <c r="W35" s="262">
        <v>17.593341217631281</v>
      </c>
      <c r="X35" s="262">
        <v>19.264610002076701</v>
      </c>
      <c r="Y35" s="262">
        <v>20.841424795397408</v>
      </c>
      <c r="DA35" s="72" t="s">
        <v>1720</v>
      </c>
    </row>
    <row r="36" spans="1:105" ht="12" customHeight="1" x14ac:dyDescent="0.25">
      <c r="A36" s="64" t="s">
        <v>28</v>
      </c>
      <c r="B36" s="229">
        <v>7.4662572135990857</v>
      </c>
      <c r="C36" s="229">
        <v>3.80006966660505</v>
      </c>
      <c r="D36" s="229">
        <v>3.511118721410277</v>
      </c>
      <c r="E36" s="229">
        <v>2.4293418228975798</v>
      </c>
      <c r="F36" s="229">
        <v>1.350625283774179</v>
      </c>
      <c r="G36" s="229">
        <v>1.7213075699217029E-2</v>
      </c>
      <c r="H36" s="229">
        <v>9.535593454112215E-2</v>
      </c>
      <c r="I36" s="229">
        <v>2.9524005895417029</v>
      </c>
      <c r="J36" s="229">
        <v>0.86280116709700927</v>
      </c>
      <c r="K36" s="229">
        <v>8.0876732728408979E-2</v>
      </c>
      <c r="L36" s="229">
        <v>0.4334867983378452</v>
      </c>
      <c r="M36" s="229">
        <v>4.2463922589403541E-2</v>
      </c>
      <c r="N36" s="229">
        <v>3.3121629744575838E-2</v>
      </c>
      <c r="O36" s="229">
        <v>0</v>
      </c>
      <c r="P36" s="229">
        <v>0</v>
      </c>
      <c r="Q36" s="229">
        <v>2.4416331424448351E-2</v>
      </c>
      <c r="R36" s="229">
        <v>3.0842673449194759E-2</v>
      </c>
      <c r="S36" s="229">
        <v>1.371407837697813E-2</v>
      </c>
      <c r="T36" s="229">
        <v>1.9846099578643289E-2</v>
      </c>
      <c r="U36" s="229">
        <v>2.293290667589571E-2</v>
      </c>
      <c r="V36" s="229">
        <v>2.99898461886807E-2</v>
      </c>
      <c r="W36" s="229">
        <v>3.3859306626071242E-2</v>
      </c>
      <c r="X36" s="229">
        <v>5.4594896382481849E-2</v>
      </c>
      <c r="Y36" s="229">
        <v>3.3840774063708931E-2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3.8179004751390999</v>
      </c>
      <c r="C38" s="229">
        <v>3.5490541032290608</v>
      </c>
      <c r="D38" s="229">
        <v>2.9246252245561211</v>
      </c>
      <c r="E38" s="229">
        <v>0.35486809636642452</v>
      </c>
      <c r="F38" s="229">
        <v>0.1413025761539162</v>
      </c>
      <c r="G38" s="229">
        <v>0.1487494848067655</v>
      </c>
      <c r="H38" s="229">
        <v>9.6531656513658137E-2</v>
      </c>
      <c r="I38" s="229">
        <v>0.17818385649516469</v>
      </c>
      <c r="J38" s="229">
        <v>0.14094633492079561</v>
      </c>
      <c r="K38" s="229">
        <v>7.6868937164367823E-2</v>
      </c>
      <c r="L38" s="229">
        <v>5.652440748403019E-2</v>
      </c>
      <c r="M38" s="229">
        <v>6.0362966679276361E-2</v>
      </c>
      <c r="N38" s="229">
        <v>6.7261575822859965E-2</v>
      </c>
      <c r="O38" s="229">
        <v>4.6910188591376377E-2</v>
      </c>
      <c r="P38" s="229">
        <v>4.3706694789012783E-2</v>
      </c>
      <c r="Q38" s="229">
        <v>5.605534605382774E-2</v>
      </c>
      <c r="R38" s="229">
        <v>4.5829270547450153E-2</v>
      </c>
      <c r="S38" s="229">
        <v>3.087265552831666E-2</v>
      </c>
      <c r="T38" s="229">
        <v>3.120681903593979E-2</v>
      </c>
      <c r="U38" s="229">
        <v>3.4449536955142149E-2</v>
      </c>
      <c r="V38" s="229">
        <v>3.3927040808930622E-2</v>
      </c>
      <c r="W38" s="229">
        <v>4.5020764220731188E-2</v>
      </c>
      <c r="X38" s="229">
        <v>4.9797761576654651E-2</v>
      </c>
      <c r="Y38" s="229">
        <v>5.3576543696340552E-2</v>
      </c>
      <c r="DA38" s="73" t="s">
        <v>1723</v>
      </c>
    </row>
    <row r="39" spans="1:105" ht="12" customHeight="1" x14ac:dyDescent="0.25">
      <c r="A39" s="64" t="s">
        <v>159</v>
      </c>
      <c r="B39" s="229">
        <v>0.79313777989482848</v>
      </c>
      <c r="C39" s="229">
        <v>0.81576204855010381</v>
      </c>
      <c r="D39" s="229">
        <v>0.63222758404060753</v>
      </c>
      <c r="E39" s="229">
        <v>0.53075565643004319</v>
      </c>
      <c r="F39" s="229">
        <v>0.50824613903922988</v>
      </c>
      <c r="G39" s="229">
        <v>0.37097567505657347</v>
      </c>
      <c r="H39" s="229">
        <v>0.27392905076842577</v>
      </c>
      <c r="I39" s="229">
        <v>0.40161853022270888</v>
      </c>
      <c r="J39" s="229">
        <v>0.33308484678415412</v>
      </c>
      <c r="K39" s="229">
        <v>0.30178755408613001</v>
      </c>
      <c r="L39" s="229">
        <v>0.26515793444876889</v>
      </c>
      <c r="M39" s="229">
        <v>0.24281316207005191</v>
      </c>
      <c r="N39" s="229">
        <v>0.2632392337237186</v>
      </c>
      <c r="O39" s="229">
        <v>0.22934183368527261</v>
      </c>
      <c r="P39" s="229">
        <v>0.23731443266383881</v>
      </c>
      <c r="Q39" s="229">
        <v>0.30454339441916639</v>
      </c>
      <c r="R39" s="229">
        <v>0.1891764690047715</v>
      </c>
      <c r="S39" s="229">
        <v>0.13797507659318919</v>
      </c>
      <c r="T39" s="229">
        <v>0.14620087024530001</v>
      </c>
      <c r="U39" s="229">
        <v>0.20078148405529481</v>
      </c>
      <c r="V39" s="229">
        <v>0.22516071040831151</v>
      </c>
      <c r="W39" s="229">
        <v>0.26182444832576418</v>
      </c>
      <c r="X39" s="229">
        <v>0.2081830939921239</v>
      </c>
      <c r="Y39" s="229">
        <v>0.1979394514216504</v>
      </c>
      <c r="DA39" s="73" t="s">
        <v>1724</v>
      </c>
    </row>
    <row r="40" spans="1:105" ht="12" customHeight="1" x14ac:dyDescent="0.25">
      <c r="A40" s="64" t="s">
        <v>32</v>
      </c>
      <c r="B40" s="229">
        <v>6.2943650825405149</v>
      </c>
      <c r="C40" s="229">
        <v>4.4166612981637661</v>
      </c>
      <c r="D40" s="229">
        <v>4.528049465973174</v>
      </c>
      <c r="E40" s="229">
        <v>2.6490131268401251</v>
      </c>
      <c r="F40" s="229">
        <v>1.25154009335123</v>
      </c>
      <c r="G40" s="229">
        <v>0.76393038416892756</v>
      </c>
      <c r="H40" s="229">
        <v>0.34199832551605308</v>
      </c>
      <c r="I40" s="229">
        <v>0.42762745217203219</v>
      </c>
      <c r="J40" s="229">
        <v>0.23233929474748841</v>
      </c>
      <c r="K40" s="229">
        <v>0.14348446112955349</v>
      </c>
      <c r="L40" s="229">
        <v>7.0338956620467755E-2</v>
      </c>
      <c r="M40" s="229">
        <v>3.6791212727859859E-2</v>
      </c>
      <c r="N40" s="229">
        <v>4.3045420142021423E-2</v>
      </c>
      <c r="O40" s="229">
        <v>3.7526564269006218E-2</v>
      </c>
      <c r="P40" s="229">
        <v>1.165462585873611E-2</v>
      </c>
      <c r="Q40" s="229">
        <v>1.195792145601869E-2</v>
      </c>
      <c r="R40" s="229">
        <v>9.7764594489666463E-3</v>
      </c>
      <c r="S40" s="229">
        <v>8.6482399297088883E-3</v>
      </c>
      <c r="T40" s="229">
        <v>8.2676493785547121E-3</v>
      </c>
      <c r="U40" s="229">
        <v>9.1585115579404363E-3</v>
      </c>
      <c r="V40" s="229">
        <v>1.1094211266128371E-2</v>
      </c>
      <c r="W40" s="229">
        <v>1.6247837140053428E-2</v>
      </c>
      <c r="X40" s="229">
        <v>2.921961061560455E-2</v>
      </c>
      <c r="Y40" s="229">
        <v>3.8193012557595878E-2</v>
      </c>
      <c r="DA40" s="73" t="s">
        <v>1725</v>
      </c>
    </row>
    <row r="41" spans="1:105" ht="12" customHeight="1" x14ac:dyDescent="0.25">
      <c r="A41" s="64" t="s">
        <v>33</v>
      </c>
      <c r="B41" s="229">
        <v>15.50765979805894</v>
      </c>
      <c r="C41" s="229">
        <v>19.494678289856719</v>
      </c>
      <c r="D41" s="229">
        <v>22.599787521610921</v>
      </c>
      <c r="E41" s="229">
        <v>21.777420214212849</v>
      </c>
      <c r="F41" s="229">
        <v>27.5747283977006</v>
      </c>
      <c r="G41" s="229">
        <v>28.123734174022839</v>
      </c>
      <c r="H41" s="229">
        <v>26.642881945254821</v>
      </c>
      <c r="I41" s="229">
        <v>19.713965402780129</v>
      </c>
      <c r="J41" s="229">
        <v>21.273028721846071</v>
      </c>
      <c r="K41" s="229">
        <v>17.031979470659721</v>
      </c>
      <c r="L41" s="229">
        <v>14.981793793456729</v>
      </c>
      <c r="M41" s="229">
        <v>12.42446404610253</v>
      </c>
      <c r="N41" s="229">
        <v>12.46988787509323</v>
      </c>
      <c r="O41" s="229">
        <v>13.04870112135519</v>
      </c>
      <c r="P41" s="229">
        <v>14.591256189910141</v>
      </c>
      <c r="Q41" s="229">
        <v>12.27310729622987</v>
      </c>
      <c r="R41" s="229">
        <v>7.9494291544754248</v>
      </c>
      <c r="S41" s="229">
        <v>8.3362500960203327</v>
      </c>
      <c r="T41" s="229">
        <v>7.7494605552980218</v>
      </c>
      <c r="U41" s="229">
        <v>8.3332402583103207</v>
      </c>
      <c r="V41" s="229">
        <v>9.1945659536514057</v>
      </c>
      <c r="W41" s="229">
        <v>8.4047352401358548</v>
      </c>
      <c r="X41" s="229">
        <v>10.09625758507836</v>
      </c>
      <c r="Y41" s="229">
        <v>10.715257452221969</v>
      </c>
      <c r="DA41" s="73" t="s">
        <v>1726</v>
      </c>
    </row>
    <row r="42" spans="1:105" ht="12" customHeight="1" x14ac:dyDescent="0.25">
      <c r="A42" s="64" t="s">
        <v>35</v>
      </c>
      <c r="B42" s="229">
        <v>6.4421157694218731</v>
      </c>
      <c r="C42" s="229">
        <v>7.0265082515569022</v>
      </c>
      <c r="D42" s="229">
        <v>6.6648751869479197</v>
      </c>
      <c r="E42" s="229">
        <v>5.6030531000252886</v>
      </c>
      <c r="F42" s="229">
        <v>5.5398462378888631</v>
      </c>
      <c r="G42" s="229">
        <v>4.2483424635206362</v>
      </c>
      <c r="H42" s="229">
        <v>3.835384122970519</v>
      </c>
      <c r="I42" s="229">
        <v>6.4449862929784176</v>
      </c>
      <c r="J42" s="229">
        <v>5.3882240533594841</v>
      </c>
      <c r="K42" s="229">
        <v>3.1525671976442129</v>
      </c>
      <c r="L42" s="229">
        <v>3.44586034154778</v>
      </c>
      <c r="M42" s="229">
        <v>3.1906991884503828</v>
      </c>
      <c r="N42" s="229">
        <v>4.8331228921350631</v>
      </c>
      <c r="O42" s="229">
        <v>3.932142502512793</v>
      </c>
      <c r="P42" s="229">
        <v>3.729074610385164</v>
      </c>
      <c r="Q42" s="229">
        <v>3.9355959764132682</v>
      </c>
      <c r="R42" s="229">
        <v>3.2180905532577579</v>
      </c>
      <c r="S42" s="229">
        <v>2.7278923370623951</v>
      </c>
      <c r="T42" s="229">
        <v>3.0377059244459921</v>
      </c>
      <c r="U42" s="229">
        <v>3.4027569213048539</v>
      </c>
      <c r="V42" s="229">
        <v>3.5737890985695451</v>
      </c>
      <c r="W42" s="229">
        <v>4.1275917068882668</v>
      </c>
      <c r="X42" s="229">
        <v>3.9554429450704109</v>
      </c>
      <c r="Y42" s="229">
        <v>4.4433893256358807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1.761551531700192</v>
      </c>
      <c r="H44" s="229">
        <v>2.0899299952938879</v>
      </c>
      <c r="I44" s="229">
        <v>2.1704994941913029</v>
      </c>
      <c r="J44" s="229">
        <v>2.25367264469135</v>
      </c>
      <c r="K44" s="229">
        <v>2.0877056358796779</v>
      </c>
      <c r="L44" s="229">
        <v>2.6978686589690888</v>
      </c>
      <c r="M44" s="229">
        <v>3.67999972359772</v>
      </c>
      <c r="N44" s="229">
        <v>3.5825592285274661</v>
      </c>
      <c r="O44" s="229">
        <v>3.9174635111194869</v>
      </c>
      <c r="P44" s="229">
        <v>4.7372017036091707</v>
      </c>
      <c r="Q44" s="229">
        <v>2.8409589245310451</v>
      </c>
      <c r="R44" s="229">
        <v>4.1016496708358456</v>
      </c>
      <c r="S44" s="229">
        <v>3.9153849699764232</v>
      </c>
      <c r="T44" s="229">
        <v>3.7478898001375969</v>
      </c>
      <c r="U44" s="229">
        <v>4.090015274246686</v>
      </c>
      <c r="V44" s="229">
        <v>4.7589572195228254</v>
      </c>
      <c r="W44" s="229">
        <v>4.7040619142945417</v>
      </c>
      <c r="X44" s="229">
        <v>4.8711141093610619</v>
      </c>
      <c r="Y44" s="229">
        <v>5.3592282358002574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4152.7146199999997</v>
      </c>
      <c r="C46" s="279">
        <v>3970.3097899999998</v>
      </c>
      <c r="D46" s="279">
        <v>4234.6937199999993</v>
      </c>
      <c r="E46" s="279">
        <v>3916.2304799999988</v>
      </c>
      <c r="F46" s="279">
        <v>4309.0378899999996</v>
      </c>
      <c r="G46" s="279">
        <v>4392.2988899999991</v>
      </c>
      <c r="H46" s="279">
        <v>4296.2987000000003</v>
      </c>
      <c r="I46" s="279">
        <v>4489.8332799999998</v>
      </c>
      <c r="J46" s="279">
        <v>4344.2689500000006</v>
      </c>
      <c r="K46" s="279">
        <v>3507.1008700000002</v>
      </c>
      <c r="L46" s="279">
        <v>3686.89482</v>
      </c>
      <c r="M46" s="279">
        <v>3163.0499599999998</v>
      </c>
      <c r="N46" s="279">
        <v>2882.9215100000001</v>
      </c>
      <c r="O46" s="279">
        <v>3142.1747399999999</v>
      </c>
      <c r="P46" s="279">
        <v>3442.3365600000002</v>
      </c>
      <c r="Q46" s="279">
        <v>3272.4921399999998</v>
      </c>
      <c r="R46" s="279">
        <v>2636.7303099999999</v>
      </c>
      <c r="S46" s="279">
        <v>2883.2764299999999</v>
      </c>
      <c r="T46" s="279">
        <v>2665.4409099999998</v>
      </c>
      <c r="U46" s="279">
        <v>2634.67787</v>
      </c>
      <c r="V46" s="279">
        <v>2693.0043799999999</v>
      </c>
      <c r="W46" s="279">
        <v>2492.55044</v>
      </c>
      <c r="X46" s="279">
        <v>2599.3572600000002</v>
      </c>
      <c r="Y46" s="279">
        <v>2452.7367800000002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3014.7026107763531</v>
      </c>
      <c r="C48" s="223">
        <f t="shared" si="2"/>
        <v>2996.2935543045255</v>
      </c>
      <c r="D48" s="223">
        <f t="shared" si="2"/>
        <v>3494.1293431730387</v>
      </c>
      <c r="E48" s="223">
        <f t="shared" si="2"/>
        <v>2725.6656795270783</v>
      </c>
      <c r="F48" s="223">
        <f t="shared" si="2"/>
        <v>2576.2116829218235</v>
      </c>
      <c r="G48" s="223">
        <f t="shared" si="2"/>
        <v>2874.4186328320611</v>
      </c>
      <c r="H48" s="223">
        <f t="shared" si="2"/>
        <v>2734.2384285742787</v>
      </c>
      <c r="I48" s="223">
        <f t="shared" si="2"/>
        <v>2120.5995614773265</v>
      </c>
      <c r="J48" s="223">
        <f t="shared" si="2"/>
        <v>2000.3823208193912</v>
      </c>
      <c r="K48" s="223">
        <f t="shared" si="2"/>
        <v>1767.8437123745753</v>
      </c>
      <c r="L48" s="223">
        <f t="shared" si="2"/>
        <v>1876.0970435606152</v>
      </c>
      <c r="M48" s="223">
        <f t="shared" si="2"/>
        <v>1788.6033777669966</v>
      </c>
      <c r="N48" s="223">
        <f t="shared" si="2"/>
        <v>1218.4598326873454</v>
      </c>
      <c r="O48" s="223">
        <f t="shared" si="2"/>
        <v>1273.5807036927627</v>
      </c>
      <c r="P48" s="223">
        <f t="shared" si="2"/>
        <v>1513.7459791717934</v>
      </c>
      <c r="Q48" s="223">
        <f t="shared" si="2"/>
        <v>1478.2966547324584</v>
      </c>
      <c r="R48" s="223">
        <f t="shared" si="2"/>
        <v>1500.3561764659603</v>
      </c>
      <c r="S48" s="223">
        <f t="shared" si="2"/>
        <v>1719.6267162479314</v>
      </c>
      <c r="T48" s="223">
        <f t="shared" si="2"/>
        <v>1544.674168534505</v>
      </c>
      <c r="U48" s="223">
        <f t="shared" si="2"/>
        <v>1473.1242159608839</v>
      </c>
      <c r="V48" s="223">
        <f t="shared" si="2"/>
        <v>1501.6062193771565</v>
      </c>
      <c r="W48" s="223">
        <f t="shared" si="2"/>
        <v>1370.3669808488839</v>
      </c>
      <c r="X48" s="223">
        <f t="shared" si="2"/>
        <v>1421.4064210358604</v>
      </c>
      <c r="Y48" s="223">
        <f t="shared" si="2"/>
        <v>1133.4510253368073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17.138834684780988</v>
      </c>
      <c r="C53" s="260">
        <v>17.14199251538205</v>
      </c>
      <c r="D53" s="260">
        <v>19.66838812395574</v>
      </c>
      <c r="E53" s="260">
        <v>14.23333248211012</v>
      </c>
      <c r="F53" s="260">
        <v>12.19515333957977</v>
      </c>
      <c r="G53" s="260">
        <v>12.826611400823021</v>
      </c>
      <c r="H53" s="260">
        <v>11.530528312094701</v>
      </c>
      <c r="I53" s="260">
        <v>10.168107154665689</v>
      </c>
      <c r="J53" s="260">
        <v>8.6520903115745647</v>
      </c>
      <c r="K53" s="260">
        <v>7.2521491612334659</v>
      </c>
      <c r="L53" s="260">
        <v>8.7558850115185276</v>
      </c>
      <c r="M53" s="260">
        <v>8.4091996877011326</v>
      </c>
      <c r="N53" s="260">
        <v>3.84119868556246</v>
      </c>
      <c r="O53" s="260">
        <v>4.2054136357915306</v>
      </c>
      <c r="P53" s="260">
        <v>5.0406093851804412</v>
      </c>
      <c r="Q53" s="260">
        <v>5.244050176004297</v>
      </c>
      <c r="R53" s="260">
        <v>5.4627444818716091</v>
      </c>
      <c r="S53" s="260">
        <v>6.1869467089119414</v>
      </c>
      <c r="T53" s="260">
        <v>5.5784057570251377</v>
      </c>
      <c r="U53" s="260">
        <v>5.5951409932210003</v>
      </c>
      <c r="V53" s="260">
        <v>6.0029679739661974</v>
      </c>
      <c r="W53" s="260">
        <v>5.2987828206394969</v>
      </c>
      <c r="X53" s="260">
        <v>5.1718069068714021</v>
      </c>
      <c r="Y53" s="260">
        <v>4.553161796117239</v>
      </c>
      <c r="DA53" s="68" t="s">
        <v>1736</v>
      </c>
    </row>
    <row r="54" spans="1:105" ht="12" customHeight="1" x14ac:dyDescent="0.25">
      <c r="A54" s="37" t="s">
        <v>159</v>
      </c>
      <c r="B54" s="226">
        <v>1.8787810543495671</v>
      </c>
      <c r="C54" s="226">
        <v>1.7831299350122889</v>
      </c>
      <c r="D54" s="226">
        <v>1.704086936396126</v>
      </c>
      <c r="E54" s="226">
        <v>1.231603726930514</v>
      </c>
      <c r="F54" s="226">
        <v>1.024809016389546</v>
      </c>
      <c r="G54" s="226">
        <v>1.0301002616317469</v>
      </c>
      <c r="H54" s="226">
        <v>0.76863128748026011</v>
      </c>
      <c r="I54" s="226">
        <v>0.5964562518294303</v>
      </c>
      <c r="J54" s="226">
        <v>0.50370994226882693</v>
      </c>
      <c r="K54" s="226">
        <v>0.63357950023520782</v>
      </c>
      <c r="L54" s="226">
        <v>0.62562138239583986</v>
      </c>
      <c r="M54" s="226">
        <v>0.5946867691737614</v>
      </c>
      <c r="N54" s="226">
        <v>0.19840705460027119</v>
      </c>
      <c r="O54" s="226">
        <v>0.23176280305758071</v>
      </c>
      <c r="P54" s="226">
        <v>0.30158649177907659</v>
      </c>
      <c r="Q54" s="226">
        <v>0.37664819512553921</v>
      </c>
      <c r="R54" s="226">
        <v>0.30329959624636249</v>
      </c>
      <c r="S54" s="226">
        <v>0.2978659940695691</v>
      </c>
      <c r="T54" s="226">
        <v>0.25615315675016281</v>
      </c>
      <c r="U54" s="226">
        <v>0.31174933794142612</v>
      </c>
      <c r="V54" s="226">
        <v>0.35579110057793611</v>
      </c>
      <c r="W54" s="226">
        <v>0.31606729454530952</v>
      </c>
      <c r="X54" s="226">
        <v>0.25859257130708752</v>
      </c>
      <c r="Y54" s="226">
        <v>0.1941793808299935</v>
      </c>
      <c r="DA54" s="69" t="s">
        <v>1737</v>
      </c>
    </row>
    <row r="55" spans="1:105" ht="12" customHeight="1" x14ac:dyDescent="0.25">
      <c r="A55" s="37" t="s">
        <v>35</v>
      </c>
      <c r="B55" s="226">
        <v>15.26005363043142</v>
      </c>
      <c r="C55" s="226">
        <v>15.35886258036976</v>
      </c>
      <c r="D55" s="226">
        <v>17.96430118755962</v>
      </c>
      <c r="E55" s="226">
        <v>13.001728755179601</v>
      </c>
      <c r="F55" s="226">
        <v>11.17034432319023</v>
      </c>
      <c r="G55" s="226">
        <v>11.796511139191271</v>
      </c>
      <c r="H55" s="226">
        <v>10.76189702461444</v>
      </c>
      <c r="I55" s="226">
        <v>9.5716509028362609</v>
      </c>
      <c r="J55" s="226">
        <v>8.1483803693057375</v>
      </c>
      <c r="K55" s="226">
        <v>6.6185696609982578</v>
      </c>
      <c r="L55" s="226">
        <v>8.1302636291226875</v>
      </c>
      <c r="M55" s="226">
        <v>7.8145129185273721</v>
      </c>
      <c r="N55" s="226">
        <v>3.6427916309621891</v>
      </c>
      <c r="O55" s="226">
        <v>3.973650832733949</v>
      </c>
      <c r="P55" s="226">
        <v>4.7390228934013647</v>
      </c>
      <c r="Q55" s="226">
        <v>4.8674019808787579</v>
      </c>
      <c r="R55" s="226">
        <v>5.1594448856252466</v>
      </c>
      <c r="S55" s="226">
        <v>5.8890807148423727</v>
      </c>
      <c r="T55" s="226">
        <v>5.3222526002749753</v>
      </c>
      <c r="U55" s="226">
        <v>5.2833916552795754</v>
      </c>
      <c r="V55" s="226">
        <v>5.6471768733882612</v>
      </c>
      <c r="W55" s="226">
        <v>4.9827155260941884</v>
      </c>
      <c r="X55" s="226">
        <v>4.913214335564315</v>
      </c>
      <c r="Y55" s="226">
        <v>4.3589824152872456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494.68126759711902</v>
      </c>
      <c r="C60" s="261">
        <f t="shared" si="3"/>
        <v>463.3190069117303</v>
      </c>
      <c r="D60" s="261">
        <f t="shared" si="3"/>
        <v>534.401900110724</v>
      </c>
      <c r="E60" s="261">
        <f t="shared" si="3"/>
        <v>395.54004086652617</v>
      </c>
      <c r="F60" s="261">
        <f t="shared" si="3"/>
        <v>336.47383674462236</v>
      </c>
      <c r="G60" s="261">
        <f t="shared" si="3"/>
        <v>340.92131578887842</v>
      </c>
      <c r="H60" s="261">
        <f t="shared" si="3"/>
        <v>312.81237427933917</v>
      </c>
      <c r="I60" s="261">
        <f t="shared" si="3"/>
        <v>287.58793925223671</v>
      </c>
      <c r="J60" s="261">
        <f t="shared" si="3"/>
        <v>234.36080352390758</v>
      </c>
      <c r="K60" s="261">
        <f t="shared" si="3"/>
        <v>195.6007080539483</v>
      </c>
      <c r="L60" s="261">
        <f t="shared" si="3"/>
        <v>233.28563449122677</v>
      </c>
      <c r="M60" s="261">
        <f t="shared" si="3"/>
        <v>209.11139019410115</v>
      </c>
      <c r="N60" s="261">
        <f t="shared" si="3"/>
        <v>100.05578493136221</v>
      </c>
      <c r="O60" s="261">
        <f t="shared" si="3"/>
        <v>112.86904747567078</v>
      </c>
      <c r="P60" s="261">
        <f t="shared" si="3"/>
        <v>140.39329952962794</v>
      </c>
      <c r="Q60" s="261">
        <f t="shared" si="3"/>
        <v>142.95577025228013</v>
      </c>
      <c r="R60" s="261">
        <f t="shared" si="3"/>
        <v>144.90478670682288</v>
      </c>
      <c r="S60" s="261">
        <f t="shared" si="3"/>
        <v>167.73691064991249</v>
      </c>
      <c r="T60" s="261">
        <f t="shared" si="3"/>
        <v>150.6540123884127</v>
      </c>
      <c r="U60" s="261">
        <f t="shared" si="3"/>
        <v>149.06497672764377</v>
      </c>
      <c r="V60" s="261">
        <f t="shared" si="3"/>
        <v>160.62246264028261</v>
      </c>
      <c r="W60" s="261">
        <f t="shared" si="3"/>
        <v>144.00902469151578</v>
      </c>
      <c r="X60" s="261">
        <f t="shared" si="3"/>
        <v>149.65754162681955</v>
      </c>
      <c r="Y60" s="261">
        <f t="shared" si="3"/>
        <v>132.69302350255086</v>
      </c>
      <c r="DA60" s="70"/>
    </row>
    <row r="61" spans="1:105" ht="12" customHeight="1" x14ac:dyDescent="0.25">
      <c r="A61" s="60" t="s">
        <v>1499</v>
      </c>
      <c r="B61" s="262">
        <v>418.22014182179419</v>
      </c>
      <c r="C61" s="262">
        <v>387.07788943016328</v>
      </c>
      <c r="D61" s="262">
        <v>442.3426489294003</v>
      </c>
      <c r="E61" s="262">
        <v>324.31879636574013</v>
      </c>
      <c r="F61" s="262">
        <v>268.78039095047842</v>
      </c>
      <c r="G61" s="262">
        <v>263.54432319182968</v>
      </c>
      <c r="H61" s="262">
        <v>240.65067890596529</v>
      </c>
      <c r="I61" s="262">
        <v>239.62733096185701</v>
      </c>
      <c r="J61" s="262">
        <v>189.96813763840049</v>
      </c>
      <c r="K61" s="262">
        <v>156.3153152802517</v>
      </c>
      <c r="L61" s="262">
        <v>189.35343811442331</v>
      </c>
      <c r="M61" s="262">
        <v>168.85258134583759</v>
      </c>
      <c r="N61" s="262">
        <v>80.116202576986709</v>
      </c>
      <c r="O61" s="262">
        <v>88.043981623121979</v>
      </c>
      <c r="P61" s="262">
        <v>106.8141230881281</v>
      </c>
      <c r="Q61" s="262">
        <v>111.9233423824533</v>
      </c>
      <c r="R61" s="262">
        <v>113.00890152399521</v>
      </c>
      <c r="S61" s="262">
        <v>128.89652189858751</v>
      </c>
      <c r="T61" s="262">
        <v>117.74742910580041</v>
      </c>
      <c r="U61" s="262">
        <v>115.927499092384</v>
      </c>
      <c r="V61" s="262">
        <v>122.7846849249561</v>
      </c>
      <c r="W61" s="262">
        <v>111.1558925742748</v>
      </c>
      <c r="X61" s="262">
        <v>112.08291588671329</v>
      </c>
      <c r="Y61" s="262">
        <v>99.313680518652333</v>
      </c>
      <c r="DA61" s="72" t="s">
        <v>1743</v>
      </c>
    </row>
    <row r="62" spans="1:105" ht="12" customHeight="1" x14ac:dyDescent="0.25">
      <c r="A62" s="59" t="s">
        <v>28</v>
      </c>
      <c r="B62" s="230">
        <v>125.8389335990629</v>
      </c>
      <c r="C62" s="230">
        <v>75.016258299113062</v>
      </c>
      <c r="D62" s="230">
        <v>85.051551707863183</v>
      </c>
      <c r="E62" s="230">
        <v>68.114381408440522</v>
      </c>
      <c r="F62" s="230">
        <v>41.292054898730377</v>
      </c>
      <c r="G62" s="230">
        <v>0.8174870836849335</v>
      </c>
      <c r="H62" s="230">
        <v>4.9421680911603678</v>
      </c>
      <c r="I62" s="230">
        <v>67.995034621447587</v>
      </c>
      <c r="J62" s="230">
        <v>23.55834539330252</v>
      </c>
      <c r="K62" s="230">
        <v>3.3662591500292982</v>
      </c>
      <c r="L62" s="230">
        <v>19.21684275788774</v>
      </c>
      <c r="M62" s="230">
        <v>2.0066837857094861</v>
      </c>
      <c r="N62" s="230">
        <v>0.50642846711048251</v>
      </c>
      <c r="O62" s="230">
        <v>0</v>
      </c>
      <c r="P62" s="230">
        <v>0</v>
      </c>
      <c r="Q62" s="230">
        <v>0.63074758666545172</v>
      </c>
      <c r="R62" s="230">
        <v>0.99764755334940181</v>
      </c>
      <c r="S62" s="230">
        <v>0.60556183688942522</v>
      </c>
      <c r="T62" s="230">
        <v>0.72052524903118587</v>
      </c>
      <c r="U62" s="230">
        <v>0.7243861117645819</v>
      </c>
      <c r="V62" s="230">
        <v>0.95052425757362269</v>
      </c>
      <c r="W62" s="230">
        <v>0.83925174932513813</v>
      </c>
      <c r="X62" s="230">
        <v>1.4239738969575551</v>
      </c>
      <c r="Y62" s="230">
        <v>0.70503351273510872</v>
      </c>
      <c r="DA62" s="71" t="s">
        <v>1744</v>
      </c>
    </row>
    <row r="63" spans="1:105" ht="12" customHeight="1" x14ac:dyDescent="0.25">
      <c r="A63" s="59" t="s">
        <v>31</v>
      </c>
      <c r="B63" s="295">
        <v>64.34824178087284</v>
      </c>
      <c r="C63" s="295">
        <v>70.061020634711682</v>
      </c>
      <c r="D63" s="295">
        <v>70.844631939003577</v>
      </c>
      <c r="E63" s="295">
        <v>9.9498640486744403</v>
      </c>
      <c r="F63" s="295">
        <v>4.3199796434842046</v>
      </c>
      <c r="G63" s="295">
        <v>7.0644424424305674</v>
      </c>
      <c r="H63" s="295">
        <v>5.0031041581676856</v>
      </c>
      <c r="I63" s="295">
        <v>4.103649597649099</v>
      </c>
      <c r="J63" s="295">
        <v>3.848467719574681</v>
      </c>
      <c r="K63" s="295">
        <v>3.1994462975095859</v>
      </c>
      <c r="L63" s="295">
        <v>2.5057756193922578</v>
      </c>
      <c r="M63" s="295">
        <v>2.8525246634387131</v>
      </c>
      <c r="N63" s="295">
        <v>1.0284269524806471</v>
      </c>
      <c r="O63" s="295">
        <v>0.97273587889317326</v>
      </c>
      <c r="P63" s="295">
        <v>1.160811053592504</v>
      </c>
      <c r="Q63" s="295">
        <v>1.448078895576649</v>
      </c>
      <c r="R63" s="295">
        <v>1.482409094943264</v>
      </c>
      <c r="S63" s="295">
        <v>1.3632197131646691</v>
      </c>
      <c r="T63" s="295">
        <v>1.1329833838755139</v>
      </c>
      <c r="U63" s="295">
        <v>1.088164116293864</v>
      </c>
      <c r="V63" s="295">
        <v>1.0753131267725731</v>
      </c>
      <c r="W63" s="295">
        <v>1.115904573754922</v>
      </c>
      <c r="X63" s="295">
        <v>1.2988524076551879</v>
      </c>
      <c r="Y63" s="295">
        <v>1.1162055197474141</v>
      </c>
      <c r="DA63" s="122" t="s">
        <v>1745</v>
      </c>
    </row>
    <row r="64" spans="1:105" ht="12" customHeight="1" x14ac:dyDescent="0.25">
      <c r="A64" s="59" t="s">
        <v>159</v>
      </c>
      <c r="B64" s="295">
        <v>13.36782400655891</v>
      </c>
      <c r="C64" s="295">
        <v>16.10376175006278</v>
      </c>
      <c r="D64" s="295">
        <v>15.314759004665349</v>
      </c>
      <c r="E64" s="295">
        <v>14.88143532376313</v>
      </c>
      <c r="F64" s="295">
        <v>15.538378947439069</v>
      </c>
      <c r="G64" s="295">
        <v>17.618456342107539</v>
      </c>
      <c r="H64" s="295">
        <v>14.197369261435281</v>
      </c>
      <c r="I64" s="295">
        <v>9.2494446599968203</v>
      </c>
      <c r="J64" s="295">
        <v>9.0947116961121139</v>
      </c>
      <c r="K64" s="295">
        <v>12.56103060838103</v>
      </c>
      <c r="L64" s="295">
        <v>11.75467938550007</v>
      </c>
      <c r="M64" s="295">
        <v>11.47442830456767</v>
      </c>
      <c r="N64" s="295">
        <v>4.0249179356843907</v>
      </c>
      <c r="O64" s="295">
        <v>4.7556626152175951</v>
      </c>
      <c r="P64" s="295">
        <v>6.3028608761893556</v>
      </c>
      <c r="Q64" s="295">
        <v>7.8672757068022161</v>
      </c>
      <c r="R64" s="295">
        <v>6.119166088658786</v>
      </c>
      <c r="S64" s="295">
        <v>6.0924575848268896</v>
      </c>
      <c r="T64" s="295">
        <v>5.3079154432657649</v>
      </c>
      <c r="U64" s="295">
        <v>6.3421231597305496</v>
      </c>
      <c r="V64" s="295">
        <v>7.136439305126852</v>
      </c>
      <c r="W64" s="295">
        <v>6.4896965758977574</v>
      </c>
      <c r="X64" s="295">
        <v>5.4299451281268123</v>
      </c>
      <c r="Y64" s="295">
        <v>4.1238402668314009</v>
      </c>
      <c r="DA64" s="122" t="s">
        <v>1746</v>
      </c>
    </row>
    <row r="65" spans="1:105" ht="12" customHeight="1" x14ac:dyDescent="0.25">
      <c r="A65" s="59" t="s">
        <v>32</v>
      </c>
      <c r="B65" s="295">
        <v>106.0874501118691</v>
      </c>
      <c r="C65" s="295">
        <v>87.188244908875333</v>
      </c>
      <c r="D65" s="295">
        <v>109.68516414514561</v>
      </c>
      <c r="E65" s="295">
        <v>74.273570222547022</v>
      </c>
      <c r="F65" s="295">
        <v>38.262768262571377</v>
      </c>
      <c r="G65" s="295">
        <v>36.280745684571279</v>
      </c>
      <c r="H65" s="295">
        <v>17.725306974646781</v>
      </c>
      <c r="I65" s="295">
        <v>9.848441135839316</v>
      </c>
      <c r="J65" s="295">
        <v>6.3439058300233242</v>
      </c>
      <c r="K65" s="295">
        <v>5.9721240444561232</v>
      </c>
      <c r="L65" s="295">
        <v>3.1181864691435219</v>
      </c>
      <c r="M65" s="295">
        <v>1.7386130516356959</v>
      </c>
      <c r="N65" s="295">
        <v>0.65816284726208518</v>
      </c>
      <c r="O65" s="295">
        <v>0.77815580308205012</v>
      </c>
      <c r="P65" s="295">
        <v>0.30953652724403319</v>
      </c>
      <c r="Q65" s="295">
        <v>0.30890922836861939</v>
      </c>
      <c r="R65" s="295">
        <v>0.31623266594406929</v>
      </c>
      <c r="S65" s="295">
        <v>0.3818735691700898</v>
      </c>
      <c r="T65" s="295">
        <v>0.3001622612937076</v>
      </c>
      <c r="U65" s="295">
        <v>0.28929165721415639</v>
      </c>
      <c r="V65" s="295">
        <v>0.35162957691599611</v>
      </c>
      <c r="W65" s="295">
        <v>0.40272607744543187</v>
      </c>
      <c r="X65" s="295">
        <v>0.76212183835622604</v>
      </c>
      <c r="Y65" s="295">
        <v>0.79570738407828046</v>
      </c>
      <c r="DA65" s="122" t="s">
        <v>1747</v>
      </c>
    </row>
    <row r="66" spans="1:105" ht="12" customHeight="1" x14ac:dyDescent="0.25">
      <c r="A66" s="59" t="s">
        <v>35</v>
      </c>
      <c r="B66" s="295">
        <v>108.5776923234305</v>
      </c>
      <c r="C66" s="295">
        <v>138.7086038374004</v>
      </c>
      <c r="D66" s="295">
        <v>161.44654213272261</v>
      </c>
      <c r="E66" s="295">
        <v>157.09954536231501</v>
      </c>
      <c r="F66" s="295">
        <v>169.36720919825339</v>
      </c>
      <c r="G66" s="295">
        <v>201.7631916390354</v>
      </c>
      <c r="H66" s="295">
        <v>198.7827304205552</v>
      </c>
      <c r="I66" s="295">
        <v>148.43076094692421</v>
      </c>
      <c r="J66" s="295">
        <v>147.1227069993879</v>
      </c>
      <c r="K66" s="295">
        <v>131.21645517987571</v>
      </c>
      <c r="L66" s="295">
        <v>152.75795388249969</v>
      </c>
      <c r="M66" s="295">
        <v>150.780331540486</v>
      </c>
      <c r="N66" s="295">
        <v>73.898266374449108</v>
      </c>
      <c r="O66" s="295">
        <v>81.537427325929158</v>
      </c>
      <c r="P66" s="295">
        <v>99.040914631102254</v>
      </c>
      <c r="Q66" s="295">
        <v>101.6683309650404</v>
      </c>
      <c r="R66" s="295">
        <v>104.0934461210997</v>
      </c>
      <c r="S66" s="295">
        <v>120.45340919453641</v>
      </c>
      <c r="T66" s="295">
        <v>110.28584276833421</v>
      </c>
      <c r="U66" s="295">
        <v>107.4835340473808</v>
      </c>
      <c r="V66" s="295">
        <v>113.2707786585671</v>
      </c>
      <c r="W66" s="295">
        <v>102.30831359785159</v>
      </c>
      <c r="X66" s="295">
        <v>103.1680226156175</v>
      </c>
      <c r="Y66" s="295">
        <v>92.572893835260132</v>
      </c>
      <c r="DA66" s="122" t="s">
        <v>1748</v>
      </c>
    </row>
    <row r="67" spans="1:105" ht="12" customHeight="1" x14ac:dyDescent="0.25">
      <c r="A67" s="60" t="s">
        <v>1506</v>
      </c>
      <c r="B67" s="262">
        <v>76.461125775324859</v>
      </c>
      <c r="C67" s="262">
        <v>76.241117481567031</v>
      </c>
      <c r="D67" s="262">
        <v>92.059251181323759</v>
      </c>
      <c r="E67" s="262">
        <v>71.221244500786057</v>
      </c>
      <c r="F67" s="262">
        <v>67.69344579414394</v>
      </c>
      <c r="G67" s="262">
        <v>77.376992597048755</v>
      </c>
      <c r="H67" s="262">
        <v>72.161695373373888</v>
      </c>
      <c r="I67" s="262">
        <v>47.960608290379717</v>
      </c>
      <c r="J67" s="262">
        <v>44.392665885507093</v>
      </c>
      <c r="K67" s="262">
        <v>39.2853927736966</v>
      </c>
      <c r="L67" s="262">
        <v>43.932196376803468</v>
      </c>
      <c r="M67" s="262">
        <v>40.25880884826357</v>
      </c>
      <c r="N67" s="262">
        <v>19.93958235437551</v>
      </c>
      <c r="O67" s="262">
        <v>24.8250658525488</v>
      </c>
      <c r="P67" s="262">
        <v>33.579176441499833</v>
      </c>
      <c r="Q67" s="262">
        <v>31.032427869826829</v>
      </c>
      <c r="R67" s="262">
        <v>31.895885182827659</v>
      </c>
      <c r="S67" s="262">
        <v>38.840388751324973</v>
      </c>
      <c r="T67" s="262">
        <v>32.906583282612281</v>
      </c>
      <c r="U67" s="262">
        <v>33.137477635259764</v>
      </c>
      <c r="V67" s="262">
        <v>37.837777715326503</v>
      </c>
      <c r="W67" s="262">
        <v>32.853132117240968</v>
      </c>
      <c r="X67" s="262">
        <v>37.574625740106264</v>
      </c>
      <c r="Y67" s="262">
        <v>33.379342983898518</v>
      </c>
      <c r="DA67" s="72" t="s">
        <v>1749</v>
      </c>
    </row>
    <row r="68" spans="1:105" ht="12" customHeight="1" x14ac:dyDescent="0.25">
      <c r="A68" s="147" t="s">
        <v>28</v>
      </c>
      <c r="B68" s="229">
        <v>14.15818698024534</v>
      </c>
      <c r="C68" s="229">
        <v>7.4092405002683348</v>
      </c>
      <c r="D68" s="229">
        <v>7.9105617184239838</v>
      </c>
      <c r="E68" s="229">
        <v>5.1888916290345453</v>
      </c>
      <c r="F68" s="229">
        <v>2.51409980598884</v>
      </c>
      <c r="G68" s="229">
        <v>3.7587553137347032E-2</v>
      </c>
      <c r="H68" s="229">
        <v>0.2061674144953338</v>
      </c>
      <c r="I68" s="229">
        <v>4.3853229645929046</v>
      </c>
      <c r="J68" s="229">
        <v>1.2564598471407999</v>
      </c>
      <c r="K68" s="229">
        <v>0.1388955939307433</v>
      </c>
      <c r="L68" s="229">
        <v>0.86756869169436168</v>
      </c>
      <c r="M68" s="229">
        <v>8.6877843051772749E-2</v>
      </c>
      <c r="N68" s="229">
        <v>3.1017475405580999E-2</v>
      </c>
      <c r="O68" s="229">
        <v>0</v>
      </c>
      <c r="P68" s="229">
        <v>0</v>
      </c>
      <c r="Q68" s="229">
        <v>3.8962938130502382E-2</v>
      </c>
      <c r="R68" s="229">
        <v>6.3285132963561086E-2</v>
      </c>
      <c r="S68" s="229">
        <v>3.511102457353029E-2</v>
      </c>
      <c r="T68" s="229">
        <v>4.4304052467146533E-2</v>
      </c>
      <c r="U68" s="229">
        <v>4.7220708891699423E-2</v>
      </c>
      <c r="V68" s="229">
        <v>6.3651670010503453E-2</v>
      </c>
      <c r="W68" s="229">
        <v>6.3227573445213917E-2</v>
      </c>
      <c r="X68" s="229">
        <v>0.1064845225867796</v>
      </c>
      <c r="Y68" s="229">
        <v>5.419892427712588E-2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7.2398455146350473</v>
      </c>
      <c r="C70" s="229">
        <v>6.9198192944659116</v>
      </c>
      <c r="D70" s="229">
        <v>6.5891899926466184</v>
      </c>
      <c r="E70" s="229">
        <v>0.75797159431885996</v>
      </c>
      <c r="F70" s="229">
        <v>0.26302541760626519</v>
      </c>
      <c r="G70" s="229">
        <v>0.32481871700486481</v>
      </c>
      <c r="H70" s="229">
        <v>0.20870942260851069</v>
      </c>
      <c r="I70" s="229">
        <v>0.26466386728681252</v>
      </c>
      <c r="J70" s="229">
        <v>0.20525402280746721</v>
      </c>
      <c r="K70" s="229">
        <v>0.13201271023303229</v>
      </c>
      <c r="L70" s="229">
        <v>0.1131264122408172</v>
      </c>
      <c r="M70" s="229">
        <v>0.1234978783286074</v>
      </c>
      <c r="N70" s="229">
        <v>6.2988575438919697E-2</v>
      </c>
      <c r="O70" s="229">
        <v>5.4900236413537987E-2</v>
      </c>
      <c r="P70" s="229">
        <v>6.2853178859400047E-2</v>
      </c>
      <c r="Q70" s="229">
        <v>8.9451643746621429E-2</v>
      </c>
      <c r="R70" s="229">
        <v>9.4035670578165045E-2</v>
      </c>
      <c r="S70" s="229">
        <v>7.9040715468312261E-2</v>
      </c>
      <c r="T70" s="229">
        <v>6.9665504923136112E-2</v>
      </c>
      <c r="U70" s="229">
        <v>7.0934381716314721E-2</v>
      </c>
      <c r="V70" s="229">
        <v>7.2008132099657687E-2</v>
      </c>
      <c r="W70" s="229">
        <v>8.4070052224109321E-2</v>
      </c>
      <c r="X70" s="229">
        <v>9.7127959181947443E-2</v>
      </c>
      <c r="Y70" s="229">
        <v>8.5807464964051519E-2</v>
      </c>
      <c r="DA70" s="73" t="s">
        <v>1752</v>
      </c>
    </row>
    <row r="71" spans="1:105" ht="12" customHeight="1" x14ac:dyDescent="0.25">
      <c r="A71" s="147" t="s">
        <v>159</v>
      </c>
      <c r="B71" s="229">
        <v>1.5040190375968261</v>
      </c>
      <c r="C71" s="229">
        <v>1.5905437897140211</v>
      </c>
      <c r="D71" s="229">
        <v>1.424410770603193</v>
      </c>
      <c r="E71" s="229">
        <v>1.1336542090349939</v>
      </c>
      <c r="F71" s="229">
        <v>0.94606663661921053</v>
      </c>
      <c r="G71" s="229">
        <v>0.81008578260574382</v>
      </c>
      <c r="H71" s="229">
        <v>0.59225725618296476</v>
      </c>
      <c r="I71" s="229">
        <v>0.59654064893175196</v>
      </c>
      <c r="J71" s="229">
        <v>0.48505698837131961</v>
      </c>
      <c r="K71" s="229">
        <v>0.51828208375405205</v>
      </c>
      <c r="L71" s="229">
        <v>0.53067988036583791</v>
      </c>
      <c r="M71" s="229">
        <v>0.49677661645160148</v>
      </c>
      <c r="N71" s="229">
        <v>0.24651614430737889</v>
      </c>
      <c r="O71" s="229">
        <v>0.2684048234918075</v>
      </c>
      <c r="P71" s="229">
        <v>0.34127418131574111</v>
      </c>
      <c r="Q71" s="229">
        <v>0.48598232177196371</v>
      </c>
      <c r="R71" s="229">
        <v>0.38816537788998062</v>
      </c>
      <c r="S71" s="229">
        <v>0.35324621688983332</v>
      </c>
      <c r="T71" s="229">
        <v>0.32637602166727891</v>
      </c>
      <c r="U71" s="229">
        <v>0.41342530815702427</v>
      </c>
      <c r="V71" s="229">
        <v>0.47789025485731751</v>
      </c>
      <c r="W71" s="229">
        <v>0.48892095514806239</v>
      </c>
      <c r="X71" s="229">
        <v>0.40605036080814377</v>
      </c>
      <c r="Y71" s="229">
        <v>0.31701713793133229</v>
      </c>
      <c r="DA71" s="73" t="s">
        <v>1753</v>
      </c>
    </row>
    <row r="72" spans="1:105" ht="12" customHeight="1" x14ac:dyDescent="0.25">
      <c r="A72" s="147" t="s">
        <v>32</v>
      </c>
      <c r="B72" s="229">
        <v>11.935939951039749</v>
      </c>
      <c r="C72" s="229">
        <v>8.6114489041876272</v>
      </c>
      <c r="D72" s="229">
        <v>10.20170994111823</v>
      </c>
      <c r="E72" s="229">
        <v>5.6580930314156328</v>
      </c>
      <c r="F72" s="229">
        <v>2.329659264995418</v>
      </c>
      <c r="G72" s="229">
        <v>1.668166364334853</v>
      </c>
      <c r="H72" s="229">
        <v>0.73942865614694719</v>
      </c>
      <c r="I72" s="229">
        <v>0.63517277870191224</v>
      </c>
      <c r="J72" s="229">
        <v>0.33834561877731889</v>
      </c>
      <c r="K72" s="229">
        <v>0.24641647574150269</v>
      </c>
      <c r="L72" s="229">
        <v>0.14077447526511691</v>
      </c>
      <c r="M72" s="229">
        <v>7.5271925204879922E-2</v>
      </c>
      <c r="N72" s="229">
        <v>4.0310826214603863E-2</v>
      </c>
      <c r="O72" s="229">
        <v>4.3918332286027192E-2</v>
      </c>
      <c r="P72" s="229">
        <v>1.6760139085664209E-2</v>
      </c>
      <c r="Q72" s="229">
        <v>1.9082135877044042E-2</v>
      </c>
      <c r="R72" s="229">
        <v>2.006001643015386E-2</v>
      </c>
      <c r="S72" s="229">
        <v>2.214137591626503E-2</v>
      </c>
      <c r="T72" s="229">
        <v>1.845654207245994E-2</v>
      </c>
      <c r="U72" s="229">
        <v>1.8858115731719759E-2</v>
      </c>
      <c r="V72" s="229">
        <v>2.3546805478613819E-2</v>
      </c>
      <c r="W72" s="229">
        <v>3.0340589293331409E-2</v>
      </c>
      <c r="X72" s="229">
        <v>5.6991339717472778E-2</v>
      </c>
      <c r="Y72" s="229">
        <v>6.1169410357677367E-2</v>
      </c>
      <c r="DA72" s="73" t="s">
        <v>1754</v>
      </c>
    </row>
    <row r="73" spans="1:105" ht="12" customHeight="1" x14ac:dyDescent="0.25">
      <c r="A73" s="147" t="s">
        <v>33</v>
      </c>
      <c r="B73" s="229">
        <v>29.40701622856545</v>
      </c>
      <c r="C73" s="229">
        <v>38.010029446104973</v>
      </c>
      <c r="D73" s="229">
        <v>50.917393628080951</v>
      </c>
      <c r="E73" s="229">
        <v>46.514933545546072</v>
      </c>
      <c r="F73" s="229">
        <v>51.328536602788112</v>
      </c>
      <c r="G73" s="229">
        <v>61.412752209925507</v>
      </c>
      <c r="H73" s="229">
        <v>57.604113595979634</v>
      </c>
      <c r="I73" s="229">
        <v>29.281969902811031</v>
      </c>
      <c r="J73" s="229">
        <v>30.97898732103511</v>
      </c>
      <c r="K73" s="229">
        <v>29.250277856025921</v>
      </c>
      <c r="L73" s="229">
        <v>29.98415474349456</v>
      </c>
      <c r="M73" s="229">
        <v>25.419475441231281</v>
      </c>
      <c r="N73" s="229">
        <v>11.677699541321591</v>
      </c>
      <c r="O73" s="229">
        <v>15.271240597478471</v>
      </c>
      <c r="P73" s="229">
        <v>20.983211828644091</v>
      </c>
      <c r="Q73" s="229">
        <v>19.58510113330124</v>
      </c>
      <c r="R73" s="229">
        <v>16.31118916633735</v>
      </c>
      <c r="S73" s="229">
        <v>21.342614058835402</v>
      </c>
      <c r="T73" s="229">
        <v>17.299747271422131</v>
      </c>
      <c r="U73" s="229">
        <v>17.158815405456771</v>
      </c>
      <c r="V73" s="229">
        <v>19.514920959898909</v>
      </c>
      <c r="W73" s="229">
        <v>15.69468094996628</v>
      </c>
      <c r="X73" s="229">
        <v>19.692228396740639</v>
      </c>
      <c r="Y73" s="229">
        <v>17.16141085217355</v>
      </c>
      <c r="DA73" s="73" t="s">
        <v>1755</v>
      </c>
    </row>
    <row r="74" spans="1:105" ht="12" customHeight="1" x14ac:dyDescent="0.25">
      <c r="A74" s="147" t="s">
        <v>35</v>
      </c>
      <c r="B74" s="229">
        <v>12.21611806324244</v>
      </c>
      <c r="C74" s="229">
        <v>13.70003554682617</v>
      </c>
      <c r="D74" s="229">
        <v>15.01598513045078</v>
      </c>
      <c r="E74" s="229">
        <v>11.96770049143595</v>
      </c>
      <c r="F74" s="229">
        <v>10.312058066146101</v>
      </c>
      <c r="G74" s="229">
        <v>9.27694741390658</v>
      </c>
      <c r="H74" s="229">
        <v>8.2924175829694544</v>
      </c>
      <c r="I74" s="229">
        <v>9.5730052680527464</v>
      </c>
      <c r="J74" s="229">
        <v>7.8466365468919701</v>
      </c>
      <c r="K74" s="229">
        <v>5.4141367801516296</v>
      </c>
      <c r="L74" s="229">
        <v>6.896451194687045</v>
      </c>
      <c r="M74" s="229">
        <v>6.527919382294276</v>
      </c>
      <c r="N74" s="229">
        <v>4.5260837584086584</v>
      </c>
      <c r="O74" s="229">
        <v>4.6018905376849872</v>
      </c>
      <c r="P74" s="229">
        <v>5.3626611345936626</v>
      </c>
      <c r="Q74" s="229">
        <v>6.2803203261772911</v>
      </c>
      <c r="R74" s="229">
        <v>6.6031010212901693</v>
      </c>
      <c r="S74" s="229">
        <v>6.983997921532036</v>
      </c>
      <c r="T74" s="229">
        <v>6.7813165062037539</v>
      </c>
      <c r="U74" s="229">
        <v>7.006551602071438</v>
      </c>
      <c r="V74" s="229">
        <v>7.5851554208751466</v>
      </c>
      <c r="W74" s="229">
        <v>7.7077067962810633</v>
      </c>
      <c r="X74" s="229">
        <v>7.7148869497665862</v>
      </c>
      <c r="Y74" s="229">
        <v>7.1164720151065612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3.8466345561338469</v>
      </c>
      <c r="H76" s="229">
        <v>4.518601444991047</v>
      </c>
      <c r="I76" s="229">
        <v>3.2239328600025519</v>
      </c>
      <c r="J76" s="229">
        <v>3.2819255404830932</v>
      </c>
      <c r="K76" s="229">
        <v>3.5853712738597232</v>
      </c>
      <c r="L76" s="229">
        <v>5.3994409790557416</v>
      </c>
      <c r="M76" s="229">
        <v>7.5289897617011583</v>
      </c>
      <c r="N76" s="229">
        <v>3.3549660332787772</v>
      </c>
      <c r="O76" s="229">
        <v>4.5847113251939744</v>
      </c>
      <c r="P76" s="229">
        <v>6.8124159790012611</v>
      </c>
      <c r="Q76" s="229">
        <v>4.5335273708221546</v>
      </c>
      <c r="R76" s="229">
        <v>8.4160487973382843</v>
      </c>
      <c r="S76" s="229">
        <v>10.024237438109591</v>
      </c>
      <c r="T76" s="229">
        <v>8.3667173838563738</v>
      </c>
      <c r="U76" s="229">
        <v>8.4216721132347949</v>
      </c>
      <c r="V76" s="229">
        <v>10.100604472106349</v>
      </c>
      <c r="W76" s="229">
        <v>8.7841852008829093</v>
      </c>
      <c r="X76" s="229">
        <v>9.5008562113046953</v>
      </c>
      <c r="Y76" s="229">
        <v>8.5832671790882262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1916.097605119978</v>
      </c>
      <c r="C79" s="261">
        <f t="shared" si="4"/>
        <v>1920.580915670839</v>
      </c>
      <c r="D79" s="261">
        <f t="shared" si="4"/>
        <v>2310.198276844364</v>
      </c>
      <c r="E79" s="261">
        <f t="shared" si="4"/>
        <v>1768.3273043938591</v>
      </c>
      <c r="F79" s="261">
        <f t="shared" si="4"/>
        <v>1677.92399182482</v>
      </c>
      <c r="G79" s="261">
        <f t="shared" si="4"/>
        <v>2008.405624101629</v>
      </c>
      <c r="H79" s="261">
        <f t="shared" si="4"/>
        <v>1918.606640956941</v>
      </c>
      <c r="I79" s="261">
        <f t="shared" si="4"/>
        <v>1321.9394049240091</v>
      </c>
      <c r="J79" s="261">
        <f t="shared" si="4"/>
        <v>1243.126006488649</v>
      </c>
      <c r="K79" s="261">
        <f t="shared" si="4"/>
        <v>1106.1278194106669</v>
      </c>
      <c r="L79" s="261">
        <f t="shared" si="4"/>
        <v>1248.200740509094</v>
      </c>
      <c r="M79" s="261">
        <f t="shared" si="4"/>
        <v>1161.4745418951061</v>
      </c>
      <c r="N79" s="261">
        <f t="shared" si="4"/>
        <v>656.10661611864032</v>
      </c>
      <c r="O79" s="261">
        <f t="shared" si="4"/>
        <v>773.25083189142629</v>
      </c>
      <c r="P79" s="261">
        <f t="shared" si="4"/>
        <v>991.40811500189898</v>
      </c>
      <c r="Q79" s="261">
        <f t="shared" si="4"/>
        <v>945.87178135170836</v>
      </c>
      <c r="R79" s="261">
        <f t="shared" si="4"/>
        <v>978.37181283334803</v>
      </c>
      <c r="S79" s="261">
        <f t="shared" si="4"/>
        <v>1177.4183989652779</v>
      </c>
      <c r="T79" s="261">
        <f t="shared" si="4"/>
        <v>1022.187885770708</v>
      </c>
      <c r="U79" s="261">
        <f t="shared" si="4"/>
        <v>979.36367804132544</v>
      </c>
      <c r="V79" s="261">
        <f t="shared" si="4"/>
        <v>1051.362716835371</v>
      </c>
      <c r="W79" s="261">
        <f t="shared" si="4"/>
        <v>905.10346896470014</v>
      </c>
      <c r="X79" s="261">
        <f t="shared" si="4"/>
        <v>944.29738267016114</v>
      </c>
      <c r="Y79" s="261">
        <f t="shared" si="4"/>
        <v>829.34799804643421</v>
      </c>
      <c r="DA79" s="70"/>
    </row>
    <row r="80" spans="1:105" ht="12" customHeight="1" x14ac:dyDescent="0.25">
      <c r="A80" s="60" t="s">
        <v>1521</v>
      </c>
      <c r="B80" s="262">
        <v>1916.097605119978</v>
      </c>
      <c r="C80" s="262">
        <v>1920.580915670839</v>
      </c>
      <c r="D80" s="262">
        <v>2310.198276844364</v>
      </c>
      <c r="E80" s="262">
        <v>1768.3273043938591</v>
      </c>
      <c r="F80" s="262">
        <v>1677.92399182482</v>
      </c>
      <c r="G80" s="262">
        <v>2008.405624101629</v>
      </c>
      <c r="H80" s="262">
        <v>1918.606640956941</v>
      </c>
      <c r="I80" s="262">
        <v>1321.9394049240091</v>
      </c>
      <c r="J80" s="262">
        <v>1243.126006488649</v>
      </c>
      <c r="K80" s="262">
        <v>1106.1278194106669</v>
      </c>
      <c r="L80" s="262">
        <v>1248.200740509094</v>
      </c>
      <c r="M80" s="262">
        <v>1161.4745418951061</v>
      </c>
      <c r="N80" s="262">
        <v>656.10661611864032</v>
      </c>
      <c r="O80" s="262">
        <v>773.25083189142629</v>
      </c>
      <c r="P80" s="262">
        <v>991.40811500189898</v>
      </c>
      <c r="Q80" s="262">
        <v>945.87178135170836</v>
      </c>
      <c r="R80" s="262">
        <v>978.37181283334803</v>
      </c>
      <c r="S80" s="262">
        <v>1177.4183989652779</v>
      </c>
      <c r="T80" s="262">
        <v>1022.187885770708</v>
      </c>
      <c r="U80" s="262">
        <v>979.36367804132544</v>
      </c>
      <c r="V80" s="262">
        <v>1051.362716835371</v>
      </c>
      <c r="W80" s="262">
        <v>905.10346896470014</v>
      </c>
      <c r="X80" s="262">
        <v>944.29738267016114</v>
      </c>
      <c r="Y80" s="262">
        <v>829.34799804643421</v>
      </c>
      <c r="DA80" s="72" t="s">
        <v>1761</v>
      </c>
    </row>
    <row r="81" spans="1:105" ht="12" customHeight="1" x14ac:dyDescent="0.25">
      <c r="A81" s="59" t="s">
        <v>28</v>
      </c>
      <c r="B81" s="230">
        <v>354.80079439850101</v>
      </c>
      <c r="C81" s="230">
        <v>186.6452955371654</v>
      </c>
      <c r="D81" s="230">
        <v>198.51308604258509</v>
      </c>
      <c r="E81" s="230">
        <v>128.83317065684309</v>
      </c>
      <c r="F81" s="230">
        <v>62.31723518904888</v>
      </c>
      <c r="G81" s="230">
        <v>0.97562661178105725</v>
      </c>
      <c r="H81" s="230">
        <v>5.4814977468727939</v>
      </c>
      <c r="I81" s="230">
        <v>120.8727628122341</v>
      </c>
      <c r="J81" s="230">
        <v>35.184593692072198</v>
      </c>
      <c r="K81" s="230">
        <v>3.9107736894826002</v>
      </c>
      <c r="L81" s="230">
        <v>24.649345416911309</v>
      </c>
      <c r="M81" s="230">
        <v>2.506442834404548</v>
      </c>
      <c r="N81" s="230">
        <v>1.020621719513255</v>
      </c>
      <c r="O81" s="230">
        <v>0</v>
      </c>
      <c r="P81" s="230">
        <v>0</v>
      </c>
      <c r="Q81" s="230">
        <v>1.187594597844154</v>
      </c>
      <c r="R81" s="230">
        <v>1.941203070805313</v>
      </c>
      <c r="S81" s="230">
        <v>1.064365411069329</v>
      </c>
      <c r="T81" s="230">
        <v>1.3762311733651349</v>
      </c>
      <c r="U81" s="230">
        <v>1.3955874266870989</v>
      </c>
      <c r="V81" s="230">
        <v>1.768629046262526</v>
      </c>
      <c r="W81" s="230">
        <v>1.7419190308935899</v>
      </c>
      <c r="X81" s="230">
        <v>2.6760893553292191</v>
      </c>
      <c r="Y81" s="230">
        <v>1.3466343351092149</v>
      </c>
      <c r="DA81" s="71" t="s">
        <v>1762</v>
      </c>
    </row>
    <row r="82" spans="1:105" ht="12" customHeight="1" x14ac:dyDescent="0.25">
      <c r="A82" s="59" t="s">
        <v>31</v>
      </c>
      <c r="B82" s="295">
        <v>181.42880465549729</v>
      </c>
      <c r="C82" s="295">
        <v>174.31634419649279</v>
      </c>
      <c r="D82" s="295">
        <v>165.35367354693989</v>
      </c>
      <c r="E82" s="295">
        <v>18.819410915716201</v>
      </c>
      <c r="F82" s="295">
        <v>6.5196364800722586</v>
      </c>
      <c r="G82" s="295">
        <v>8.4310298985557601</v>
      </c>
      <c r="H82" s="295">
        <v>5.5490836540784478</v>
      </c>
      <c r="I82" s="295">
        <v>7.2949365676872606</v>
      </c>
      <c r="J82" s="295">
        <v>5.747720002814205</v>
      </c>
      <c r="K82" s="295">
        <v>3.7169777618292121</v>
      </c>
      <c r="L82" s="295">
        <v>3.214145505474479</v>
      </c>
      <c r="M82" s="295">
        <v>3.5629380441275411</v>
      </c>
      <c r="N82" s="295">
        <v>2.072622201953719</v>
      </c>
      <c r="O82" s="295">
        <v>1.710031857717941</v>
      </c>
      <c r="P82" s="295">
        <v>1.855708155422878</v>
      </c>
      <c r="Q82" s="295">
        <v>2.7264958439723719</v>
      </c>
      <c r="R82" s="295">
        <v>2.884442584590551</v>
      </c>
      <c r="S82" s="295">
        <v>2.3960623374706991</v>
      </c>
      <c r="T82" s="295">
        <v>2.1640422093337519</v>
      </c>
      <c r="U82" s="295">
        <v>2.0964346695886582</v>
      </c>
      <c r="V82" s="295">
        <v>2.0008221933147721</v>
      </c>
      <c r="W82" s="295">
        <v>2.316129117690807</v>
      </c>
      <c r="X82" s="295">
        <v>2.4409472039454001</v>
      </c>
      <c r="Y82" s="295">
        <v>2.131984722398633</v>
      </c>
      <c r="DA82" s="122" t="s">
        <v>1763</v>
      </c>
    </row>
    <row r="83" spans="1:105" ht="12" customHeight="1" x14ac:dyDescent="0.25">
      <c r="A83" s="59" t="s">
        <v>159</v>
      </c>
      <c r="B83" s="295">
        <v>37.690358947397932</v>
      </c>
      <c r="C83" s="295">
        <v>40.06719928786562</v>
      </c>
      <c r="D83" s="295">
        <v>35.745145279148588</v>
      </c>
      <c r="E83" s="295">
        <v>28.147102815024208</v>
      </c>
      <c r="F83" s="295">
        <v>23.450245275971941</v>
      </c>
      <c r="G83" s="295">
        <v>21.026674560264571</v>
      </c>
      <c r="H83" s="295">
        <v>15.746701889252529</v>
      </c>
      <c r="I83" s="295">
        <v>16.44246431753459</v>
      </c>
      <c r="J83" s="295">
        <v>13.58303099950362</v>
      </c>
      <c r="K83" s="295">
        <v>14.592859856204059</v>
      </c>
      <c r="L83" s="295">
        <v>15.07766682012889</v>
      </c>
      <c r="M83" s="295">
        <v>14.332102948997489</v>
      </c>
      <c r="N83" s="295">
        <v>8.1115476937076689</v>
      </c>
      <c r="O83" s="295">
        <v>8.3602699900754907</v>
      </c>
      <c r="P83" s="295">
        <v>10.07594672211512</v>
      </c>
      <c r="Q83" s="295">
        <v>14.81279409810006</v>
      </c>
      <c r="R83" s="295">
        <v>11.90655353405352</v>
      </c>
      <c r="S83" s="295">
        <v>10.70840453719148</v>
      </c>
      <c r="T83" s="295">
        <v>10.138324379930779</v>
      </c>
      <c r="U83" s="295">
        <v>12.21860441065094</v>
      </c>
      <c r="V83" s="295">
        <v>13.278686726161011</v>
      </c>
      <c r="W83" s="295">
        <v>13.469767539205611</v>
      </c>
      <c r="X83" s="295">
        <v>10.20455388153443</v>
      </c>
      <c r="Y83" s="295">
        <v>7.8766537980267124</v>
      </c>
      <c r="DA83" s="122" t="s">
        <v>1764</v>
      </c>
    </row>
    <row r="84" spans="1:105" ht="12" customHeight="1" x14ac:dyDescent="0.25">
      <c r="A84" s="59" t="s">
        <v>32</v>
      </c>
      <c r="B84" s="295">
        <v>299.11181300476949</v>
      </c>
      <c r="C84" s="295">
        <v>216.9299843441562</v>
      </c>
      <c r="D84" s="295">
        <v>256.00873811603032</v>
      </c>
      <c r="E84" s="295">
        <v>140.48280774063781</v>
      </c>
      <c r="F84" s="295">
        <v>57.745489650505412</v>
      </c>
      <c r="G84" s="295">
        <v>43.299107339499677</v>
      </c>
      <c r="H84" s="295">
        <v>19.659636914806459</v>
      </c>
      <c r="I84" s="295">
        <v>17.507282643651539</v>
      </c>
      <c r="J84" s="295">
        <v>9.4746785193834153</v>
      </c>
      <c r="K84" s="295">
        <v>6.9381543554607621</v>
      </c>
      <c r="L84" s="295">
        <v>3.9996817542106009</v>
      </c>
      <c r="M84" s="295">
        <v>2.171609825179202</v>
      </c>
      <c r="N84" s="295">
        <v>1.3264169384574169</v>
      </c>
      <c r="O84" s="295">
        <v>1.3679676491963031</v>
      </c>
      <c r="P84" s="295">
        <v>0.4948345867575375</v>
      </c>
      <c r="Q84" s="295">
        <v>0.58162557985237373</v>
      </c>
      <c r="R84" s="295">
        <v>0.61531932811204326</v>
      </c>
      <c r="S84" s="295">
        <v>0.67119985716743968</v>
      </c>
      <c r="T84" s="295">
        <v>0.5733215617573616</v>
      </c>
      <c r="U84" s="295">
        <v>0.557343373784559</v>
      </c>
      <c r="V84" s="295">
        <v>0.65427292181490104</v>
      </c>
      <c r="W84" s="295">
        <v>0.83588293870513719</v>
      </c>
      <c r="X84" s="295">
        <v>1.43226371174824</v>
      </c>
      <c r="Y84" s="295">
        <v>1.5198240434598109</v>
      </c>
      <c r="DA84" s="122" t="s">
        <v>1765</v>
      </c>
    </row>
    <row r="85" spans="1:105" ht="12" customHeight="1" x14ac:dyDescent="0.25">
      <c r="A85" s="59" t="s">
        <v>33</v>
      </c>
      <c r="B85" s="295">
        <v>736.93282433283912</v>
      </c>
      <c r="C85" s="295">
        <v>957.50612752922348</v>
      </c>
      <c r="D85" s="295">
        <v>1277.756157165685</v>
      </c>
      <c r="E85" s="295">
        <v>1154.902973504586</v>
      </c>
      <c r="F85" s="295">
        <v>1272.285404010667</v>
      </c>
      <c r="G85" s="295">
        <v>1594.036066667685</v>
      </c>
      <c r="H85" s="295">
        <v>1531.5554092769271</v>
      </c>
      <c r="I85" s="295">
        <v>807.09964381517841</v>
      </c>
      <c r="J85" s="295">
        <v>867.50331446153439</v>
      </c>
      <c r="K85" s="295">
        <v>823.57700350408493</v>
      </c>
      <c r="L85" s="295">
        <v>851.90924290164833</v>
      </c>
      <c r="M85" s="295">
        <v>733.35685873357397</v>
      </c>
      <c r="N85" s="295">
        <v>384.25157528063318</v>
      </c>
      <c r="O85" s="295">
        <v>475.66840572154882</v>
      </c>
      <c r="P85" s="295">
        <v>619.51866276302349</v>
      </c>
      <c r="Q85" s="295">
        <v>596.95601564327058</v>
      </c>
      <c r="R85" s="295">
        <v>500.32810259578372</v>
      </c>
      <c r="S85" s="295">
        <v>646.98596699886491</v>
      </c>
      <c r="T85" s="295">
        <v>537.38766908342359</v>
      </c>
      <c r="U85" s="295">
        <v>507.12129484590957</v>
      </c>
      <c r="V85" s="295">
        <v>542.24274146301548</v>
      </c>
      <c r="W85" s="295">
        <v>432.3883068869979</v>
      </c>
      <c r="X85" s="295">
        <v>494.89035133986721</v>
      </c>
      <c r="Y85" s="295">
        <v>426.39490360155003</v>
      </c>
      <c r="DA85" s="122" t="s">
        <v>1766</v>
      </c>
    </row>
    <row r="86" spans="1:105" ht="12" customHeight="1" x14ac:dyDescent="0.25">
      <c r="A86" s="59" t="s">
        <v>35</v>
      </c>
      <c r="B86" s="295">
        <v>306.13300978097323</v>
      </c>
      <c r="C86" s="295">
        <v>345.11596477593542</v>
      </c>
      <c r="D86" s="295">
        <v>376.82147669397523</v>
      </c>
      <c r="E86" s="295">
        <v>297.14183876105147</v>
      </c>
      <c r="F86" s="295">
        <v>255.6059812185546</v>
      </c>
      <c r="G86" s="295">
        <v>240.79345468507751</v>
      </c>
      <c r="H86" s="295">
        <v>220.47552183957851</v>
      </c>
      <c r="I86" s="295">
        <v>263.86097546478499</v>
      </c>
      <c r="J86" s="295">
        <v>219.72904218149719</v>
      </c>
      <c r="K86" s="295">
        <v>152.44157911614269</v>
      </c>
      <c r="L86" s="295">
        <v>195.941842157438</v>
      </c>
      <c r="M86" s="295">
        <v>188.33175622893401</v>
      </c>
      <c r="N86" s="295">
        <v>148.92957366017251</v>
      </c>
      <c r="O86" s="295">
        <v>143.3396272813051</v>
      </c>
      <c r="P86" s="295">
        <v>158.32984397648261</v>
      </c>
      <c r="Q86" s="295">
        <v>191.4248475594317</v>
      </c>
      <c r="R86" s="295">
        <v>202.54298883667701</v>
      </c>
      <c r="S86" s="295">
        <v>211.71486474544011</v>
      </c>
      <c r="T86" s="295">
        <v>210.6502374520648</v>
      </c>
      <c r="U86" s="295">
        <v>207.07557234499919</v>
      </c>
      <c r="V86" s="295">
        <v>210.7615746069462</v>
      </c>
      <c r="W86" s="295">
        <v>212.3472469590111</v>
      </c>
      <c r="X86" s="295">
        <v>193.88476693421271</v>
      </c>
      <c r="Y86" s="295">
        <v>176.81689605841291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99.843664338765649</v>
      </c>
      <c r="H87" s="295">
        <v>120.13878963542589</v>
      </c>
      <c r="I87" s="295">
        <v>88.861339302937964</v>
      </c>
      <c r="J87" s="295">
        <v>91.903626631844162</v>
      </c>
      <c r="K87" s="295">
        <v>100.9504711274629</v>
      </c>
      <c r="L87" s="295">
        <v>153.4088159532829</v>
      </c>
      <c r="M87" s="295">
        <v>217.21283327988891</v>
      </c>
      <c r="N87" s="295">
        <v>110.39425862420261</v>
      </c>
      <c r="O87" s="295">
        <v>142.8045293915828</v>
      </c>
      <c r="P87" s="295">
        <v>201.13311879809731</v>
      </c>
      <c r="Q87" s="295">
        <v>138.18240802923719</v>
      </c>
      <c r="R87" s="295">
        <v>258.15320288332589</v>
      </c>
      <c r="S87" s="295">
        <v>303.87753507807417</v>
      </c>
      <c r="T87" s="295">
        <v>259.89805991083279</v>
      </c>
      <c r="U87" s="295">
        <v>248.8988409697055</v>
      </c>
      <c r="V87" s="295">
        <v>280.6559898778558</v>
      </c>
      <c r="W87" s="295">
        <v>242.00421649219609</v>
      </c>
      <c r="X87" s="295">
        <v>238.76841024352399</v>
      </c>
      <c r="Y87" s="295">
        <v>213.26110148747691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222.81751337447511</v>
      </c>
      <c r="C89" s="261">
        <f t="shared" si="5"/>
        <v>206.22567920657349</v>
      </c>
      <c r="D89" s="261">
        <f t="shared" si="5"/>
        <v>235.669398093995</v>
      </c>
      <c r="E89" s="261">
        <f t="shared" si="5"/>
        <v>172.7891617845824</v>
      </c>
      <c r="F89" s="261">
        <f t="shared" si="5"/>
        <v>143.19965101280059</v>
      </c>
      <c r="G89" s="261">
        <f t="shared" si="5"/>
        <v>140.41000154073021</v>
      </c>
      <c r="H89" s="261">
        <f t="shared" si="5"/>
        <v>128.21282502590401</v>
      </c>
      <c r="I89" s="261">
        <f t="shared" si="5"/>
        <v>127.6676101464153</v>
      </c>
      <c r="J89" s="261">
        <f t="shared" si="5"/>
        <v>101.2104004952606</v>
      </c>
      <c r="K89" s="261">
        <f t="shared" si="5"/>
        <v>83.280995748726895</v>
      </c>
      <c r="L89" s="261">
        <f t="shared" si="5"/>
        <v>100.8829035487757</v>
      </c>
      <c r="M89" s="261">
        <f t="shared" si="5"/>
        <v>89.960545990088434</v>
      </c>
      <c r="N89" s="261">
        <f t="shared" si="5"/>
        <v>42.683962951780607</v>
      </c>
      <c r="O89" s="261">
        <f t="shared" si="5"/>
        <v>46.907690689874173</v>
      </c>
      <c r="P89" s="261">
        <f t="shared" si="5"/>
        <v>56.907965255086069</v>
      </c>
      <c r="Q89" s="261">
        <f t="shared" si="5"/>
        <v>59.630032952465221</v>
      </c>
      <c r="R89" s="261">
        <f t="shared" si="5"/>
        <v>60.208392443917809</v>
      </c>
      <c r="S89" s="261">
        <f t="shared" si="5"/>
        <v>68.672929923828931</v>
      </c>
      <c r="T89" s="261">
        <f t="shared" si="5"/>
        <v>62.732964618359119</v>
      </c>
      <c r="U89" s="261">
        <f t="shared" si="5"/>
        <v>61.763350198693473</v>
      </c>
      <c r="V89" s="261">
        <f t="shared" si="5"/>
        <v>65.416691927536959</v>
      </c>
      <c r="W89" s="261">
        <f t="shared" si="5"/>
        <v>59.221154372028707</v>
      </c>
      <c r="X89" s="261">
        <f t="shared" si="5"/>
        <v>59.715049832008027</v>
      </c>
      <c r="Y89" s="261">
        <f t="shared" si="5"/>
        <v>52.911911991705033</v>
      </c>
      <c r="DA89" s="70"/>
    </row>
    <row r="90" spans="1:105" ht="12" customHeight="1" x14ac:dyDescent="0.25">
      <c r="A90" s="60" t="s">
        <v>1533</v>
      </c>
      <c r="B90" s="262">
        <v>222.81751337447511</v>
      </c>
      <c r="C90" s="262">
        <v>206.22567920657349</v>
      </c>
      <c r="D90" s="262">
        <v>235.669398093995</v>
      </c>
      <c r="E90" s="262">
        <v>172.7891617845824</v>
      </c>
      <c r="F90" s="262">
        <v>143.19965101280059</v>
      </c>
      <c r="G90" s="262">
        <v>140.41000154073021</v>
      </c>
      <c r="H90" s="262">
        <v>128.21282502590401</v>
      </c>
      <c r="I90" s="262">
        <v>127.6676101464153</v>
      </c>
      <c r="J90" s="262">
        <v>101.2104004952606</v>
      </c>
      <c r="K90" s="262">
        <v>83.280995748726895</v>
      </c>
      <c r="L90" s="262">
        <v>100.8829035487757</v>
      </c>
      <c r="M90" s="262">
        <v>89.960545990088434</v>
      </c>
      <c r="N90" s="262">
        <v>42.683962951780607</v>
      </c>
      <c r="O90" s="262">
        <v>46.907690689874173</v>
      </c>
      <c r="P90" s="262">
        <v>56.907965255086069</v>
      </c>
      <c r="Q90" s="262">
        <v>59.630032952465221</v>
      </c>
      <c r="R90" s="262">
        <v>60.208392443917809</v>
      </c>
      <c r="S90" s="262">
        <v>68.672929923828931</v>
      </c>
      <c r="T90" s="262">
        <v>62.732964618359119</v>
      </c>
      <c r="U90" s="262">
        <v>61.763350198693473</v>
      </c>
      <c r="V90" s="262">
        <v>65.416691927536959</v>
      </c>
      <c r="W90" s="262">
        <v>59.221154372028707</v>
      </c>
      <c r="X90" s="262">
        <v>59.715049832008027</v>
      </c>
      <c r="Y90" s="262">
        <v>52.911911991705033</v>
      </c>
      <c r="DA90" s="72" t="s">
        <v>1770</v>
      </c>
    </row>
    <row r="91" spans="1:105" ht="12" customHeight="1" x14ac:dyDescent="0.25">
      <c r="A91" s="59" t="s">
        <v>28</v>
      </c>
      <c r="B91" s="230">
        <v>67.043921290109665</v>
      </c>
      <c r="C91" s="230">
        <v>39.96683675744157</v>
      </c>
      <c r="D91" s="230">
        <v>45.313396857537739</v>
      </c>
      <c r="E91" s="230">
        <v>36.289684720484694</v>
      </c>
      <c r="F91" s="230">
        <v>21.999401928800079</v>
      </c>
      <c r="G91" s="230">
        <v>0.43553722307340148</v>
      </c>
      <c r="H91" s="230">
        <v>2.6330668818439111</v>
      </c>
      <c r="I91" s="230">
        <v>36.226099656907493</v>
      </c>
      <c r="J91" s="230">
        <v>12.55131308809467</v>
      </c>
      <c r="K91" s="230">
        <v>1.793460950771729</v>
      </c>
      <c r="L91" s="230">
        <v>10.23826614272766</v>
      </c>
      <c r="M91" s="230">
        <v>1.069112284532646</v>
      </c>
      <c r="N91" s="230">
        <v>0.26981276236974522</v>
      </c>
      <c r="O91" s="230">
        <v>0</v>
      </c>
      <c r="P91" s="230">
        <v>0</v>
      </c>
      <c r="Q91" s="230">
        <v>0.33604696372474763</v>
      </c>
      <c r="R91" s="230">
        <v>0.53152233676053606</v>
      </c>
      <c r="S91" s="230">
        <v>0.32262860918754033</v>
      </c>
      <c r="T91" s="230">
        <v>0.38387831732184402</v>
      </c>
      <c r="U91" s="230">
        <v>0.38593529102470803</v>
      </c>
      <c r="V91" s="230">
        <v>0.50641619160685969</v>
      </c>
      <c r="W91" s="230">
        <v>0.44713290724167792</v>
      </c>
      <c r="X91" s="230">
        <v>0.75865863716683646</v>
      </c>
      <c r="Y91" s="230">
        <v>0.37562469724436859</v>
      </c>
      <c r="DA91" s="71" t="s">
        <v>1771</v>
      </c>
    </row>
    <row r="92" spans="1:105" ht="12" customHeight="1" x14ac:dyDescent="0.25">
      <c r="A92" s="59" t="s">
        <v>31</v>
      </c>
      <c r="B92" s="295">
        <v>34.283177183137809</v>
      </c>
      <c r="C92" s="295">
        <v>37.326806725047931</v>
      </c>
      <c r="D92" s="295">
        <v>37.744295757292711</v>
      </c>
      <c r="E92" s="295">
        <v>5.3010454161349427</v>
      </c>
      <c r="F92" s="295">
        <v>2.301580019069617</v>
      </c>
      <c r="G92" s="295">
        <v>3.7637630065895</v>
      </c>
      <c r="H92" s="295">
        <v>2.6655321353495078</v>
      </c>
      <c r="I92" s="295">
        <v>2.1863246354546768</v>
      </c>
      <c r="J92" s="295">
        <v>2.0503699411563869</v>
      </c>
      <c r="K92" s="295">
        <v>1.704587122659494</v>
      </c>
      <c r="L92" s="295">
        <v>1.335016267163134</v>
      </c>
      <c r="M92" s="295">
        <v>1.519755719028963</v>
      </c>
      <c r="N92" s="295">
        <v>0.54792085154203318</v>
      </c>
      <c r="O92" s="295">
        <v>0.51825000288356915</v>
      </c>
      <c r="P92" s="295">
        <v>0.61845187879377161</v>
      </c>
      <c r="Q92" s="295">
        <v>0.77150119378977988</v>
      </c>
      <c r="R92" s="295">
        <v>0.78979148852115766</v>
      </c>
      <c r="S92" s="295">
        <v>0.72629028661141348</v>
      </c>
      <c r="T92" s="295">
        <v>0.60362597360820103</v>
      </c>
      <c r="U92" s="295">
        <v>0.57974735860341764</v>
      </c>
      <c r="V92" s="295">
        <v>0.5729006641399178</v>
      </c>
      <c r="W92" s="295">
        <v>0.59452679922150564</v>
      </c>
      <c r="X92" s="295">
        <v>0.6919969527376254</v>
      </c>
      <c r="Y92" s="295">
        <v>0.59468713592220823</v>
      </c>
      <c r="DA92" s="122" t="s">
        <v>1772</v>
      </c>
    </row>
    <row r="93" spans="1:105" ht="12" customHeight="1" x14ac:dyDescent="0.25">
      <c r="A93" s="59" t="s">
        <v>159</v>
      </c>
      <c r="B93" s="295">
        <v>7.1220512990937213</v>
      </c>
      <c r="C93" s="295">
        <v>8.5796923445473983</v>
      </c>
      <c r="D93" s="295">
        <v>8.1593308836926557</v>
      </c>
      <c r="E93" s="295">
        <v>7.928466572269679</v>
      </c>
      <c r="F93" s="295">
        <v>8.2784701469828743</v>
      </c>
      <c r="G93" s="295">
        <v>9.3866847601948287</v>
      </c>
      <c r="H93" s="295">
        <v>7.5640128223192313</v>
      </c>
      <c r="I93" s="295">
        <v>4.9278790118948539</v>
      </c>
      <c r="J93" s="295">
        <v>4.8454410544601254</v>
      </c>
      <c r="K93" s="295">
        <v>6.692211411407162</v>
      </c>
      <c r="L93" s="295">
        <v>6.2626071039576159</v>
      </c>
      <c r="M93" s="295">
        <v>6.1132961484836583</v>
      </c>
      <c r="N93" s="295">
        <v>2.1443783220456711</v>
      </c>
      <c r="O93" s="295">
        <v>2.5337013032295772</v>
      </c>
      <c r="P93" s="295">
        <v>3.3580108826422692</v>
      </c>
      <c r="Q93" s="295">
        <v>4.1914930313615431</v>
      </c>
      <c r="R93" s="295">
        <v>3.260142770410472</v>
      </c>
      <c r="S93" s="295">
        <v>3.245913129571433</v>
      </c>
      <c r="T93" s="295">
        <v>2.8279281698833301</v>
      </c>
      <c r="U93" s="295">
        <v>3.378928871790146</v>
      </c>
      <c r="V93" s="295">
        <v>3.8021211828525292</v>
      </c>
      <c r="W93" s="295">
        <v>3.4575523964423049</v>
      </c>
      <c r="X93" s="295">
        <v>2.8929426161511889</v>
      </c>
      <c r="Y93" s="295">
        <v>2.1970817326164029</v>
      </c>
      <c r="DA93" s="122" t="s">
        <v>1773</v>
      </c>
    </row>
    <row r="94" spans="1:105" ht="12" customHeight="1" x14ac:dyDescent="0.25">
      <c r="A94" s="59" t="s">
        <v>32</v>
      </c>
      <c r="B94" s="295">
        <v>56.520811578313939</v>
      </c>
      <c r="C94" s="295">
        <v>46.451774994515503</v>
      </c>
      <c r="D94" s="295">
        <v>58.437586057981868</v>
      </c>
      <c r="E94" s="295">
        <v>39.571150624984028</v>
      </c>
      <c r="F94" s="295">
        <v>20.385471732546911</v>
      </c>
      <c r="G94" s="295">
        <v>19.329498339304099</v>
      </c>
      <c r="H94" s="295">
        <v>9.4436121767969343</v>
      </c>
      <c r="I94" s="295">
        <v>5.247009756497226</v>
      </c>
      <c r="J94" s="295">
        <v>3.3798786351374428</v>
      </c>
      <c r="K94" s="295">
        <v>3.1818023478090711</v>
      </c>
      <c r="L94" s="295">
        <v>1.661293863719616</v>
      </c>
      <c r="M94" s="295">
        <v>0.92629072143288615</v>
      </c>
      <c r="N94" s="295">
        <v>0.3506531473677581</v>
      </c>
      <c r="O94" s="295">
        <v>0.41458247397023068</v>
      </c>
      <c r="P94" s="295">
        <v>0.1649135285513687</v>
      </c>
      <c r="Q94" s="295">
        <v>0.16457931897706801</v>
      </c>
      <c r="R94" s="295">
        <v>0.1684810682873876</v>
      </c>
      <c r="S94" s="295">
        <v>0.20345294402910791</v>
      </c>
      <c r="T94" s="295">
        <v>0.15991914779375191</v>
      </c>
      <c r="U94" s="295">
        <v>0.154127554497138</v>
      </c>
      <c r="V94" s="295">
        <v>0.1873396810016052</v>
      </c>
      <c r="W94" s="295">
        <v>0.21456265295248211</v>
      </c>
      <c r="X94" s="295">
        <v>0.40603996778155349</v>
      </c>
      <c r="Y94" s="295">
        <v>0.42393352917368188</v>
      </c>
      <c r="DA94" s="122" t="s">
        <v>1774</v>
      </c>
    </row>
    <row r="95" spans="1:105" ht="12" customHeight="1" x14ac:dyDescent="0.25">
      <c r="A95" s="59" t="s">
        <v>35</v>
      </c>
      <c r="B95" s="295">
        <v>57.847552023820022</v>
      </c>
      <c r="C95" s="295">
        <v>73.900568385021145</v>
      </c>
      <c r="D95" s="295">
        <v>86.014788537489991</v>
      </c>
      <c r="E95" s="295">
        <v>83.698814450709108</v>
      </c>
      <c r="F95" s="295">
        <v>90.234727185401141</v>
      </c>
      <c r="G95" s="295">
        <v>107.4945182115684</v>
      </c>
      <c r="H95" s="295">
        <v>105.9066010095945</v>
      </c>
      <c r="I95" s="295">
        <v>79.080297085661101</v>
      </c>
      <c r="J95" s="295">
        <v>78.383397776411982</v>
      </c>
      <c r="K95" s="295">
        <v>69.908933916079434</v>
      </c>
      <c r="L95" s="295">
        <v>81.385720171207709</v>
      </c>
      <c r="M95" s="295">
        <v>80.332091116610286</v>
      </c>
      <c r="N95" s="295">
        <v>39.371197868455411</v>
      </c>
      <c r="O95" s="295">
        <v>43.441156909790791</v>
      </c>
      <c r="P95" s="295">
        <v>52.766588965098663</v>
      </c>
      <c r="Q95" s="295">
        <v>54.166412444612092</v>
      </c>
      <c r="R95" s="295">
        <v>55.458454779938258</v>
      </c>
      <c r="S95" s="295">
        <v>64.174644954429439</v>
      </c>
      <c r="T95" s="295">
        <v>58.757613009751992</v>
      </c>
      <c r="U95" s="295">
        <v>57.264611122778057</v>
      </c>
      <c r="V95" s="295">
        <v>60.347914207936043</v>
      </c>
      <c r="W95" s="295">
        <v>54.507379616170738</v>
      </c>
      <c r="X95" s="295">
        <v>54.965411658170822</v>
      </c>
      <c r="Y95" s="295">
        <v>49.320584896748372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363.96738999999991</v>
      </c>
      <c r="C97" s="279">
        <v>389.02596000000023</v>
      </c>
      <c r="D97" s="279">
        <v>394.19138000000021</v>
      </c>
      <c r="E97" s="279">
        <v>374.77584000000041</v>
      </c>
      <c r="F97" s="279">
        <v>406.41905000000071</v>
      </c>
      <c r="G97" s="279">
        <v>371.8550800000005</v>
      </c>
      <c r="H97" s="279">
        <v>363.07605999999998</v>
      </c>
      <c r="I97" s="279">
        <v>373.23649999999992</v>
      </c>
      <c r="J97" s="279">
        <v>413.03301999999968</v>
      </c>
      <c r="K97" s="279">
        <v>375.58203999999972</v>
      </c>
      <c r="L97" s="279">
        <v>284.97188000000023</v>
      </c>
      <c r="M97" s="279">
        <v>319.64769999999999</v>
      </c>
      <c r="N97" s="279">
        <v>415.77226999999988</v>
      </c>
      <c r="O97" s="279">
        <v>336.34771999999992</v>
      </c>
      <c r="P97" s="279">
        <v>319.99598999999989</v>
      </c>
      <c r="Q97" s="279">
        <v>324.59502000000037</v>
      </c>
      <c r="R97" s="279">
        <v>311.40843999999998</v>
      </c>
      <c r="S97" s="279">
        <v>299.61153000000007</v>
      </c>
      <c r="T97" s="279">
        <v>303.52089999999998</v>
      </c>
      <c r="U97" s="279">
        <v>277.33707000000021</v>
      </c>
      <c r="V97" s="279">
        <v>218.2013799999998</v>
      </c>
      <c r="W97" s="279">
        <v>256.73455000000001</v>
      </c>
      <c r="X97" s="279">
        <v>262.56464000000028</v>
      </c>
      <c r="Y97" s="279">
        <v>113.9449299999999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749.77514430444603</v>
      </c>
      <c r="C99" s="223">
        <f t="shared" si="6"/>
        <v>726.16978269369497</v>
      </c>
      <c r="D99" s="223">
        <f t="shared" si="6"/>
        <v>749.70232987529653</v>
      </c>
      <c r="E99" s="223">
        <f t="shared" si="6"/>
        <v>724.35424921264598</v>
      </c>
      <c r="F99" s="223">
        <f t="shared" si="6"/>
        <v>698.98965127664758</v>
      </c>
      <c r="G99" s="223">
        <f t="shared" si="6"/>
        <v>678.27673789520941</v>
      </c>
      <c r="H99" s="223">
        <f t="shared" si="6"/>
        <v>685.6089892277314</v>
      </c>
      <c r="I99" s="223">
        <f t="shared" si="6"/>
        <v>787.36133099173719</v>
      </c>
      <c r="J99" s="223">
        <f t="shared" si="6"/>
        <v>743.6992309949394</v>
      </c>
      <c r="K99" s="223">
        <f t="shared" si="6"/>
        <v>622.15247252082156</v>
      </c>
      <c r="L99" s="223">
        <f t="shared" si="6"/>
        <v>648.70835476947286</v>
      </c>
      <c r="M99" s="223">
        <f t="shared" si="6"/>
        <v>638.68792876706323</v>
      </c>
      <c r="N99" s="223">
        <f t="shared" si="6"/>
        <v>630.01818831155015</v>
      </c>
      <c r="O99" s="223">
        <f t="shared" si="6"/>
        <v>632.99318760945596</v>
      </c>
      <c r="P99" s="223">
        <f t="shared" si="6"/>
        <v>632.86379416639238</v>
      </c>
      <c r="Q99" s="223">
        <f t="shared" si="6"/>
        <v>618.83990572198013</v>
      </c>
      <c r="R99" s="223">
        <f t="shared" si="6"/>
        <v>638.35932531096137</v>
      </c>
      <c r="S99" s="223">
        <f t="shared" si="6"/>
        <v>644.77484759922049</v>
      </c>
      <c r="T99" s="223">
        <f t="shared" si="6"/>
        <v>642.20972865932788</v>
      </c>
      <c r="U99" s="223">
        <f t="shared" si="6"/>
        <v>665.20260513773837</v>
      </c>
      <c r="V99" s="223">
        <f t="shared" si="6"/>
        <v>608.49631461495812</v>
      </c>
      <c r="W99" s="223">
        <f t="shared" si="6"/>
        <v>640.58615022986237</v>
      </c>
      <c r="X99" s="223">
        <f t="shared" si="6"/>
        <v>634.35347822270728</v>
      </c>
      <c r="Y99" s="223">
        <f t="shared" si="6"/>
        <v>633.09236649191621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4.3388204434010689</v>
      </c>
      <c r="C104" s="260">
        <v>4.5064960177130304</v>
      </c>
      <c r="D104" s="260">
        <v>4.725743617417046</v>
      </c>
      <c r="E104" s="260">
        <v>4.4091857935492582</v>
      </c>
      <c r="F104" s="260">
        <v>4.3503316248134443</v>
      </c>
      <c r="G104" s="260">
        <v>4.3722874240684133</v>
      </c>
      <c r="H104" s="260">
        <v>4.355619933503478</v>
      </c>
      <c r="I104" s="260">
        <v>4.4666256626982497</v>
      </c>
      <c r="J104" s="260">
        <v>4.5130753649376878</v>
      </c>
      <c r="K104" s="260">
        <v>3.856629826116702</v>
      </c>
      <c r="L104" s="260">
        <v>4.1158988385560384</v>
      </c>
      <c r="M104" s="260">
        <v>4.3531361853458854</v>
      </c>
      <c r="N104" s="260">
        <v>3.9155770537464489</v>
      </c>
      <c r="O104" s="260">
        <v>3.908993555869491</v>
      </c>
      <c r="P104" s="260">
        <v>3.868629113353625</v>
      </c>
      <c r="Q104" s="260">
        <v>3.644654277172521</v>
      </c>
      <c r="R104" s="260">
        <v>3.9888359379594251</v>
      </c>
      <c r="S104" s="260">
        <v>4.0548537075146909</v>
      </c>
      <c r="T104" s="260">
        <v>3.962480556512106</v>
      </c>
      <c r="U104" s="260">
        <v>4.2023021062824846</v>
      </c>
      <c r="V104" s="260">
        <v>3.8102131266036299</v>
      </c>
      <c r="W104" s="260">
        <v>3.9455203697636692</v>
      </c>
      <c r="X104" s="260">
        <v>3.7903539097344092</v>
      </c>
      <c r="Y104" s="260">
        <v>3.745763093353593</v>
      </c>
      <c r="DA104" s="68" t="s">
        <v>1782</v>
      </c>
    </row>
    <row r="105" spans="1:105" ht="12" customHeight="1" x14ac:dyDescent="0.25">
      <c r="A105" s="37" t="s">
        <v>159</v>
      </c>
      <c r="B105" s="226">
        <v>0.47562706550434802</v>
      </c>
      <c r="C105" s="226">
        <v>0.46877094036688649</v>
      </c>
      <c r="D105" s="226">
        <v>0.40944270127500959</v>
      </c>
      <c r="E105" s="226">
        <v>0.38152482300893181</v>
      </c>
      <c r="F105" s="226">
        <v>0.36557630308132111</v>
      </c>
      <c r="G105" s="226">
        <v>0.35113673274401058</v>
      </c>
      <c r="H105" s="226">
        <v>0.29034799331369682</v>
      </c>
      <c r="I105" s="226">
        <v>0.26201010282190862</v>
      </c>
      <c r="J105" s="226">
        <v>0.26274355094126622</v>
      </c>
      <c r="K105" s="226">
        <v>0.33693206572265572</v>
      </c>
      <c r="L105" s="226">
        <v>0.29408727019500702</v>
      </c>
      <c r="M105" s="226">
        <v>0.30784766564919541</v>
      </c>
      <c r="N105" s="226">
        <v>0.20224887434597361</v>
      </c>
      <c r="O105" s="226">
        <v>0.21542691922903229</v>
      </c>
      <c r="P105" s="226">
        <v>0.23146532356205449</v>
      </c>
      <c r="Q105" s="226">
        <v>0.26177332582267071</v>
      </c>
      <c r="R105" s="226">
        <v>0.22146602929917311</v>
      </c>
      <c r="S105" s="226">
        <v>0.19521794630229641</v>
      </c>
      <c r="T105" s="226">
        <v>0.18195196751930071</v>
      </c>
      <c r="U105" s="226">
        <v>0.2341433220450892</v>
      </c>
      <c r="V105" s="226">
        <v>0.2258282782167044</v>
      </c>
      <c r="W105" s="226">
        <v>0.23534649202590049</v>
      </c>
      <c r="X105" s="226">
        <v>0.18951932686810671</v>
      </c>
      <c r="Y105" s="226">
        <v>0.15974612604882571</v>
      </c>
      <c r="DA105" s="69" t="s">
        <v>1783</v>
      </c>
    </row>
    <row r="106" spans="1:105" ht="12" customHeight="1" x14ac:dyDescent="0.25">
      <c r="A106" s="37" t="s">
        <v>35</v>
      </c>
      <c r="B106" s="226">
        <v>3.8631933778967209</v>
      </c>
      <c r="C106" s="226">
        <v>4.0377250773461428</v>
      </c>
      <c r="D106" s="226">
        <v>4.316300916142036</v>
      </c>
      <c r="E106" s="226">
        <v>4.0276609705403263</v>
      </c>
      <c r="F106" s="226">
        <v>3.984755321732123</v>
      </c>
      <c r="G106" s="226">
        <v>4.0211506913244026</v>
      </c>
      <c r="H106" s="226">
        <v>4.0652719401897812</v>
      </c>
      <c r="I106" s="226">
        <v>4.2046155598763413</v>
      </c>
      <c r="J106" s="226">
        <v>4.2503318139964206</v>
      </c>
      <c r="K106" s="226">
        <v>3.5196977603940458</v>
      </c>
      <c r="L106" s="226">
        <v>3.821811568361031</v>
      </c>
      <c r="M106" s="226">
        <v>4.0452885196966886</v>
      </c>
      <c r="N106" s="226">
        <v>3.713328179400476</v>
      </c>
      <c r="O106" s="226">
        <v>3.6935666366404591</v>
      </c>
      <c r="P106" s="226">
        <v>3.637163789791571</v>
      </c>
      <c r="Q106" s="226">
        <v>3.382880951349851</v>
      </c>
      <c r="R106" s="226">
        <v>3.767369908660251</v>
      </c>
      <c r="S106" s="226">
        <v>3.8596357612123939</v>
      </c>
      <c r="T106" s="226">
        <v>3.780528588992806</v>
      </c>
      <c r="U106" s="226">
        <v>3.9681587842373962</v>
      </c>
      <c r="V106" s="226">
        <v>3.5843848483869261</v>
      </c>
      <c r="W106" s="226">
        <v>3.710173877737768</v>
      </c>
      <c r="X106" s="226">
        <v>3.6008345828663031</v>
      </c>
      <c r="Y106" s="226">
        <v>3.5860169673047668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562.62463250370695</v>
      </c>
      <c r="C110" s="261">
        <f t="shared" si="7"/>
        <v>540.75365572161172</v>
      </c>
      <c r="D110" s="261">
        <f t="shared" si="7"/>
        <v>564.78559354815684</v>
      </c>
      <c r="E110" s="261">
        <f t="shared" si="7"/>
        <v>533.88452652498654</v>
      </c>
      <c r="F110" s="261">
        <f t="shared" si="7"/>
        <v>509.51396230000358</v>
      </c>
      <c r="G110" s="261">
        <f t="shared" si="7"/>
        <v>477.39057594612939</v>
      </c>
      <c r="H110" s="261">
        <f t="shared" si="7"/>
        <v>483.07133841801237</v>
      </c>
      <c r="I110" s="261">
        <f t="shared" si="7"/>
        <v>559.37004069524198</v>
      </c>
      <c r="J110" s="261">
        <f t="shared" si="7"/>
        <v>526.56951953026419</v>
      </c>
      <c r="K110" s="261">
        <f t="shared" si="7"/>
        <v>441.73943138469622</v>
      </c>
      <c r="L110" s="261">
        <f t="shared" si="7"/>
        <v>473.00011564953508</v>
      </c>
      <c r="M110" s="261">
        <f t="shared" si="7"/>
        <v>464.49249588151071</v>
      </c>
      <c r="N110" s="261">
        <f t="shared" si="7"/>
        <v>433.98305080906488</v>
      </c>
      <c r="O110" s="261">
        <f t="shared" si="7"/>
        <v>434.88989808779121</v>
      </c>
      <c r="P110" s="261">
        <f t="shared" si="7"/>
        <v>435.63838641010261</v>
      </c>
      <c r="Q110" s="261">
        <f t="shared" si="7"/>
        <v>413.36488454812923</v>
      </c>
      <c r="R110" s="261">
        <f t="shared" si="7"/>
        <v>438.5017690514519</v>
      </c>
      <c r="S110" s="261">
        <f t="shared" si="7"/>
        <v>448.91428239537788</v>
      </c>
      <c r="T110" s="261">
        <f t="shared" si="7"/>
        <v>444.45918606768203</v>
      </c>
      <c r="U110" s="261">
        <f t="shared" si="7"/>
        <v>462.68573733803208</v>
      </c>
      <c r="V110" s="261">
        <f t="shared" si="7"/>
        <v>414.14350232515119</v>
      </c>
      <c r="W110" s="261">
        <f t="shared" si="7"/>
        <v>439.82921155416409</v>
      </c>
      <c r="X110" s="261">
        <f t="shared" si="7"/>
        <v>436.51612442817168</v>
      </c>
      <c r="Y110" s="261">
        <f t="shared" si="7"/>
        <v>434.16989778619029</v>
      </c>
      <c r="DA110" s="70"/>
    </row>
    <row r="111" spans="1:105" ht="12" customHeight="1" x14ac:dyDescent="0.25">
      <c r="A111" s="60" t="s">
        <v>1554</v>
      </c>
      <c r="B111" s="262">
        <v>562.62463250370695</v>
      </c>
      <c r="C111" s="262">
        <v>540.75365572161172</v>
      </c>
      <c r="D111" s="262">
        <v>564.78559354815684</v>
      </c>
      <c r="E111" s="262">
        <v>533.88452652498654</v>
      </c>
      <c r="F111" s="262">
        <v>509.51396230000358</v>
      </c>
      <c r="G111" s="262">
        <v>477.39057594612939</v>
      </c>
      <c r="H111" s="262">
        <v>483.07133841801237</v>
      </c>
      <c r="I111" s="262">
        <v>559.37004069524198</v>
      </c>
      <c r="J111" s="262">
        <v>526.56951953026419</v>
      </c>
      <c r="K111" s="262">
        <v>441.73943138469622</v>
      </c>
      <c r="L111" s="262">
        <v>473.00011564953508</v>
      </c>
      <c r="M111" s="262">
        <v>464.49249588151071</v>
      </c>
      <c r="N111" s="262">
        <v>433.98305080906488</v>
      </c>
      <c r="O111" s="262">
        <v>434.88989808779121</v>
      </c>
      <c r="P111" s="262">
        <v>435.63838641010261</v>
      </c>
      <c r="Q111" s="262">
        <v>413.36488454812923</v>
      </c>
      <c r="R111" s="262">
        <v>438.5017690514519</v>
      </c>
      <c r="S111" s="262">
        <v>448.91428239537788</v>
      </c>
      <c r="T111" s="262">
        <v>444.45918606768203</v>
      </c>
      <c r="U111" s="262">
        <v>462.68573733803208</v>
      </c>
      <c r="V111" s="262">
        <v>414.14350232515119</v>
      </c>
      <c r="W111" s="262">
        <v>439.82921155416409</v>
      </c>
      <c r="X111" s="262">
        <v>436.51612442817168</v>
      </c>
      <c r="Y111" s="262">
        <v>434.16989778619029</v>
      </c>
      <c r="DA111" s="72" t="s">
        <v>1788</v>
      </c>
    </row>
    <row r="112" spans="1:105" ht="12" customHeight="1" x14ac:dyDescent="0.25">
      <c r="A112" s="59" t="s">
        <v>28</v>
      </c>
      <c r="B112" s="230">
        <v>169.28903391027831</v>
      </c>
      <c r="C112" s="230">
        <v>104.7988454559374</v>
      </c>
      <c r="D112" s="230">
        <v>108.59430179246399</v>
      </c>
      <c r="E112" s="230">
        <v>112.1279884955478</v>
      </c>
      <c r="F112" s="230">
        <v>78.275347500471909</v>
      </c>
      <c r="G112" s="230">
        <v>1.480815921141309</v>
      </c>
      <c r="H112" s="230">
        <v>9.920685723128674</v>
      </c>
      <c r="I112" s="230">
        <v>158.72306856903441</v>
      </c>
      <c r="J112" s="230">
        <v>65.300985569970265</v>
      </c>
      <c r="K112" s="230">
        <v>9.5128836234726624</v>
      </c>
      <c r="L112" s="230">
        <v>48.003188837834287</v>
      </c>
      <c r="M112" s="230">
        <v>5.5201380555745629</v>
      </c>
      <c r="N112" s="230">
        <v>2.7432824335622881</v>
      </c>
      <c r="O112" s="230">
        <v>0</v>
      </c>
      <c r="P112" s="230">
        <v>0</v>
      </c>
      <c r="Q112" s="230">
        <v>2.3295310682381039</v>
      </c>
      <c r="R112" s="230">
        <v>3.8711129046827999</v>
      </c>
      <c r="S112" s="230">
        <v>2.109020115120904</v>
      </c>
      <c r="T112" s="230">
        <v>2.7197542074389038</v>
      </c>
      <c r="U112" s="230">
        <v>2.8911442484593781</v>
      </c>
      <c r="V112" s="230">
        <v>3.2060467909100261</v>
      </c>
      <c r="W112" s="230">
        <v>3.3208085208301119</v>
      </c>
      <c r="X112" s="230">
        <v>5.5457833325379937</v>
      </c>
      <c r="Y112" s="230">
        <v>3.0821970000653711</v>
      </c>
      <c r="DA112" s="71" t="s">
        <v>1789</v>
      </c>
    </row>
    <row r="113" spans="1:105" ht="12" customHeight="1" x14ac:dyDescent="0.25">
      <c r="A113" s="59" t="s">
        <v>31</v>
      </c>
      <c r="B113" s="295">
        <v>86.566624281931269</v>
      </c>
      <c r="C113" s="295">
        <v>97.876303623493257</v>
      </c>
      <c r="D113" s="295">
        <v>90.454826357376447</v>
      </c>
      <c r="E113" s="295">
        <v>16.37918775026537</v>
      </c>
      <c r="F113" s="295">
        <v>8.1891760683261161</v>
      </c>
      <c r="G113" s="295">
        <v>12.796702298441931</v>
      </c>
      <c r="H113" s="295">
        <v>10.043006040615319</v>
      </c>
      <c r="I113" s="295">
        <v>9.5792856066212746</v>
      </c>
      <c r="J113" s="295">
        <v>10.66750363095908</v>
      </c>
      <c r="K113" s="295">
        <v>9.0414786655668777</v>
      </c>
      <c r="L113" s="295">
        <v>6.259364337752908</v>
      </c>
      <c r="M113" s="295">
        <v>7.8469413373695893</v>
      </c>
      <c r="N113" s="295">
        <v>5.5709064086373106</v>
      </c>
      <c r="O113" s="295">
        <v>4.8047918715104299</v>
      </c>
      <c r="P113" s="295">
        <v>4.7343351206171604</v>
      </c>
      <c r="Q113" s="295">
        <v>5.3481691374190623</v>
      </c>
      <c r="R113" s="295">
        <v>5.7521044964104906</v>
      </c>
      <c r="S113" s="295">
        <v>4.7477526179025338</v>
      </c>
      <c r="T113" s="295">
        <v>4.2766528021010757</v>
      </c>
      <c r="U113" s="295">
        <v>4.3430421637146406</v>
      </c>
      <c r="V113" s="295">
        <v>3.626950255970304</v>
      </c>
      <c r="W113" s="295">
        <v>4.4154872717733191</v>
      </c>
      <c r="X113" s="295">
        <v>5.0584874127195416</v>
      </c>
      <c r="Y113" s="295">
        <v>4.8797188251028309</v>
      </c>
      <c r="DA113" s="122" t="s">
        <v>1790</v>
      </c>
    </row>
    <row r="114" spans="1:105" ht="12" customHeight="1" x14ac:dyDescent="0.25">
      <c r="A114" s="59" t="s">
        <v>159</v>
      </c>
      <c r="B114" s="295">
        <v>17.983512310770539</v>
      </c>
      <c r="C114" s="295">
        <v>22.49719830299798</v>
      </c>
      <c r="D114" s="295">
        <v>19.55397083105456</v>
      </c>
      <c r="E114" s="295">
        <v>24.497402373434461</v>
      </c>
      <c r="F114" s="295">
        <v>29.455351996594551</v>
      </c>
      <c r="G114" s="295">
        <v>31.914498929723891</v>
      </c>
      <c r="H114" s="295">
        <v>28.499159870711189</v>
      </c>
      <c r="I114" s="295">
        <v>21.591285998567351</v>
      </c>
      <c r="J114" s="295">
        <v>25.209480008714749</v>
      </c>
      <c r="K114" s="295">
        <v>35.496857800554878</v>
      </c>
      <c r="L114" s="295">
        <v>29.362892821649961</v>
      </c>
      <c r="M114" s="295">
        <v>31.564728235251671</v>
      </c>
      <c r="N114" s="295">
        <v>21.802657999247032</v>
      </c>
      <c r="O114" s="295">
        <v>23.490414585348031</v>
      </c>
      <c r="P114" s="295">
        <v>25.70604019849576</v>
      </c>
      <c r="Q114" s="295">
        <v>29.056097191397289</v>
      </c>
      <c r="R114" s="295">
        <v>23.743838926058341</v>
      </c>
      <c r="S114" s="295">
        <v>21.218502907849299</v>
      </c>
      <c r="T114" s="295">
        <v>20.035696707315768</v>
      </c>
      <c r="U114" s="295">
        <v>25.312457815639348</v>
      </c>
      <c r="V114" s="295">
        <v>24.07067273709632</v>
      </c>
      <c r="W114" s="295">
        <v>25.678873715989241</v>
      </c>
      <c r="X114" s="295">
        <v>21.147367414881181</v>
      </c>
      <c r="Y114" s="295">
        <v>18.02820414857646</v>
      </c>
      <c r="DA114" s="122" t="s">
        <v>1791</v>
      </c>
    </row>
    <row r="115" spans="1:105" ht="12" customHeight="1" x14ac:dyDescent="0.25">
      <c r="A115" s="59" t="s">
        <v>32</v>
      </c>
      <c r="B115" s="295">
        <v>142.71769019168579</v>
      </c>
      <c r="C115" s="295">
        <v>121.8032945251239</v>
      </c>
      <c r="D115" s="295">
        <v>140.0466373411584</v>
      </c>
      <c r="E115" s="295">
        <v>122.2670727566061</v>
      </c>
      <c r="F115" s="295">
        <v>72.532875620459663</v>
      </c>
      <c r="G115" s="295">
        <v>65.719822261189506</v>
      </c>
      <c r="H115" s="295">
        <v>35.580983203702473</v>
      </c>
      <c r="I115" s="295">
        <v>22.989543374816549</v>
      </c>
      <c r="J115" s="295">
        <v>17.58456700364771</v>
      </c>
      <c r="K115" s="295">
        <v>16.876930292000701</v>
      </c>
      <c r="L115" s="295">
        <v>7.7891512042704054</v>
      </c>
      <c r="M115" s="295">
        <v>4.7827087349786721</v>
      </c>
      <c r="N115" s="295">
        <v>3.565215414566187</v>
      </c>
      <c r="O115" s="295">
        <v>3.843670988749365</v>
      </c>
      <c r="P115" s="295">
        <v>1.2624359903448461</v>
      </c>
      <c r="Q115" s="295">
        <v>1.140890048512927</v>
      </c>
      <c r="R115" s="295">
        <v>1.2270589447229321</v>
      </c>
      <c r="S115" s="295">
        <v>1.3299699382472709</v>
      </c>
      <c r="T115" s="295">
        <v>1.1330173011502651</v>
      </c>
      <c r="U115" s="295">
        <v>1.1546106383025281</v>
      </c>
      <c r="V115" s="295">
        <v>1.186020101726085</v>
      </c>
      <c r="W115" s="295">
        <v>1.593533990982674</v>
      </c>
      <c r="X115" s="295">
        <v>2.96814611387863</v>
      </c>
      <c r="Y115" s="295">
        <v>3.478596219662808</v>
      </c>
      <c r="DA115" s="122" t="s">
        <v>1792</v>
      </c>
    </row>
    <row r="116" spans="1:105" ht="12" customHeight="1" x14ac:dyDescent="0.25">
      <c r="A116" s="59" t="s">
        <v>35</v>
      </c>
      <c r="B116" s="295">
        <v>146.06777180904109</v>
      </c>
      <c r="C116" s="295">
        <v>193.77801381405919</v>
      </c>
      <c r="D116" s="295">
        <v>206.13585722610341</v>
      </c>
      <c r="E116" s="295">
        <v>258.61287514913289</v>
      </c>
      <c r="F116" s="295">
        <v>321.06121111415138</v>
      </c>
      <c r="G116" s="295">
        <v>365.47873653563278</v>
      </c>
      <c r="H116" s="295">
        <v>399.02750357985468</v>
      </c>
      <c r="I116" s="295">
        <v>346.48685714620251</v>
      </c>
      <c r="J116" s="295">
        <v>407.80698331697238</v>
      </c>
      <c r="K116" s="295">
        <v>370.81128100310099</v>
      </c>
      <c r="L116" s="295">
        <v>381.58551844802753</v>
      </c>
      <c r="M116" s="295">
        <v>414.77797951833622</v>
      </c>
      <c r="N116" s="295">
        <v>400.30098855305198</v>
      </c>
      <c r="O116" s="295">
        <v>402.75102064218339</v>
      </c>
      <c r="P116" s="295">
        <v>403.93557510064483</v>
      </c>
      <c r="Q116" s="295">
        <v>375.49019710256192</v>
      </c>
      <c r="R116" s="295">
        <v>403.90765377957729</v>
      </c>
      <c r="S116" s="295">
        <v>419.50903681625789</v>
      </c>
      <c r="T116" s="295">
        <v>416.29406504967602</v>
      </c>
      <c r="U116" s="295">
        <v>428.98448247191618</v>
      </c>
      <c r="V116" s="295">
        <v>382.05381243944839</v>
      </c>
      <c r="W116" s="295">
        <v>404.82050805458869</v>
      </c>
      <c r="X116" s="295">
        <v>401.79634015415428</v>
      </c>
      <c r="Y116" s="295">
        <v>404.7011815927828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47.049741357338043</v>
      </c>
      <c r="C119" s="261">
        <f t="shared" si="8"/>
        <v>45.220770954370217</v>
      </c>
      <c r="D119" s="261">
        <f t="shared" si="8"/>
        <v>47.230452709722663</v>
      </c>
      <c r="E119" s="261">
        <f t="shared" si="8"/>
        <v>44.646336894110313</v>
      </c>
      <c r="F119" s="261">
        <f t="shared" si="8"/>
        <v>42.608337351830578</v>
      </c>
      <c r="G119" s="261">
        <f t="shared" si="8"/>
        <v>39.922004525011687</v>
      </c>
      <c r="H119" s="261">
        <f t="shared" si="8"/>
        <v>40.397060876215463</v>
      </c>
      <c r="I119" s="261">
        <f t="shared" si="8"/>
        <v>46.77757463379703</v>
      </c>
      <c r="J119" s="261">
        <f t="shared" si="8"/>
        <v>44.034616099737597</v>
      </c>
      <c r="K119" s="261">
        <f t="shared" si="8"/>
        <v>36.940661310008657</v>
      </c>
      <c r="L119" s="261">
        <f t="shared" si="8"/>
        <v>39.554850281381839</v>
      </c>
      <c r="M119" s="261">
        <f t="shared" si="8"/>
        <v>38.843396700206668</v>
      </c>
      <c r="N119" s="261">
        <f t="shared" si="8"/>
        <v>36.292030448738757</v>
      </c>
      <c r="O119" s="261">
        <f t="shared" si="8"/>
        <v>36.367865965795332</v>
      </c>
      <c r="P119" s="261">
        <f t="shared" si="8"/>
        <v>36.430458642936102</v>
      </c>
      <c r="Q119" s="261">
        <f t="shared" si="8"/>
        <v>34.567826896678277</v>
      </c>
      <c r="R119" s="261">
        <f t="shared" si="8"/>
        <v>36.669910321550041</v>
      </c>
      <c r="S119" s="261">
        <f t="shared" si="8"/>
        <v>37.540661496327893</v>
      </c>
      <c r="T119" s="261">
        <f t="shared" si="8"/>
        <v>37.168102035133771</v>
      </c>
      <c r="U119" s="261">
        <f t="shared" si="8"/>
        <v>38.692305693423791</v>
      </c>
      <c r="V119" s="261">
        <f t="shared" si="8"/>
        <v>34.632939163203282</v>
      </c>
      <c r="W119" s="261">
        <f t="shared" si="8"/>
        <v>36.780918305934613</v>
      </c>
      <c r="X119" s="261">
        <f t="shared" si="8"/>
        <v>36.503859884801152</v>
      </c>
      <c r="Y119" s="261">
        <f t="shared" si="8"/>
        <v>36.307655612372329</v>
      </c>
      <c r="DA119" s="70"/>
    </row>
    <row r="120" spans="1:105" ht="12" customHeight="1" x14ac:dyDescent="0.25">
      <c r="A120" s="60" t="s">
        <v>1566</v>
      </c>
      <c r="B120" s="262">
        <v>47.049741357338043</v>
      </c>
      <c r="C120" s="262">
        <v>45.220770954370217</v>
      </c>
      <c r="D120" s="262">
        <v>47.230452709722663</v>
      </c>
      <c r="E120" s="262">
        <v>44.646336894110313</v>
      </c>
      <c r="F120" s="262">
        <v>42.608337351830578</v>
      </c>
      <c r="G120" s="262">
        <v>39.922004525011687</v>
      </c>
      <c r="H120" s="262">
        <v>40.397060876215463</v>
      </c>
      <c r="I120" s="262">
        <v>46.77757463379703</v>
      </c>
      <c r="J120" s="262">
        <v>44.034616099737597</v>
      </c>
      <c r="K120" s="262">
        <v>36.940661310008657</v>
      </c>
      <c r="L120" s="262">
        <v>39.554850281381839</v>
      </c>
      <c r="M120" s="262">
        <v>38.843396700206668</v>
      </c>
      <c r="N120" s="262">
        <v>36.292030448738757</v>
      </c>
      <c r="O120" s="262">
        <v>36.367865965795332</v>
      </c>
      <c r="P120" s="262">
        <v>36.430458642936102</v>
      </c>
      <c r="Q120" s="262">
        <v>34.567826896678277</v>
      </c>
      <c r="R120" s="262">
        <v>36.669910321550041</v>
      </c>
      <c r="S120" s="262">
        <v>37.540661496327893</v>
      </c>
      <c r="T120" s="262">
        <v>37.168102035133771</v>
      </c>
      <c r="U120" s="262">
        <v>38.692305693423791</v>
      </c>
      <c r="V120" s="262">
        <v>34.632939163203282</v>
      </c>
      <c r="W120" s="262">
        <v>36.780918305934613</v>
      </c>
      <c r="X120" s="262">
        <v>36.503859884801152</v>
      </c>
      <c r="Y120" s="262">
        <v>36.307655612372329</v>
      </c>
      <c r="DA120" s="72" t="s">
        <v>1796</v>
      </c>
    </row>
    <row r="121" spans="1:105" ht="12" customHeight="1" x14ac:dyDescent="0.25">
      <c r="A121" s="59" t="s">
        <v>28</v>
      </c>
      <c r="B121" s="230">
        <v>14.15687262867884</v>
      </c>
      <c r="C121" s="230">
        <v>8.7638512222747487</v>
      </c>
      <c r="D121" s="230">
        <v>9.0812479885200883</v>
      </c>
      <c r="E121" s="230">
        <v>9.3767541498449063</v>
      </c>
      <c r="F121" s="230">
        <v>6.5458116154000647</v>
      </c>
      <c r="G121" s="230">
        <v>0.1238339064137363</v>
      </c>
      <c r="H121" s="230">
        <v>0.82962186579622399</v>
      </c>
      <c r="I121" s="230">
        <v>13.273288960676441</v>
      </c>
      <c r="J121" s="230">
        <v>5.4608246847886113</v>
      </c>
      <c r="K121" s="230">
        <v>0.79551922932186314</v>
      </c>
      <c r="L121" s="230">
        <v>4.0142885481159212</v>
      </c>
      <c r="M121" s="230">
        <v>0.46162406117167443</v>
      </c>
      <c r="N121" s="230">
        <v>0.2294082439918485</v>
      </c>
      <c r="O121" s="230">
        <v>0</v>
      </c>
      <c r="P121" s="230">
        <v>0</v>
      </c>
      <c r="Q121" s="230">
        <v>0.19480809746410099</v>
      </c>
      <c r="R121" s="230">
        <v>0.32372358124433742</v>
      </c>
      <c r="S121" s="230">
        <v>0.17636776849298011</v>
      </c>
      <c r="T121" s="230">
        <v>0.2274406853572826</v>
      </c>
      <c r="U121" s="230">
        <v>0.24177325566326491</v>
      </c>
      <c r="V121" s="230">
        <v>0.26810712431942169</v>
      </c>
      <c r="W121" s="230">
        <v>0.27770412629644609</v>
      </c>
      <c r="X121" s="230">
        <v>0.46376865914776599</v>
      </c>
      <c r="Y121" s="230">
        <v>0.25775012910492029</v>
      </c>
      <c r="DA121" s="71" t="s">
        <v>1797</v>
      </c>
    </row>
    <row r="122" spans="1:105" ht="12" customHeight="1" x14ac:dyDescent="0.25">
      <c r="A122" s="59" t="s">
        <v>31</v>
      </c>
      <c r="B122" s="295">
        <v>7.2391734157069418</v>
      </c>
      <c r="C122" s="295">
        <v>8.1849505059970955</v>
      </c>
      <c r="D122" s="295">
        <v>7.5643260866461359</v>
      </c>
      <c r="E122" s="295">
        <v>1.369717041829283</v>
      </c>
      <c r="F122" s="295">
        <v>0.6848235816299908</v>
      </c>
      <c r="G122" s="295">
        <v>1.070130062896915</v>
      </c>
      <c r="H122" s="295">
        <v>0.83985095810397392</v>
      </c>
      <c r="I122" s="295">
        <v>0.80107212543103912</v>
      </c>
      <c r="J122" s="295">
        <v>0.89207485376456919</v>
      </c>
      <c r="K122" s="295">
        <v>0.7560977748339317</v>
      </c>
      <c r="L122" s="295">
        <v>0.52344219598433495</v>
      </c>
      <c r="M122" s="295">
        <v>0.65620404625105155</v>
      </c>
      <c r="N122" s="295">
        <v>0.46586958783855842</v>
      </c>
      <c r="O122" s="295">
        <v>0.40180291044920868</v>
      </c>
      <c r="P122" s="295">
        <v>0.39591093253907889</v>
      </c>
      <c r="Q122" s="295">
        <v>0.44724308200140278</v>
      </c>
      <c r="R122" s="295">
        <v>0.48102236052509062</v>
      </c>
      <c r="S122" s="295">
        <v>0.3970329768657383</v>
      </c>
      <c r="T122" s="295">
        <v>0.35763704002537577</v>
      </c>
      <c r="U122" s="295">
        <v>0.3631888806529302</v>
      </c>
      <c r="V122" s="295">
        <v>0.30330536844778022</v>
      </c>
      <c r="W122" s="295">
        <v>0.36924713583738089</v>
      </c>
      <c r="X122" s="295">
        <v>0.42301831572622511</v>
      </c>
      <c r="Y122" s="295">
        <v>0.40806871109772969</v>
      </c>
      <c r="DA122" s="122" t="s">
        <v>1798</v>
      </c>
    </row>
    <row r="123" spans="1:105" ht="12" customHeight="1" x14ac:dyDescent="0.25">
      <c r="A123" s="59" t="s">
        <v>159</v>
      </c>
      <c r="B123" s="295">
        <v>1.503879414509431</v>
      </c>
      <c r="C123" s="295">
        <v>1.881338463107239</v>
      </c>
      <c r="D123" s="295">
        <v>1.6352097241387451</v>
      </c>
      <c r="E123" s="295">
        <v>2.0486064402612811</v>
      </c>
      <c r="F123" s="295">
        <v>2.463217237506913</v>
      </c>
      <c r="G123" s="295">
        <v>2.6688645207560442</v>
      </c>
      <c r="H123" s="295">
        <v>2.383255235113714</v>
      </c>
      <c r="I123" s="295">
        <v>1.805581133702344</v>
      </c>
      <c r="J123" s="295">
        <v>2.1081542571017762</v>
      </c>
      <c r="K123" s="295">
        <v>2.9684409142952179</v>
      </c>
      <c r="L123" s="295">
        <v>2.4554852968560099</v>
      </c>
      <c r="M123" s="295">
        <v>2.6396147869929441</v>
      </c>
      <c r="N123" s="295">
        <v>1.8232572136100189</v>
      </c>
      <c r="O123" s="295">
        <v>1.964396627461888</v>
      </c>
      <c r="P123" s="295">
        <v>2.149679329321919</v>
      </c>
      <c r="Q123" s="295">
        <v>2.4298293724278262</v>
      </c>
      <c r="R123" s="295">
        <v>1.9855893534735689</v>
      </c>
      <c r="S123" s="295">
        <v>1.774406977813324</v>
      </c>
      <c r="T123" s="295">
        <v>1.6754942701287889</v>
      </c>
      <c r="U123" s="295">
        <v>2.1167658231467752</v>
      </c>
      <c r="V123" s="295">
        <v>2.012920979904036</v>
      </c>
      <c r="W123" s="295">
        <v>2.1474075198388669</v>
      </c>
      <c r="X123" s="295">
        <v>1.7684582397877899</v>
      </c>
      <c r="Y123" s="295">
        <v>1.507616789818071</v>
      </c>
      <c r="DA123" s="122" t="s">
        <v>1799</v>
      </c>
    </row>
    <row r="124" spans="1:105" ht="12" customHeight="1" x14ac:dyDescent="0.25">
      <c r="A124" s="59" t="s">
        <v>32</v>
      </c>
      <c r="B124" s="295">
        <v>11.93483189805287</v>
      </c>
      <c r="C124" s="295">
        <v>10.185856026915051</v>
      </c>
      <c r="D124" s="295">
        <v>11.71146388586711</v>
      </c>
      <c r="E124" s="295">
        <v>10.22463969292928</v>
      </c>
      <c r="F124" s="295">
        <v>6.0655947868121656</v>
      </c>
      <c r="G124" s="295">
        <v>5.495850094012404</v>
      </c>
      <c r="H124" s="295">
        <v>2.9754759394807699</v>
      </c>
      <c r="I124" s="295">
        <v>1.9225110441663711</v>
      </c>
      <c r="J124" s="295">
        <v>1.4705174313478959</v>
      </c>
      <c r="K124" s="295">
        <v>1.411340988770563</v>
      </c>
      <c r="L124" s="295">
        <v>0.65137132002784459</v>
      </c>
      <c r="M124" s="295">
        <v>0.3999561980904654</v>
      </c>
      <c r="N124" s="295">
        <v>0.29814276419443569</v>
      </c>
      <c r="O124" s="295">
        <v>0.32142873851540771</v>
      </c>
      <c r="P124" s="295">
        <v>0.10557178515558251</v>
      </c>
      <c r="Q124" s="295">
        <v>9.5407450364947105E-2</v>
      </c>
      <c r="R124" s="295">
        <v>0.1026133635893407</v>
      </c>
      <c r="S124" s="295">
        <v>0.1112193423332859</v>
      </c>
      <c r="T124" s="295">
        <v>9.4749088278067758E-2</v>
      </c>
      <c r="U124" s="295">
        <v>9.6554840940432832E-2</v>
      </c>
      <c r="V124" s="295">
        <v>9.9181471636772628E-2</v>
      </c>
      <c r="W124" s="295">
        <v>0.13326000638510521</v>
      </c>
      <c r="X124" s="295">
        <v>0.2482125717591247</v>
      </c>
      <c r="Y124" s="295">
        <v>0.29089919453654661</v>
      </c>
      <c r="DA124" s="122" t="s">
        <v>1800</v>
      </c>
    </row>
    <row r="125" spans="1:105" ht="12" customHeight="1" x14ac:dyDescent="0.25">
      <c r="A125" s="59" t="s">
        <v>35</v>
      </c>
      <c r="B125" s="295">
        <v>12.214984000389951</v>
      </c>
      <c r="C125" s="295">
        <v>16.204774736076089</v>
      </c>
      <c r="D125" s="295">
        <v>17.238205024550581</v>
      </c>
      <c r="E125" s="295">
        <v>21.626619569245559</v>
      </c>
      <c r="F125" s="295">
        <v>26.84889013048144</v>
      </c>
      <c r="G125" s="295">
        <v>30.563325940932589</v>
      </c>
      <c r="H125" s="295">
        <v>33.368856877720781</v>
      </c>
      <c r="I125" s="295">
        <v>28.97512136982084</v>
      </c>
      <c r="J125" s="295">
        <v>34.103044872734749</v>
      </c>
      <c r="K125" s="295">
        <v>31.00926240278709</v>
      </c>
      <c r="L125" s="295">
        <v>31.910262920397731</v>
      </c>
      <c r="M125" s="295">
        <v>34.685997607700529</v>
      </c>
      <c r="N125" s="295">
        <v>33.475352639103903</v>
      </c>
      <c r="O125" s="295">
        <v>33.68023768936883</v>
      </c>
      <c r="P125" s="295">
        <v>33.779296595919512</v>
      </c>
      <c r="Q125" s="295">
        <v>31.400538894420009</v>
      </c>
      <c r="R125" s="295">
        <v>33.776961662717703</v>
      </c>
      <c r="S125" s="295">
        <v>35.081634430822547</v>
      </c>
      <c r="T125" s="295">
        <v>34.812780951344259</v>
      </c>
      <c r="U125" s="295">
        <v>35.874022893020388</v>
      </c>
      <c r="V125" s="295">
        <v>31.94942421889527</v>
      </c>
      <c r="W125" s="295">
        <v>33.853299517576808</v>
      </c>
      <c r="X125" s="295">
        <v>33.600402098380243</v>
      </c>
      <c r="Y125" s="295">
        <v>33.84332078781506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135.76195000000001</v>
      </c>
      <c r="C128" s="279">
        <v>135.68886000000001</v>
      </c>
      <c r="D128" s="279">
        <v>132.96054000000001</v>
      </c>
      <c r="E128" s="279">
        <v>141.41419999999999</v>
      </c>
      <c r="F128" s="279">
        <v>142.51702</v>
      </c>
      <c r="G128" s="279">
        <v>156.59187</v>
      </c>
      <c r="H128" s="279">
        <v>157.78496999999999</v>
      </c>
      <c r="I128" s="279">
        <v>176.74708999999999</v>
      </c>
      <c r="J128" s="279">
        <v>168.58202</v>
      </c>
      <c r="K128" s="279">
        <v>139.61574999999999</v>
      </c>
      <c r="L128" s="279">
        <v>132.03748999999999</v>
      </c>
      <c r="M128" s="279">
        <v>130.99889999999999</v>
      </c>
      <c r="N128" s="279">
        <v>155.82753</v>
      </c>
      <c r="O128" s="279">
        <v>157.82642999999999</v>
      </c>
      <c r="P128" s="279">
        <v>156.92632</v>
      </c>
      <c r="Q128" s="279">
        <v>167.26254</v>
      </c>
      <c r="R128" s="279">
        <v>159.19881000000001</v>
      </c>
      <c r="S128" s="279">
        <v>154.26505</v>
      </c>
      <c r="T128" s="279">
        <v>156.61995999999999</v>
      </c>
      <c r="U128" s="279">
        <v>159.62226000000001</v>
      </c>
      <c r="V128" s="279">
        <v>155.90966</v>
      </c>
      <c r="W128" s="279">
        <v>160.03049999999999</v>
      </c>
      <c r="X128" s="279">
        <v>157.54313999999999</v>
      </c>
      <c r="Y128" s="279">
        <v>158.86904999999999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0.99999999999999989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0.99999999999999989</v>
      </c>
      <c r="K132" s="232">
        <f t="shared" si="9"/>
        <v>1</v>
      </c>
      <c r="L132" s="232">
        <f t="shared" si="9"/>
        <v>0.99999999999999978</v>
      </c>
      <c r="M132" s="232">
        <f t="shared" si="9"/>
        <v>1</v>
      </c>
      <c r="N132" s="232">
        <f t="shared" si="9"/>
        <v>1</v>
      </c>
      <c r="O132" s="232">
        <f t="shared" si="9"/>
        <v>0.99999999999999989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1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1.0330887405967726E-3</v>
      </c>
      <c r="C137" s="268">
        <f t="shared" si="14"/>
        <v>1.044065469886917E-3</v>
      </c>
      <c r="D137" s="268">
        <f t="shared" si="14"/>
        <v>9.8024125516504509E-4</v>
      </c>
      <c r="E137" s="268">
        <f t="shared" si="14"/>
        <v>8.4606135221646243E-4</v>
      </c>
      <c r="F137" s="268">
        <f t="shared" si="14"/>
        <v>7.5852409202588084E-4</v>
      </c>
      <c r="G137" s="268">
        <f t="shared" si="14"/>
        <v>6.6721239454819786E-4</v>
      </c>
      <c r="H137" s="268">
        <f t="shared" si="14"/>
        <v>6.2206349543133372E-4</v>
      </c>
      <c r="I137" s="268">
        <f t="shared" si="14"/>
        <v>7.7371886632702906E-4</v>
      </c>
      <c r="J137" s="268">
        <f t="shared" si="14"/>
        <v>6.9593321906925181E-4</v>
      </c>
      <c r="K137" s="268">
        <f t="shared" si="14"/>
        <v>6.2493668838745184E-4</v>
      </c>
      <c r="L137" s="268">
        <f t="shared" si="14"/>
        <v>6.3000661018884011E-4</v>
      </c>
      <c r="M137" s="268">
        <f t="shared" si="14"/>
        <v>6.7885210309847851E-4</v>
      </c>
      <c r="N137" s="268">
        <f t="shared" si="14"/>
        <v>6.7690839985509895E-4</v>
      </c>
      <c r="O137" s="268">
        <f t="shared" si="14"/>
        <v>5.7040340282377621E-4</v>
      </c>
      <c r="P137" s="268">
        <f t="shared" si="14"/>
        <v>5.1542552044613803E-4</v>
      </c>
      <c r="Q137" s="268">
        <f t="shared" si="14"/>
        <v>5.2347245667417057E-4</v>
      </c>
      <c r="R137" s="268">
        <f t="shared" si="14"/>
        <v>5.2659584815899891E-4</v>
      </c>
      <c r="S137" s="268">
        <f t="shared" si="14"/>
        <v>4.520829057145096E-4</v>
      </c>
      <c r="T137" s="268">
        <f t="shared" si="14"/>
        <v>4.9593805635296615E-4</v>
      </c>
      <c r="U137" s="268">
        <f t="shared" si="14"/>
        <v>5.3805452550401926E-4</v>
      </c>
      <c r="V137" s="268">
        <f t="shared" si="14"/>
        <v>5.4486418251786545E-4</v>
      </c>
      <c r="W137" s="268">
        <f t="shared" si="14"/>
        <v>5.8111912593798113E-4</v>
      </c>
      <c r="X137" s="268">
        <f t="shared" si="14"/>
        <v>5.2707890503546665E-4</v>
      </c>
      <c r="Y137" s="268">
        <f t="shared" si="14"/>
        <v>5.7671302648581557E-4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0.19757734961667803</v>
      </c>
      <c r="C139" s="269">
        <f t="shared" si="16"/>
        <v>0.20010697616019915</v>
      </c>
      <c r="D139" s="269">
        <f t="shared" si="16"/>
        <v>0.19695937211305631</v>
      </c>
      <c r="E139" s="269">
        <f t="shared" si="16"/>
        <v>0.17981300722292995</v>
      </c>
      <c r="F139" s="269">
        <f t="shared" si="16"/>
        <v>0.17853262331055472</v>
      </c>
      <c r="G139" s="269">
        <f t="shared" si="16"/>
        <v>0.17871737857356307</v>
      </c>
      <c r="H139" s="269">
        <f t="shared" si="16"/>
        <v>0.17706578207508997</v>
      </c>
      <c r="I139" s="269">
        <f t="shared" si="16"/>
        <v>0.17207501244500506</v>
      </c>
      <c r="J139" s="269">
        <f t="shared" si="16"/>
        <v>0.1710507032360844</v>
      </c>
      <c r="K139" s="269">
        <f t="shared" si="16"/>
        <v>0.16305638042038337</v>
      </c>
      <c r="L139" s="269">
        <f t="shared" si="16"/>
        <v>0.15363589026808441</v>
      </c>
      <c r="M139" s="269">
        <f t="shared" si="16"/>
        <v>0.16039594553099354</v>
      </c>
      <c r="N139" s="269">
        <f t="shared" si="16"/>
        <v>0.19778836374328845</v>
      </c>
      <c r="O139" s="269">
        <f t="shared" si="16"/>
        <v>0.17941426644570246</v>
      </c>
      <c r="P139" s="269">
        <f t="shared" si="16"/>
        <v>0.17341974071444055</v>
      </c>
      <c r="Q139" s="269">
        <f t="shared" si="16"/>
        <v>0.16151856777280843</v>
      </c>
      <c r="R139" s="269">
        <f t="shared" si="16"/>
        <v>0.16133688383908321</v>
      </c>
      <c r="S139" s="269">
        <f t="shared" si="16"/>
        <v>0.14717556685386063</v>
      </c>
      <c r="T139" s="269">
        <f t="shared" si="16"/>
        <v>0.15545734764587829</v>
      </c>
      <c r="U139" s="269">
        <f t="shared" si="16"/>
        <v>0.16110997695980769</v>
      </c>
      <c r="V139" s="269">
        <f t="shared" si="16"/>
        <v>0.16324428809238445</v>
      </c>
      <c r="W139" s="269">
        <f t="shared" si="16"/>
        <v>0.16980499752703562</v>
      </c>
      <c r="X139" s="269">
        <f t="shared" si="16"/>
        <v>0.16462860869540574</v>
      </c>
      <c r="Y139" s="269">
        <f t="shared" si="16"/>
        <v>0.1796994166668423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0.14044592911475551</v>
      </c>
      <c r="C140" s="269">
        <f t="shared" si="17"/>
        <v>0.14224408943478939</v>
      </c>
      <c r="D140" s="269">
        <f t="shared" si="17"/>
        <v>0.14000664584247471</v>
      </c>
      <c r="E140" s="269">
        <f t="shared" si="17"/>
        <v>0.12781831983948672</v>
      </c>
      <c r="F140" s="269">
        <f t="shared" si="17"/>
        <v>0.12690817144167699</v>
      </c>
      <c r="G140" s="269">
        <f t="shared" si="17"/>
        <v>0.12703950291576738</v>
      </c>
      <c r="H140" s="269">
        <f t="shared" si="17"/>
        <v>0.12586548167699305</v>
      </c>
      <c r="I140" s="269">
        <f t="shared" si="17"/>
        <v>0.12231784183338297</v>
      </c>
      <c r="J140" s="269">
        <f t="shared" si="17"/>
        <v>0.12158972163728379</v>
      </c>
      <c r="K140" s="269">
        <f t="shared" si="17"/>
        <v>0.11590703534924163</v>
      </c>
      <c r="L140" s="269">
        <f t="shared" si="17"/>
        <v>0.10921057194023787</v>
      </c>
      <c r="M140" s="269">
        <f t="shared" si="17"/>
        <v>0.1140158911942331</v>
      </c>
      <c r="N140" s="269">
        <f t="shared" si="17"/>
        <v>0.14059592644555094</v>
      </c>
      <c r="O140" s="269">
        <f t="shared" si="17"/>
        <v>0.12753487885274256</v>
      </c>
      <c r="P140" s="269">
        <f t="shared" si="17"/>
        <v>0.123273728788918</v>
      </c>
      <c r="Q140" s="269">
        <f t="shared" si="17"/>
        <v>0.11481389624948091</v>
      </c>
      <c r="R140" s="269">
        <f t="shared" si="17"/>
        <v>0.11468474799981174</v>
      </c>
      <c r="S140" s="269">
        <f t="shared" si="17"/>
        <v>0.10461831414321413</v>
      </c>
      <c r="T140" s="269">
        <f t="shared" si="17"/>
        <v>0.11050533712594113</v>
      </c>
      <c r="U140" s="269">
        <f t="shared" si="17"/>
        <v>0.11452345346101871</v>
      </c>
      <c r="V140" s="269">
        <f t="shared" si="17"/>
        <v>0.11604060768247307</v>
      </c>
      <c r="W140" s="269">
        <f t="shared" si="17"/>
        <v>0.12070422390158519</v>
      </c>
      <c r="X140" s="269">
        <f t="shared" si="17"/>
        <v>0.11702463846161459</v>
      </c>
      <c r="Y140" s="269">
        <f t="shared" si="17"/>
        <v>0.12773757510220105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6.3558233462168304E-3</v>
      </c>
      <c r="C141" s="269">
        <f t="shared" si="18"/>
        <v>6.4036926000985549E-3</v>
      </c>
      <c r="D141" s="269">
        <f t="shared" si="18"/>
        <v>6.3271253137042373E-3</v>
      </c>
      <c r="E141" s="269">
        <f t="shared" si="18"/>
        <v>5.8382086521769089E-3</v>
      </c>
      <c r="F141" s="269">
        <f t="shared" si="18"/>
        <v>5.8063542199462788E-3</v>
      </c>
      <c r="G141" s="269">
        <f t="shared" si="18"/>
        <v>5.5505856092219023E-3</v>
      </c>
      <c r="H141" s="269">
        <f t="shared" si="18"/>
        <v>5.3686739497936353E-3</v>
      </c>
      <c r="I141" s="269">
        <f t="shared" si="18"/>
        <v>5.0327174249860012E-3</v>
      </c>
      <c r="J141" s="269">
        <f t="shared" si="18"/>
        <v>4.9241643629641448E-3</v>
      </c>
      <c r="K141" s="269">
        <f t="shared" si="18"/>
        <v>4.6684765809787239E-3</v>
      </c>
      <c r="L141" s="269">
        <f t="shared" si="18"/>
        <v>4.359159543104279E-3</v>
      </c>
      <c r="M141" s="269">
        <f t="shared" si="18"/>
        <v>4.4818386211599951E-3</v>
      </c>
      <c r="N141" s="269">
        <f t="shared" si="18"/>
        <v>4.8456716306663197E-3</v>
      </c>
      <c r="O141" s="269">
        <f t="shared" si="18"/>
        <v>4.6434266508283382E-3</v>
      </c>
      <c r="P141" s="269">
        <f t="shared" si="18"/>
        <v>4.7350842011510989E-3</v>
      </c>
      <c r="Q141" s="269">
        <f t="shared" si="18"/>
        <v>4.2718652301409962E-3</v>
      </c>
      <c r="R141" s="269">
        <f t="shared" si="18"/>
        <v>4.240098975070627E-3</v>
      </c>
      <c r="S141" s="269">
        <f t="shared" si="18"/>
        <v>3.9138129853796347E-3</v>
      </c>
      <c r="T141" s="269">
        <f t="shared" si="18"/>
        <v>4.0343624971695743E-3</v>
      </c>
      <c r="U141" s="269">
        <f t="shared" si="18"/>
        <v>4.3945002406981263E-3</v>
      </c>
      <c r="V141" s="269">
        <f t="shared" si="18"/>
        <v>4.7361194398179316E-3</v>
      </c>
      <c r="W141" s="269">
        <f t="shared" si="18"/>
        <v>4.9686753501619815E-3</v>
      </c>
      <c r="X141" s="269">
        <f t="shared" si="18"/>
        <v>5.280837309367385E-3</v>
      </c>
      <c r="Y141" s="269">
        <f t="shared" si="18"/>
        <v>5.8304121143170264E-3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6.3558233462168304E-3</v>
      </c>
      <c r="C143" s="327">
        <f t="shared" si="20"/>
        <v>6.4036926000985549E-3</v>
      </c>
      <c r="D143" s="327">
        <f t="shared" si="20"/>
        <v>6.3271253137042373E-3</v>
      </c>
      <c r="E143" s="327">
        <f t="shared" si="20"/>
        <v>5.8382086521769089E-3</v>
      </c>
      <c r="F143" s="327">
        <f t="shared" si="20"/>
        <v>5.8063542199462788E-3</v>
      </c>
      <c r="G143" s="327">
        <f t="shared" si="20"/>
        <v>5.5505856092219023E-3</v>
      </c>
      <c r="H143" s="327">
        <f t="shared" si="20"/>
        <v>5.3686739497936353E-3</v>
      </c>
      <c r="I143" s="327">
        <f t="shared" si="20"/>
        <v>5.0327174249860012E-3</v>
      </c>
      <c r="J143" s="327">
        <f t="shared" si="20"/>
        <v>4.9241643629641448E-3</v>
      </c>
      <c r="K143" s="327">
        <f t="shared" si="20"/>
        <v>4.6684765809787239E-3</v>
      </c>
      <c r="L143" s="327">
        <f t="shared" si="20"/>
        <v>4.359159543104279E-3</v>
      </c>
      <c r="M143" s="327">
        <f t="shared" si="20"/>
        <v>4.4818386211599951E-3</v>
      </c>
      <c r="N143" s="327">
        <f t="shared" si="20"/>
        <v>4.8456716306663197E-3</v>
      </c>
      <c r="O143" s="327">
        <f t="shared" si="20"/>
        <v>4.6434266508283382E-3</v>
      </c>
      <c r="P143" s="327">
        <f t="shared" si="20"/>
        <v>4.7350842011510989E-3</v>
      </c>
      <c r="Q143" s="327">
        <f t="shared" si="20"/>
        <v>4.2718652301409962E-3</v>
      </c>
      <c r="R143" s="327">
        <f t="shared" si="20"/>
        <v>4.240098975070627E-3</v>
      </c>
      <c r="S143" s="327">
        <f t="shared" si="20"/>
        <v>3.9138129853796347E-3</v>
      </c>
      <c r="T143" s="327">
        <f t="shared" si="20"/>
        <v>4.0343624971695743E-3</v>
      </c>
      <c r="U143" s="327">
        <f t="shared" si="20"/>
        <v>4.3945002406981263E-3</v>
      </c>
      <c r="V143" s="327">
        <f t="shared" si="20"/>
        <v>4.7361194398179316E-3</v>
      </c>
      <c r="W143" s="327">
        <f t="shared" si="20"/>
        <v>4.9686753501619815E-3</v>
      </c>
      <c r="X143" s="327">
        <f t="shared" si="20"/>
        <v>5.280837309367385E-3</v>
      </c>
      <c r="Y143" s="327">
        <f t="shared" si="20"/>
        <v>5.8304121143170264E-3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0.65458780918175286</v>
      </c>
      <c r="C144" s="310">
        <f t="shared" si="21"/>
        <v>0.65020117633502594</v>
      </c>
      <c r="D144" s="310">
        <f t="shared" si="21"/>
        <v>0.65572661547559963</v>
      </c>
      <c r="E144" s="310">
        <f t="shared" si="21"/>
        <v>0.68568440293318988</v>
      </c>
      <c r="F144" s="310">
        <f t="shared" si="21"/>
        <v>0.6879943269357961</v>
      </c>
      <c r="G144" s="310">
        <f t="shared" si="21"/>
        <v>0.68802532050689946</v>
      </c>
      <c r="H144" s="310">
        <f t="shared" si="21"/>
        <v>0.69107799880269205</v>
      </c>
      <c r="I144" s="310">
        <f t="shared" si="21"/>
        <v>0.69980070943029893</v>
      </c>
      <c r="J144" s="310">
        <f t="shared" si="21"/>
        <v>0.70173947754459831</v>
      </c>
      <c r="K144" s="310">
        <f t="shared" si="21"/>
        <v>0.71574317096100881</v>
      </c>
      <c r="L144" s="310">
        <f t="shared" si="21"/>
        <v>0.73216437163838444</v>
      </c>
      <c r="M144" s="310">
        <f t="shared" si="21"/>
        <v>0.72042747255051498</v>
      </c>
      <c r="N144" s="310">
        <f t="shared" si="21"/>
        <v>0.65609312978063916</v>
      </c>
      <c r="O144" s="310">
        <f t="shared" si="21"/>
        <v>0.68783702464790275</v>
      </c>
      <c r="P144" s="310">
        <f t="shared" si="21"/>
        <v>0.69805602077504425</v>
      </c>
      <c r="Q144" s="310">
        <f t="shared" si="21"/>
        <v>0.71887219829089555</v>
      </c>
      <c r="R144" s="310">
        <f t="shared" si="21"/>
        <v>0.7192116733378755</v>
      </c>
      <c r="S144" s="310">
        <f t="shared" si="21"/>
        <v>0.74384022311183107</v>
      </c>
      <c r="T144" s="310">
        <f t="shared" si="21"/>
        <v>0.72950701467465806</v>
      </c>
      <c r="U144" s="310">
        <f t="shared" si="21"/>
        <v>0.71943401481297142</v>
      </c>
      <c r="V144" s="310">
        <f t="shared" si="21"/>
        <v>0.71543412060280676</v>
      </c>
      <c r="W144" s="310">
        <f t="shared" si="21"/>
        <v>0.70394098409527928</v>
      </c>
      <c r="X144" s="310">
        <f t="shared" si="21"/>
        <v>0.71253883662857687</v>
      </c>
      <c r="Y144" s="310">
        <f t="shared" si="21"/>
        <v>0.68615588309015374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0.99999999999999989</v>
      </c>
      <c r="C146" s="232">
        <f t="shared" si="22"/>
        <v>0.99999999999999978</v>
      </c>
      <c r="D146" s="232">
        <f t="shared" si="22"/>
        <v>1</v>
      </c>
      <c r="E146" s="232">
        <f t="shared" si="22"/>
        <v>0.99999999999999989</v>
      </c>
      <c r="F146" s="232">
        <f t="shared" si="22"/>
        <v>1</v>
      </c>
      <c r="G146" s="232">
        <f t="shared" si="22"/>
        <v>1</v>
      </c>
      <c r="H146" s="232">
        <f t="shared" si="22"/>
        <v>1</v>
      </c>
      <c r="I146" s="232">
        <f t="shared" si="22"/>
        <v>1.0000000000000002</v>
      </c>
      <c r="J146" s="232">
        <f t="shared" si="22"/>
        <v>1.0000000000000002</v>
      </c>
      <c r="K146" s="232">
        <f t="shared" si="22"/>
        <v>1</v>
      </c>
      <c r="L146" s="232">
        <f t="shared" si="22"/>
        <v>1</v>
      </c>
      <c r="M146" s="232">
        <f t="shared" si="22"/>
        <v>1.0000000000000002</v>
      </c>
      <c r="N146" s="232">
        <f t="shared" si="22"/>
        <v>1</v>
      </c>
      <c r="O146" s="232">
        <f t="shared" si="22"/>
        <v>1</v>
      </c>
      <c r="P146" s="232">
        <f t="shared" si="22"/>
        <v>0.99999999999999989</v>
      </c>
      <c r="Q146" s="232">
        <f t="shared" si="22"/>
        <v>1</v>
      </c>
      <c r="R146" s="232">
        <f t="shared" si="22"/>
        <v>1</v>
      </c>
      <c r="S146" s="232">
        <f t="shared" si="22"/>
        <v>1</v>
      </c>
      <c r="T146" s="232">
        <f t="shared" si="22"/>
        <v>0.99999999999999989</v>
      </c>
      <c r="U146" s="232">
        <f t="shared" si="22"/>
        <v>1</v>
      </c>
      <c r="V146" s="232">
        <f t="shared" si="22"/>
        <v>1</v>
      </c>
      <c r="W146" s="232">
        <f t="shared" si="22"/>
        <v>1.0000000000000002</v>
      </c>
      <c r="X146" s="232">
        <f t="shared" si="22"/>
        <v>1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5.6850830405349188E-3</v>
      </c>
      <c r="C151" s="268">
        <f t="shared" si="27"/>
        <v>5.7210657783365636E-3</v>
      </c>
      <c r="D151" s="268">
        <f t="shared" si="27"/>
        <v>5.6289811258374211E-3</v>
      </c>
      <c r="E151" s="268">
        <f t="shared" si="27"/>
        <v>5.2219656244047149E-3</v>
      </c>
      <c r="F151" s="268">
        <f t="shared" si="27"/>
        <v>4.7337543806759601E-3</v>
      </c>
      <c r="G151" s="268">
        <f t="shared" si="27"/>
        <v>4.4623324015212852E-3</v>
      </c>
      <c r="H151" s="268">
        <f t="shared" si="27"/>
        <v>4.2170895528328501E-3</v>
      </c>
      <c r="I151" s="268">
        <f t="shared" si="27"/>
        <v>4.7949208984943981E-3</v>
      </c>
      <c r="J151" s="268">
        <f t="shared" si="27"/>
        <v>4.3252183452763765E-3</v>
      </c>
      <c r="K151" s="268">
        <f t="shared" si="27"/>
        <v>4.1022569531852723E-3</v>
      </c>
      <c r="L151" s="268">
        <f t="shared" si="27"/>
        <v>4.6670746812227104E-3</v>
      </c>
      <c r="M151" s="268">
        <f t="shared" si="27"/>
        <v>4.701545234807562E-3</v>
      </c>
      <c r="N151" s="268">
        <f t="shared" si="27"/>
        <v>3.1525033345503025E-3</v>
      </c>
      <c r="O151" s="268">
        <f t="shared" si="27"/>
        <v>3.30203937889282E-3</v>
      </c>
      <c r="P151" s="268">
        <f t="shared" si="27"/>
        <v>3.3298911802482735E-3</v>
      </c>
      <c r="Q151" s="268">
        <f t="shared" si="27"/>
        <v>3.5473598341825129E-3</v>
      </c>
      <c r="R151" s="268">
        <f t="shared" si="27"/>
        <v>3.6409651038588212E-3</v>
      </c>
      <c r="S151" s="268">
        <f t="shared" si="27"/>
        <v>3.597842863485684E-3</v>
      </c>
      <c r="T151" s="268">
        <f t="shared" si="27"/>
        <v>3.6113802319343484E-3</v>
      </c>
      <c r="U151" s="268">
        <f t="shared" si="27"/>
        <v>3.7981460983393194E-3</v>
      </c>
      <c r="V151" s="268">
        <f t="shared" si="27"/>
        <v>3.9976978627966377E-3</v>
      </c>
      <c r="W151" s="268">
        <f t="shared" si="27"/>
        <v>3.8666889196039495E-3</v>
      </c>
      <c r="X151" s="268">
        <f t="shared" si="27"/>
        <v>3.6385138200673173E-3</v>
      </c>
      <c r="Y151" s="268">
        <f t="shared" si="27"/>
        <v>4.0170785453780477E-3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0.16408957415196837</v>
      </c>
      <c r="C153" s="269">
        <f t="shared" si="29"/>
        <v>0.15463071241671847</v>
      </c>
      <c r="D153" s="269">
        <f t="shared" si="29"/>
        <v>0.15294279278895573</v>
      </c>
      <c r="E153" s="269">
        <f t="shared" si="29"/>
        <v>0.14511685854853448</v>
      </c>
      <c r="F153" s="269">
        <f t="shared" si="29"/>
        <v>0.130607992726362</v>
      </c>
      <c r="G153" s="269">
        <f t="shared" si="29"/>
        <v>0.11860531096438827</v>
      </c>
      <c r="H153" s="269">
        <f t="shared" si="29"/>
        <v>0.11440566814154893</v>
      </c>
      <c r="I153" s="269">
        <f t="shared" si="29"/>
        <v>0.13561633439737539</v>
      </c>
      <c r="J153" s="269">
        <f t="shared" si="29"/>
        <v>0.11715800578956793</v>
      </c>
      <c r="K153" s="269">
        <f t="shared" si="29"/>
        <v>0.11064366532221143</v>
      </c>
      <c r="L153" s="269">
        <f t="shared" si="29"/>
        <v>0.12434625132635869</v>
      </c>
      <c r="M153" s="269">
        <f t="shared" si="29"/>
        <v>0.11691322558898931</v>
      </c>
      <c r="N153" s="269">
        <f t="shared" si="29"/>
        <v>8.2116605116712413E-2</v>
      </c>
      <c r="O153" s="269">
        <f t="shared" si="29"/>
        <v>8.862339634104506E-2</v>
      </c>
      <c r="P153" s="269">
        <f t="shared" si="29"/>
        <v>9.2745613505404959E-2</v>
      </c>
      <c r="Q153" s="269">
        <f t="shared" si="29"/>
        <v>9.6703033044576711E-2</v>
      </c>
      <c r="R153" s="269">
        <f t="shared" si="29"/>
        <v>9.6580258061216728E-2</v>
      </c>
      <c r="S153" s="269">
        <f t="shared" si="29"/>
        <v>9.7542628911871709E-2</v>
      </c>
      <c r="T153" s="269">
        <f t="shared" si="29"/>
        <v>9.7531256401694258E-2</v>
      </c>
      <c r="U153" s="269">
        <f t="shared" si="29"/>
        <v>0.10118968591553036</v>
      </c>
      <c r="V153" s="269">
        <f t="shared" si="29"/>
        <v>0.10696710000768801</v>
      </c>
      <c r="W153" s="269">
        <f t="shared" si="29"/>
        <v>0.10508792659489527</v>
      </c>
      <c r="X153" s="269">
        <f t="shared" si="29"/>
        <v>0.10528835343079111</v>
      </c>
      <c r="Y153" s="269">
        <f t="shared" si="29"/>
        <v>0.11706992233133394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0.13872683173684358</v>
      </c>
      <c r="C154" s="318">
        <f t="shared" si="30"/>
        <v>0.12918556957614541</v>
      </c>
      <c r="D154" s="318">
        <f t="shared" si="30"/>
        <v>0.12659595724287254</v>
      </c>
      <c r="E154" s="318">
        <f t="shared" si="30"/>
        <v>0.11898700519353925</v>
      </c>
      <c r="F154" s="318">
        <f t="shared" si="30"/>
        <v>0.10433164042080571</v>
      </c>
      <c r="G154" s="318">
        <f t="shared" si="30"/>
        <v>9.1686130955868791E-2</v>
      </c>
      <c r="H154" s="318">
        <f t="shared" si="30"/>
        <v>8.8013787090048479E-2</v>
      </c>
      <c r="I154" s="318">
        <f t="shared" si="30"/>
        <v>0.11299980218562311</v>
      </c>
      <c r="J154" s="318">
        <f t="shared" si="30"/>
        <v>9.4965915095963388E-2</v>
      </c>
      <c r="K154" s="318">
        <f t="shared" si="30"/>
        <v>8.8421456142346602E-2</v>
      </c>
      <c r="L154" s="318">
        <f t="shared" si="30"/>
        <v>0.10092944752743301</v>
      </c>
      <c r="M154" s="318">
        <f t="shared" si="30"/>
        <v>9.4404708972787271E-2</v>
      </c>
      <c r="N154" s="318">
        <f t="shared" si="30"/>
        <v>6.5752025982086182E-2</v>
      </c>
      <c r="O154" s="318">
        <f t="shared" si="30"/>
        <v>6.9131058100862702E-2</v>
      </c>
      <c r="P154" s="318">
        <f t="shared" si="30"/>
        <v>7.0562779064535425E-2</v>
      </c>
      <c r="Q154" s="318">
        <f t="shared" si="30"/>
        <v>7.5711016475721607E-2</v>
      </c>
      <c r="R154" s="318">
        <f t="shared" si="30"/>
        <v>7.5321382546765639E-2</v>
      </c>
      <c r="S154" s="318">
        <f t="shared" si="30"/>
        <v>7.4956105694745173E-2</v>
      </c>
      <c r="T154" s="318">
        <f t="shared" si="30"/>
        <v>7.62280042641693E-2</v>
      </c>
      <c r="U154" s="318">
        <f t="shared" si="30"/>
        <v>7.8694992476766285E-2</v>
      </c>
      <c r="V154" s="318">
        <f t="shared" si="30"/>
        <v>8.176889742497559E-2</v>
      </c>
      <c r="W154" s="318">
        <f t="shared" si="30"/>
        <v>8.1113960076167668E-2</v>
      </c>
      <c r="X154" s="318">
        <f t="shared" si="30"/>
        <v>7.8853531423498172E-2</v>
      </c>
      <c r="Y154" s="318">
        <f t="shared" si="30"/>
        <v>8.7620619063925653E-2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2.5362742415124793E-2</v>
      </c>
      <c r="C155" s="318">
        <f t="shared" si="31"/>
        <v>2.544514284057307E-2</v>
      </c>
      <c r="D155" s="318">
        <f t="shared" si="31"/>
        <v>2.6346835546083198E-2</v>
      </c>
      <c r="E155" s="318">
        <f t="shared" si="31"/>
        <v>2.6129853354995257E-2</v>
      </c>
      <c r="F155" s="318">
        <f t="shared" si="31"/>
        <v>2.6276352305556302E-2</v>
      </c>
      <c r="G155" s="318">
        <f t="shared" si="31"/>
        <v>2.6919180008519495E-2</v>
      </c>
      <c r="H155" s="318">
        <f t="shared" si="31"/>
        <v>2.6391881051500456E-2</v>
      </c>
      <c r="I155" s="318">
        <f t="shared" si="31"/>
        <v>2.2616532211752281E-2</v>
      </c>
      <c r="J155" s="318">
        <f t="shared" si="31"/>
        <v>2.2192090693604553E-2</v>
      </c>
      <c r="K155" s="318">
        <f t="shared" si="31"/>
        <v>2.2222209179864828E-2</v>
      </c>
      <c r="L155" s="318">
        <f t="shared" si="31"/>
        <v>2.3416803798925689E-2</v>
      </c>
      <c r="M155" s="318">
        <f t="shared" si="31"/>
        <v>2.2508516616202057E-2</v>
      </c>
      <c r="N155" s="318">
        <f t="shared" si="31"/>
        <v>1.6364579134626238E-2</v>
      </c>
      <c r="O155" s="318">
        <f t="shared" si="31"/>
        <v>1.9492338240182362E-2</v>
      </c>
      <c r="P155" s="318">
        <f t="shared" si="31"/>
        <v>2.2182834440869534E-2</v>
      </c>
      <c r="Q155" s="318">
        <f t="shared" si="31"/>
        <v>2.0992016568855097E-2</v>
      </c>
      <c r="R155" s="318">
        <f t="shared" si="31"/>
        <v>2.1258875514451089E-2</v>
      </c>
      <c r="S155" s="318">
        <f t="shared" si="31"/>
        <v>2.258652321712654E-2</v>
      </c>
      <c r="T155" s="318">
        <f t="shared" si="31"/>
        <v>2.1303252137524958E-2</v>
      </c>
      <c r="U155" s="318">
        <f t="shared" si="31"/>
        <v>2.2494693438764073E-2</v>
      </c>
      <c r="V155" s="318">
        <f t="shared" si="31"/>
        <v>2.5198202582712423E-2</v>
      </c>
      <c r="W155" s="318">
        <f t="shared" si="31"/>
        <v>2.3973966518727598E-2</v>
      </c>
      <c r="X155" s="318">
        <f t="shared" si="31"/>
        <v>2.6434822007292944E-2</v>
      </c>
      <c r="Y155" s="318">
        <f t="shared" si="31"/>
        <v>2.944930326740829E-2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0.63558428558448754</v>
      </c>
      <c r="C157" s="269">
        <f t="shared" si="33"/>
        <v>0.64098556461922773</v>
      </c>
      <c r="D157" s="269">
        <f t="shared" si="33"/>
        <v>0.66116564384146692</v>
      </c>
      <c r="E157" s="269">
        <f t="shared" si="33"/>
        <v>0.64876896593593825</v>
      </c>
      <c r="F157" s="269">
        <f t="shared" si="33"/>
        <v>0.65131448744995757</v>
      </c>
      <c r="G157" s="269">
        <f t="shared" si="33"/>
        <v>0.69871716011067575</v>
      </c>
      <c r="H157" s="269">
        <f t="shared" si="33"/>
        <v>0.70169690430302567</v>
      </c>
      <c r="I157" s="269">
        <f t="shared" si="33"/>
        <v>0.62338002371512014</v>
      </c>
      <c r="J157" s="269">
        <f t="shared" si="33"/>
        <v>0.62144420771497477</v>
      </c>
      <c r="K157" s="269">
        <f t="shared" si="33"/>
        <v>0.62569321692182356</v>
      </c>
      <c r="L157" s="269">
        <f t="shared" si="33"/>
        <v>0.66531779088578136</v>
      </c>
      <c r="M157" s="269">
        <f t="shared" si="33"/>
        <v>0.64937512493416116</v>
      </c>
      <c r="N157" s="269">
        <f t="shared" si="33"/>
        <v>0.53847209281538633</v>
      </c>
      <c r="O157" s="269">
        <f t="shared" si="33"/>
        <v>0.6071471008074919</v>
      </c>
      <c r="P157" s="269">
        <f t="shared" si="33"/>
        <v>0.65493691058015036</v>
      </c>
      <c r="Q157" s="269">
        <f t="shared" si="33"/>
        <v>0.63983895135235347</v>
      </c>
      <c r="R157" s="269">
        <f t="shared" si="33"/>
        <v>0.65209303509375405</v>
      </c>
      <c r="S157" s="269">
        <f t="shared" si="33"/>
        <v>0.68469417684687839</v>
      </c>
      <c r="T157" s="269">
        <f t="shared" si="33"/>
        <v>0.66174984122411984</v>
      </c>
      <c r="U157" s="269">
        <f t="shared" si="33"/>
        <v>0.66482083956681803</v>
      </c>
      <c r="V157" s="269">
        <f t="shared" si="33"/>
        <v>0.70015873886794389</v>
      </c>
      <c r="W157" s="269">
        <f t="shared" si="33"/>
        <v>0.6604825434454259</v>
      </c>
      <c r="X157" s="269">
        <f t="shared" si="33"/>
        <v>0.66434016949353403</v>
      </c>
      <c r="Y157" s="269">
        <f t="shared" si="33"/>
        <v>0.73170166112822721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0.63558428558448754</v>
      </c>
      <c r="C158" s="318">
        <f t="shared" si="34"/>
        <v>0.64098556461922773</v>
      </c>
      <c r="D158" s="318">
        <f t="shared" si="34"/>
        <v>0.66116564384146692</v>
      </c>
      <c r="E158" s="318">
        <f t="shared" si="34"/>
        <v>0.64876896593593825</v>
      </c>
      <c r="F158" s="318">
        <f t="shared" si="34"/>
        <v>0.65131448744995757</v>
      </c>
      <c r="G158" s="318">
        <f t="shared" si="34"/>
        <v>0.69871716011067575</v>
      </c>
      <c r="H158" s="318">
        <f t="shared" si="34"/>
        <v>0.70169690430302567</v>
      </c>
      <c r="I158" s="318">
        <f t="shared" si="34"/>
        <v>0.62338002371512014</v>
      </c>
      <c r="J158" s="318">
        <f t="shared" si="34"/>
        <v>0.62144420771497477</v>
      </c>
      <c r="K158" s="318">
        <f t="shared" si="34"/>
        <v>0.62569321692182356</v>
      </c>
      <c r="L158" s="318">
        <f t="shared" si="34"/>
        <v>0.66531779088578136</v>
      </c>
      <c r="M158" s="318">
        <f t="shared" si="34"/>
        <v>0.64937512493416116</v>
      </c>
      <c r="N158" s="318">
        <f t="shared" si="34"/>
        <v>0.53847209281538633</v>
      </c>
      <c r="O158" s="318">
        <f t="shared" si="34"/>
        <v>0.6071471008074919</v>
      </c>
      <c r="P158" s="318">
        <f t="shared" si="34"/>
        <v>0.65493691058015036</v>
      </c>
      <c r="Q158" s="318">
        <f t="shared" si="34"/>
        <v>0.63983895135235347</v>
      </c>
      <c r="R158" s="318">
        <f t="shared" si="34"/>
        <v>0.65209303509375405</v>
      </c>
      <c r="S158" s="318">
        <f t="shared" si="34"/>
        <v>0.68469417684687839</v>
      </c>
      <c r="T158" s="318">
        <f t="shared" si="34"/>
        <v>0.66174984122411984</v>
      </c>
      <c r="U158" s="318">
        <f t="shared" si="34"/>
        <v>0.66482083956681803</v>
      </c>
      <c r="V158" s="318">
        <f t="shared" si="34"/>
        <v>0.70015873886794389</v>
      </c>
      <c r="W158" s="318">
        <f t="shared" si="34"/>
        <v>0.6604825434454259</v>
      </c>
      <c r="X158" s="318">
        <f t="shared" si="34"/>
        <v>0.66434016949353403</v>
      </c>
      <c r="Y158" s="318">
        <f t="shared" si="34"/>
        <v>0.73170166112822721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7.39102797662336E-2</v>
      </c>
      <c r="C160" s="269">
        <f t="shared" si="36"/>
        <v>6.8826927491902862E-2</v>
      </c>
      <c r="D160" s="269">
        <f t="shared" si="36"/>
        <v>6.7447245063911199E-2</v>
      </c>
      <c r="E160" s="269">
        <f t="shared" si="36"/>
        <v>6.3393380590448092E-2</v>
      </c>
      <c r="F160" s="269">
        <f t="shared" si="36"/>
        <v>5.5585358905907135E-2</v>
      </c>
      <c r="G160" s="269">
        <f t="shared" si="36"/>
        <v>4.8848139215681777E-2</v>
      </c>
      <c r="H160" s="269">
        <f t="shared" si="36"/>
        <v>4.6891603777494406E-2</v>
      </c>
      <c r="I160" s="269">
        <f t="shared" si="36"/>
        <v>6.0203544537882958E-2</v>
      </c>
      <c r="J160" s="269">
        <f t="shared" si="36"/>
        <v>5.0595528385695324E-2</v>
      </c>
      <c r="K160" s="269">
        <f t="shared" si="36"/>
        <v>4.7108799927151654E-2</v>
      </c>
      <c r="L160" s="269">
        <f t="shared" si="36"/>
        <v>5.3772753331198485E-2</v>
      </c>
      <c r="M160" s="269">
        <f t="shared" si="36"/>
        <v>5.0296531421292943E-2</v>
      </c>
      <c r="N160" s="269">
        <f t="shared" si="36"/>
        <v>3.5031079241767044E-2</v>
      </c>
      <c r="O160" s="269">
        <f t="shared" si="36"/>
        <v>3.6831345319432648E-2</v>
      </c>
      <c r="P160" s="269">
        <f t="shared" si="36"/>
        <v>3.7594131405205636E-2</v>
      </c>
      <c r="Q160" s="269">
        <f t="shared" si="36"/>
        <v>4.0336987005667714E-2</v>
      </c>
      <c r="R160" s="269">
        <f t="shared" si="36"/>
        <v>4.012939953080788E-2</v>
      </c>
      <c r="S160" s="269">
        <f t="shared" si="36"/>
        <v>3.9934788913763217E-2</v>
      </c>
      <c r="T160" s="269">
        <f t="shared" si="36"/>
        <v>4.0612425517464586E-2</v>
      </c>
      <c r="U160" s="269">
        <f t="shared" si="36"/>
        <v>4.1926776798253032E-2</v>
      </c>
      <c r="V160" s="269">
        <f t="shared" si="36"/>
        <v>4.3564478545294522E-2</v>
      </c>
      <c r="W160" s="269">
        <f t="shared" si="36"/>
        <v>4.3215543865004487E-2</v>
      </c>
      <c r="X160" s="269">
        <f t="shared" si="36"/>
        <v>4.2011242490722848E-2</v>
      </c>
      <c r="Y160" s="269">
        <f t="shared" si="36"/>
        <v>4.6682133421673114E-2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7.39102797662336E-2</v>
      </c>
      <c r="C161" s="318">
        <f t="shared" si="37"/>
        <v>6.8826927491902862E-2</v>
      </c>
      <c r="D161" s="318">
        <f t="shared" si="37"/>
        <v>6.7447245063911199E-2</v>
      </c>
      <c r="E161" s="318">
        <f t="shared" si="37"/>
        <v>6.3393380590448092E-2</v>
      </c>
      <c r="F161" s="318">
        <f t="shared" si="37"/>
        <v>5.5585358905907135E-2</v>
      </c>
      <c r="G161" s="318">
        <f t="shared" si="37"/>
        <v>4.8848139215681777E-2</v>
      </c>
      <c r="H161" s="318">
        <f t="shared" si="37"/>
        <v>4.6891603777494406E-2</v>
      </c>
      <c r="I161" s="318">
        <f t="shared" si="37"/>
        <v>6.0203544537882958E-2</v>
      </c>
      <c r="J161" s="318">
        <f t="shared" si="37"/>
        <v>5.0595528385695324E-2</v>
      </c>
      <c r="K161" s="318">
        <f t="shared" si="37"/>
        <v>4.7108799927151654E-2</v>
      </c>
      <c r="L161" s="318">
        <f t="shared" si="37"/>
        <v>5.3772753331198485E-2</v>
      </c>
      <c r="M161" s="318">
        <f t="shared" si="37"/>
        <v>5.0296531421292943E-2</v>
      </c>
      <c r="N161" s="318">
        <f t="shared" si="37"/>
        <v>3.5031079241767044E-2</v>
      </c>
      <c r="O161" s="318">
        <f t="shared" si="37"/>
        <v>3.6831345319432648E-2</v>
      </c>
      <c r="P161" s="318">
        <f t="shared" si="37"/>
        <v>3.7594131405205636E-2</v>
      </c>
      <c r="Q161" s="318">
        <f t="shared" si="37"/>
        <v>4.0336987005667714E-2</v>
      </c>
      <c r="R161" s="318">
        <f t="shared" si="37"/>
        <v>4.012939953080788E-2</v>
      </c>
      <c r="S161" s="318">
        <f t="shared" si="37"/>
        <v>3.9934788913763217E-2</v>
      </c>
      <c r="T161" s="318">
        <f t="shared" si="37"/>
        <v>4.0612425517464586E-2</v>
      </c>
      <c r="U161" s="318">
        <f t="shared" si="37"/>
        <v>4.1926776798253032E-2</v>
      </c>
      <c r="V161" s="318">
        <f t="shared" si="37"/>
        <v>4.3564478545294522E-2</v>
      </c>
      <c r="W161" s="318">
        <f t="shared" si="37"/>
        <v>4.3215543865004487E-2</v>
      </c>
      <c r="X161" s="318">
        <f t="shared" si="37"/>
        <v>4.2011242490722848E-2</v>
      </c>
      <c r="Y161" s="318">
        <f t="shared" si="37"/>
        <v>4.6682133421673114E-2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0.12073077745677548</v>
      </c>
      <c r="C163" s="310">
        <f t="shared" si="39"/>
        <v>0.12983572969381421</v>
      </c>
      <c r="D163" s="310">
        <f t="shared" si="39"/>
        <v>0.11281533717982883</v>
      </c>
      <c r="E163" s="310">
        <f t="shared" si="39"/>
        <v>0.13749882930067439</v>
      </c>
      <c r="F163" s="310">
        <f t="shared" si="39"/>
        <v>0.15775840653709733</v>
      </c>
      <c r="G163" s="310">
        <f t="shared" si="39"/>
        <v>0.1293670573077329</v>
      </c>
      <c r="H163" s="310">
        <f t="shared" si="39"/>
        <v>0.13278873422509818</v>
      </c>
      <c r="I163" s="310">
        <f t="shared" si="39"/>
        <v>0.17600517645112726</v>
      </c>
      <c r="J163" s="310">
        <f t="shared" si="39"/>
        <v>0.20647703976448573</v>
      </c>
      <c r="K163" s="310">
        <f t="shared" si="39"/>
        <v>0.21245206087562815</v>
      </c>
      <c r="L163" s="310">
        <f t="shared" si="39"/>
        <v>0.15189612977543879</v>
      </c>
      <c r="M163" s="310">
        <f t="shared" si="39"/>
        <v>0.17871357282074912</v>
      </c>
      <c r="N163" s="310">
        <f t="shared" si="39"/>
        <v>0.34122771949158398</v>
      </c>
      <c r="O163" s="310">
        <f t="shared" si="39"/>
        <v>0.26409611815313755</v>
      </c>
      <c r="P163" s="310">
        <f t="shared" si="39"/>
        <v>0.21139345332899073</v>
      </c>
      <c r="Q163" s="310">
        <f t="shared" si="39"/>
        <v>0.21957366876321957</v>
      </c>
      <c r="R163" s="310">
        <f t="shared" si="39"/>
        <v>0.20755634221036257</v>
      </c>
      <c r="S163" s="310">
        <f t="shared" si="39"/>
        <v>0.17423056246400095</v>
      </c>
      <c r="T163" s="310">
        <f t="shared" si="39"/>
        <v>0.19649509662478692</v>
      </c>
      <c r="U163" s="310">
        <f t="shared" si="39"/>
        <v>0.18826455162105921</v>
      </c>
      <c r="V163" s="310">
        <f t="shared" si="39"/>
        <v>0.14531198471627696</v>
      </c>
      <c r="W163" s="310">
        <f t="shared" si="39"/>
        <v>0.18734729717507051</v>
      </c>
      <c r="X163" s="310">
        <f t="shared" si="39"/>
        <v>0.18472172076488466</v>
      </c>
      <c r="Y163" s="310">
        <f t="shared" si="39"/>
        <v>0.10052920457338765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1.0000000000000002</v>
      </c>
      <c r="C165" s="232">
        <f t="shared" si="40"/>
        <v>1</v>
      </c>
      <c r="D165" s="232">
        <f t="shared" si="40"/>
        <v>1.0000000000000002</v>
      </c>
      <c r="E165" s="232">
        <f t="shared" si="40"/>
        <v>1.0000000000000002</v>
      </c>
      <c r="F165" s="232">
        <f t="shared" si="40"/>
        <v>1</v>
      </c>
      <c r="G165" s="232">
        <f t="shared" si="40"/>
        <v>1</v>
      </c>
      <c r="H165" s="232">
        <f t="shared" si="40"/>
        <v>0.99999999999999989</v>
      </c>
      <c r="I165" s="232">
        <f t="shared" si="40"/>
        <v>1</v>
      </c>
      <c r="J165" s="232">
        <f t="shared" si="40"/>
        <v>1.0000000000000002</v>
      </c>
      <c r="K165" s="232">
        <f t="shared" si="40"/>
        <v>1</v>
      </c>
      <c r="L165" s="232">
        <f t="shared" si="40"/>
        <v>1</v>
      </c>
      <c r="M165" s="232">
        <f t="shared" si="40"/>
        <v>1</v>
      </c>
      <c r="N165" s="232">
        <f t="shared" si="40"/>
        <v>0.99999999999999989</v>
      </c>
      <c r="O165" s="232">
        <f t="shared" si="40"/>
        <v>1</v>
      </c>
      <c r="P165" s="232">
        <f t="shared" si="40"/>
        <v>0.99999999999999978</v>
      </c>
      <c r="Q165" s="232">
        <f t="shared" si="40"/>
        <v>0.99999999999999978</v>
      </c>
      <c r="R165" s="232">
        <f t="shared" si="40"/>
        <v>1</v>
      </c>
      <c r="S165" s="232">
        <f t="shared" si="40"/>
        <v>0.99999999999999989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1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5.7868288597725127E-3</v>
      </c>
      <c r="C170" s="268">
        <f t="shared" si="45"/>
        <v>6.2058434888276138E-3</v>
      </c>
      <c r="D170" s="268">
        <f t="shared" si="45"/>
        <v>6.3034933054071122E-3</v>
      </c>
      <c r="E170" s="268">
        <f t="shared" si="45"/>
        <v>6.0870572628543658E-3</v>
      </c>
      <c r="F170" s="268">
        <f t="shared" si="45"/>
        <v>6.2237425359129685E-3</v>
      </c>
      <c r="G170" s="268">
        <f t="shared" si="45"/>
        <v>6.4461703900332073E-3</v>
      </c>
      <c r="H170" s="268">
        <f t="shared" si="45"/>
        <v>6.3529212742814813E-3</v>
      </c>
      <c r="I170" s="268">
        <f t="shared" si="45"/>
        <v>5.67290453173795E-3</v>
      </c>
      <c r="J170" s="268">
        <f t="shared" si="45"/>
        <v>6.0684147258025034E-3</v>
      </c>
      <c r="K170" s="268">
        <f t="shared" si="45"/>
        <v>6.1988499547233292E-3</v>
      </c>
      <c r="L170" s="268">
        <f t="shared" si="45"/>
        <v>6.3447600270520295E-3</v>
      </c>
      <c r="M170" s="268">
        <f t="shared" si="45"/>
        <v>6.8157483322869002E-3</v>
      </c>
      <c r="N170" s="268">
        <f t="shared" si="45"/>
        <v>6.2150222428342941E-3</v>
      </c>
      <c r="O170" s="268">
        <f t="shared" si="45"/>
        <v>6.1754117301516072E-3</v>
      </c>
      <c r="P170" s="268">
        <f t="shared" si="45"/>
        <v>6.1128937205980945E-3</v>
      </c>
      <c r="Q170" s="268">
        <f t="shared" si="45"/>
        <v>5.8894945905604177E-3</v>
      </c>
      <c r="R170" s="268">
        <f t="shared" si="45"/>
        <v>6.2485747130213223E-3</v>
      </c>
      <c r="S170" s="268">
        <f t="shared" si="45"/>
        <v>6.2887901452928713E-3</v>
      </c>
      <c r="T170" s="268">
        <f t="shared" si="45"/>
        <v>6.1700724540317223E-3</v>
      </c>
      <c r="U170" s="268">
        <f t="shared" si="45"/>
        <v>6.317326591666529E-3</v>
      </c>
      <c r="V170" s="268">
        <f t="shared" si="45"/>
        <v>6.2616864475418255E-3</v>
      </c>
      <c r="W170" s="268">
        <f t="shared" si="45"/>
        <v>6.1592345828080939E-3</v>
      </c>
      <c r="X170" s="268">
        <f t="shared" si="45"/>
        <v>5.9751448362102321E-3</v>
      </c>
      <c r="Y170" s="268">
        <f t="shared" si="45"/>
        <v>5.9166138964991321E-3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0.75039114963679476</v>
      </c>
      <c r="C171" s="269">
        <f t="shared" si="46"/>
        <v>0.74466559833391821</v>
      </c>
      <c r="D171" s="269">
        <f t="shared" si="46"/>
        <v>0.75334645637569486</v>
      </c>
      <c r="E171" s="269">
        <f t="shared" si="46"/>
        <v>0.73704893303974539</v>
      </c>
      <c r="F171" s="269">
        <f t="shared" si="46"/>
        <v>0.72892919282770197</v>
      </c>
      <c r="G171" s="269">
        <f t="shared" si="46"/>
        <v>0.70382861341749858</v>
      </c>
      <c r="H171" s="269">
        <f t="shared" si="46"/>
        <v>0.70458722975925825</v>
      </c>
      <c r="I171" s="269">
        <f t="shared" si="46"/>
        <v>0.71043626182489295</v>
      </c>
      <c r="J171" s="269">
        <f t="shared" si="46"/>
        <v>0.7080409627771248</v>
      </c>
      <c r="K171" s="269">
        <f t="shared" si="46"/>
        <v>0.71001796327332367</v>
      </c>
      <c r="L171" s="269">
        <f t="shared" si="46"/>
        <v>0.72914139639472031</v>
      </c>
      <c r="M171" s="269">
        <f t="shared" si="46"/>
        <v>0.72726048976403379</v>
      </c>
      <c r="N171" s="269">
        <f t="shared" si="46"/>
        <v>0.68884209830852694</v>
      </c>
      <c r="O171" s="269">
        <f t="shared" si="46"/>
        <v>0.6870372487422558</v>
      </c>
      <c r="P171" s="269">
        <f t="shared" si="46"/>
        <v>0.68836041882270271</v>
      </c>
      <c r="Q171" s="269">
        <f t="shared" si="46"/>
        <v>0.66796740275802036</v>
      </c>
      <c r="R171" s="269">
        <f t="shared" si="46"/>
        <v>0.68691997072001154</v>
      </c>
      <c r="S171" s="269">
        <f t="shared" si="46"/>
        <v>0.6962341723888309</v>
      </c>
      <c r="T171" s="269">
        <f t="shared" si="46"/>
        <v>0.69207794001428724</v>
      </c>
      <c r="U171" s="269">
        <f t="shared" si="46"/>
        <v>0.69555611142296614</v>
      </c>
      <c r="V171" s="269">
        <f t="shared" si="46"/>
        <v>0.68060149647284429</v>
      </c>
      <c r="W171" s="269">
        <f t="shared" si="46"/>
        <v>0.68660430981272325</v>
      </c>
      <c r="X171" s="269">
        <f t="shared" si="46"/>
        <v>0.68812758093669768</v>
      </c>
      <c r="Y171" s="269">
        <f t="shared" si="46"/>
        <v>0.68579234368597319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0.75039114963679476</v>
      </c>
      <c r="C172" s="318">
        <f t="shared" si="47"/>
        <v>0.74466559833391821</v>
      </c>
      <c r="D172" s="318">
        <f t="shared" si="47"/>
        <v>0.75334645637569486</v>
      </c>
      <c r="E172" s="318">
        <f t="shared" si="47"/>
        <v>0.73704893303974539</v>
      </c>
      <c r="F172" s="318">
        <f t="shared" si="47"/>
        <v>0.72892919282770197</v>
      </c>
      <c r="G172" s="318">
        <f t="shared" si="47"/>
        <v>0.70382861341749858</v>
      </c>
      <c r="H172" s="318">
        <f t="shared" si="47"/>
        <v>0.70458722975925825</v>
      </c>
      <c r="I172" s="318">
        <f t="shared" si="47"/>
        <v>0.71043626182489295</v>
      </c>
      <c r="J172" s="318">
        <f t="shared" si="47"/>
        <v>0.7080409627771248</v>
      </c>
      <c r="K172" s="318">
        <f t="shared" si="47"/>
        <v>0.71001796327332367</v>
      </c>
      <c r="L172" s="318">
        <f t="shared" si="47"/>
        <v>0.72914139639472031</v>
      </c>
      <c r="M172" s="318">
        <f t="shared" si="47"/>
        <v>0.72726048976403379</v>
      </c>
      <c r="N172" s="318">
        <f t="shared" si="47"/>
        <v>0.68884209830852694</v>
      </c>
      <c r="O172" s="318">
        <f t="shared" si="47"/>
        <v>0.6870372487422558</v>
      </c>
      <c r="P172" s="318">
        <f t="shared" si="47"/>
        <v>0.68836041882270271</v>
      </c>
      <c r="Q172" s="318">
        <f t="shared" si="47"/>
        <v>0.66796740275802036</v>
      </c>
      <c r="R172" s="318">
        <f t="shared" si="47"/>
        <v>0.68691997072001154</v>
      </c>
      <c r="S172" s="318">
        <f t="shared" si="47"/>
        <v>0.6962341723888309</v>
      </c>
      <c r="T172" s="318">
        <f t="shared" si="47"/>
        <v>0.69207794001428724</v>
      </c>
      <c r="U172" s="318">
        <f t="shared" si="47"/>
        <v>0.69555611142296614</v>
      </c>
      <c r="V172" s="318">
        <f t="shared" si="47"/>
        <v>0.68060149647284429</v>
      </c>
      <c r="W172" s="318">
        <f t="shared" si="47"/>
        <v>0.68660430981272325</v>
      </c>
      <c r="X172" s="318">
        <f t="shared" si="47"/>
        <v>0.68812758093669768</v>
      </c>
      <c r="Y172" s="318">
        <f t="shared" si="47"/>
        <v>0.68579234368597319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6.2751801943215002E-2</v>
      </c>
      <c r="C175" s="269">
        <f t="shared" si="50"/>
        <v>6.2273000105603056E-2</v>
      </c>
      <c r="D175" s="269">
        <f t="shared" si="50"/>
        <v>6.299894081638889E-2</v>
      </c>
      <c r="E175" s="269">
        <f t="shared" si="50"/>
        <v>6.163605299843234E-2</v>
      </c>
      <c r="F175" s="269">
        <f t="shared" si="50"/>
        <v>6.0957036021935265E-2</v>
      </c>
      <c r="G175" s="269">
        <f t="shared" si="50"/>
        <v>5.8857988627024758E-2</v>
      </c>
      <c r="H175" s="269">
        <f t="shared" si="50"/>
        <v>5.8921428264408597E-2</v>
      </c>
      <c r="I175" s="269">
        <f t="shared" si="50"/>
        <v>5.9410556237093043E-2</v>
      </c>
      <c r="J175" s="269">
        <f t="shared" si="50"/>
        <v>5.9210248262361369E-2</v>
      </c>
      <c r="K175" s="269">
        <f t="shared" si="50"/>
        <v>5.9375575830042798E-2</v>
      </c>
      <c r="L175" s="269">
        <f t="shared" si="50"/>
        <v>6.0974781641957083E-2</v>
      </c>
      <c r="M175" s="269">
        <f t="shared" si="50"/>
        <v>6.0817489967582114E-2</v>
      </c>
      <c r="N175" s="269">
        <f t="shared" si="50"/>
        <v>5.7604734469653113E-2</v>
      </c>
      <c r="O175" s="269">
        <f t="shared" si="50"/>
        <v>5.7453803101959404E-2</v>
      </c>
      <c r="P175" s="269">
        <f t="shared" si="50"/>
        <v>5.7564453803084545E-2</v>
      </c>
      <c r="Q175" s="269">
        <f t="shared" si="50"/>
        <v>5.5859078538817129E-2</v>
      </c>
      <c r="R175" s="269">
        <f t="shared" si="50"/>
        <v>5.7443995673889747E-2</v>
      </c>
      <c r="S175" s="269">
        <f t="shared" si="50"/>
        <v>5.8222900034187494E-2</v>
      </c>
      <c r="T175" s="269">
        <f t="shared" si="50"/>
        <v>5.7875333207308484E-2</v>
      </c>
      <c r="U175" s="269">
        <f t="shared" si="50"/>
        <v>5.8166196876832846E-2</v>
      </c>
      <c r="V175" s="269">
        <f t="shared" si="50"/>
        <v>5.6915610384786271E-2</v>
      </c>
      <c r="W175" s="269">
        <f t="shared" si="50"/>
        <v>5.7417598386628355E-2</v>
      </c>
      <c r="X175" s="269">
        <f t="shared" si="50"/>
        <v>5.7544982628731589E-2</v>
      </c>
      <c r="Y175" s="269">
        <f t="shared" si="50"/>
        <v>5.7349697349155973E-2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6.2751801943215002E-2</v>
      </c>
      <c r="C176" s="318">
        <f t="shared" si="51"/>
        <v>6.2273000105603056E-2</v>
      </c>
      <c r="D176" s="318">
        <f t="shared" si="51"/>
        <v>6.299894081638889E-2</v>
      </c>
      <c r="E176" s="318">
        <f t="shared" si="51"/>
        <v>6.163605299843234E-2</v>
      </c>
      <c r="F176" s="318">
        <f t="shared" si="51"/>
        <v>6.0957036021935265E-2</v>
      </c>
      <c r="G176" s="318">
        <f t="shared" si="51"/>
        <v>5.8857988627024758E-2</v>
      </c>
      <c r="H176" s="318">
        <f t="shared" si="51"/>
        <v>5.8921428264408597E-2</v>
      </c>
      <c r="I176" s="318">
        <f t="shared" si="51"/>
        <v>5.9410556237093043E-2</v>
      </c>
      <c r="J176" s="318">
        <f t="shared" si="51"/>
        <v>5.9210248262361369E-2</v>
      </c>
      <c r="K176" s="318">
        <f t="shared" si="51"/>
        <v>5.9375575830042798E-2</v>
      </c>
      <c r="L176" s="318">
        <f t="shared" si="51"/>
        <v>6.0974781641957083E-2</v>
      </c>
      <c r="M176" s="318">
        <f t="shared" si="51"/>
        <v>6.0817489967582114E-2</v>
      </c>
      <c r="N176" s="318">
        <f t="shared" si="51"/>
        <v>5.7604734469653113E-2</v>
      </c>
      <c r="O176" s="318">
        <f t="shared" si="51"/>
        <v>5.7453803101959404E-2</v>
      </c>
      <c r="P176" s="318">
        <f t="shared" si="51"/>
        <v>5.7564453803084545E-2</v>
      </c>
      <c r="Q176" s="318">
        <f t="shared" si="51"/>
        <v>5.5859078538817129E-2</v>
      </c>
      <c r="R176" s="318">
        <f t="shared" si="51"/>
        <v>5.7443995673889747E-2</v>
      </c>
      <c r="S176" s="318">
        <f t="shared" si="51"/>
        <v>5.8222900034187494E-2</v>
      </c>
      <c r="T176" s="318">
        <f t="shared" si="51"/>
        <v>5.7875333207308484E-2</v>
      </c>
      <c r="U176" s="318">
        <f t="shared" si="51"/>
        <v>5.8166196876832846E-2</v>
      </c>
      <c r="V176" s="318">
        <f t="shared" si="51"/>
        <v>5.6915610384786271E-2</v>
      </c>
      <c r="W176" s="318">
        <f t="shared" si="51"/>
        <v>5.7417598386628355E-2</v>
      </c>
      <c r="X176" s="318">
        <f t="shared" si="51"/>
        <v>5.7544982628731589E-2</v>
      </c>
      <c r="Y176" s="318">
        <f t="shared" si="51"/>
        <v>5.7349697349155973E-2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0.18107021956021779</v>
      </c>
      <c r="C179" s="310">
        <f t="shared" si="54"/>
        <v>0.18685555807165113</v>
      </c>
      <c r="D179" s="310">
        <f t="shared" si="54"/>
        <v>0.17735110950250924</v>
      </c>
      <c r="E179" s="310">
        <f t="shared" si="54"/>
        <v>0.19522795669896809</v>
      </c>
      <c r="F179" s="310">
        <f t="shared" si="54"/>
        <v>0.20389002861444985</v>
      </c>
      <c r="G179" s="310">
        <f t="shared" si="54"/>
        <v>0.23086722756544353</v>
      </c>
      <c r="H179" s="310">
        <f t="shared" si="54"/>
        <v>0.23013842070205157</v>
      </c>
      <c r="I179" s="310">
        <f t="shared" si="54"/>
        <v>0.22448027740627616</v>
      </c>
      <c r="J179" s="310">
        <f t="shared" si="54"/>
        <v>0.22668037423471149</v>
      </c>
      <c r="K179" s="310">
        <f t="shared" si="54"/>
        <v>0.2244076109419102</v>
      </c>
      <c r="L179" s="310">
        <f t="shared" si="54"/>
        <v>0.20353906193627069</v>
      </c>
      <c r="M179" s="310">
        <f t="shared" si="54"/>
        <v>0.20510627193609726</v>
      </c>
      <c r="N179" s="310">
        <f t="shared" si="54"/>
        <v>0.24733814497898554</v>
      </c>
      <c r="O179" s="310">
        <f t="shared" si="54"/>
        <v>0.24933353642563325</v>
      </c>
      <c r="P179" s="310">
        <f t="shared" si="54"/>
        <v>0.24796223365361453</v>
      </c>
      <c r="Q179" s="310">
        <f t="shared" si="54"/>
        <v>0.27028402411260194</v>
      </c>
      <c r="R179" s="310">
        <f t="shared" si="54"/>
        <v>0.24938745889307742</v>
      </c>
      <c r="S179" s="310">
        <f t="shared" si="54"/>
        <v>0.23925413743168863</v>
      </c>
      <c r="T179" s="310">
        <f t="shared" si="54"/>
        <v>0.24387665432437255</v>
      </c>
      <c r="U179" s="310">
        <f t="shared" si="54"/>
        <v>0.2399603651085345</v>
      </c>
      <c r="V179" s="310">
        <f t="shared" si="54"/>
        <v>0.25622120669482756</v>
      </c>
      <c r="W179" s="310">
        <f t="shared" si="54"/>
        <v>0.24981885721784031</v>
      </c>
      <c r="X179" s="310">
        <f t="shared" si="54"/>
        <v>0.24835229159836045</v>
      </c>
      <c r="Y179" s="310">
        <f t="shared" si="54"/>
        <v>0.25094134506837168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211.86309411165476</v>
      </c>
      <c r="C183" s="320">
        <f t="shared" si="55"/>
        <v>210.19181379646218</v>
      </c>
      <c r="D183" s="320">
        <f t="shared" si="55"/>
        <v>227.82287294898478</v>
      </c>
      <c r="E183" s="320">
        <f t="shared" si="55"/>
        <v>209.54685049827151</v>
      </c>
      <c r="F183" s="320">
        <f t="shared" si="55"/>
        <v>220.98272335171885</v>
      </c>
      <c r="G183" s="320">
        <f t="shared" si="55"/>
        <v>236.0300456922229</v>
      </c>
      <c r="H183" s="320">
        <f t="shared" si="55"/>
        <v>230.27680225361203</v>
      </c>
      <c r="I183" s="320">
        <f t="shared" si="55"/>
        <v>209.83728884737778</v>
      </c>
      <c r="J183" s="320">
        <f t="shared" si="55"/>
        <v>219.67323731395516</v>
      </c>
      <c r="K183" s="320">
        <f t="shared" si="55"/>
        <v>202.95040107902437</v>
      </c>
      <c r="L183" s="320">
        <f t="shared" si="55"/>
        <v>201.55976880436606</v>
      </c>
      <c r="M183" s="320">
        <f t="shared" si="55"/>
        <v>197.24712286721589</v>
      </c>
      <c r="N183" s="320">
        <f t="shared" si="55"/>
        <v>261.11127787836904</v>
      </c>
      <c r="O183" s="320">
        <f t="shared" si="55"/>
        <v>264.94801907422817</v>
      </c>
      <c r="P183" s="320">
        <f t="shared" si="55"/>
        <v>271.70201512639358</v>
      </c>
      <c r="Q183" s="320">
        <f t="shared" si="55"/>
        <v>253.37885949664522</v>
      </c>
      <c r="R183" s="320">
        <f t="shared" si="55"/>
        <v>251.07479490532435</v>
      </c>
      <c r="S183" s="320">
        <f t="shared" si="55"/>
        <v>261.79737554684021</v>
      </c>
      <c r="T183" s="320">
        <f t="shared" si="55"/>
        <v>249.38014780473233</v>
      </c>
      <c r="U183" s="320">
        <f t="shared" si="55"/>
        <v>239.08373357772666</v>
      </c>
      <c r="V183" s="320">
        <f t="shared" si="55"/>
        <v>238.11987248827126</v>
      </c>
      <c r="W183" s="320">
        <f t="shared" si="55"/>
        <v>232.95577550208625</v>
      </c>
      <c r="X183" s="320">
        <f t="shared" si="55"/>
        <v>233.03658023533836</v>
      </c>
      <c r="Y183" s="320">
        <f t="shared" si="55"/>
        <v>224.37379834583712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0.63365851841029608</v>
      </c>
      <c r="C188" s="275">
        <f>IF(C$10=0,0,C$10/NMM!C$9*1000)</f>
        <v>0.62737207786602689</v>
      </c>
      <c r="D188" s="275">
        <f>IF(D$10=0,0,D$10/NMM!D$9*1000)</f>
        <v>0.64867453882131743</v>
      </c>
      <c r="E188" s="275">
        <f>IF(E$10=0,0,E$10/NMM!E$9*1000)</f>
        <v>0.56404929739323217</v>
      </c>
      <c r="F188" s="275">
        <f>IF(F$10=0,0,F$10/NMM!F$9*1000)</f>
        <v>0.53723612759206552</v>
      </c>
      <c r="G188" s="275">
        <f>IF(G$10=0,0,G$10/NMM!G$9*1000)</f>
        <v>0.50479151778441489</v>
      </c>
      <c r="H188" s="275">
        <f>IF(H$10=0,0,H$10/NMM!H$9*1000)</f>
        <v>0.46369890124834595</v>
      </c>
      <c r="I188" s="275">
        <f>IF(I$10=0,0,I$10/NMM!I$9*1000)</f>
        <v>0.54082429352854999</v>
      </c>
      <c r="J188" s="275">
        <f>IF(J$10=0,0,J$10/NMM!J$9*1000)</f>
        <v>0.51256499495377938</v>
      </c>
      <c r="K188" s="275">
        <f>IF(K$10=0,0,K$10/NMM!K$9*1000)</f>
        <v>0.44618506435190469</v>
      </c>
      <c r="L188" s="275">
        <f>IF(L$10=0,0,L$10/NMM!L$9*1000)</f>
        <v>0.47411163134517309</v>
      </c>
      <c r="M188" s="275">
        <f>IF(M$10=0,0,M$10/NMM!M$9*1000)</f>
        <v>0.47895129542986897</v>
      </c>
      <c r="N188" s="275">
        <f>IF(N$10=0,0,N$10/NMM!N$9*1000)</f>
        <v>0.51394267634149915</v>
      </c>
      <c r="O188" s="275">
        <f>IF(O$10=0,0,O$10/NMM!O$9*1000)</f>
        <v>0.4841293285371141</v>
      </c>
      <c r="P188" s="275">
        <f>IF(P$10=0,0,P$10/NMM!P$9*1000)</f>
        <v>0.46380177181294607</v>
      </c>
      <c r="Q188" s="275">
        <f>IF(Q$10=0,0,Q$10/NMM!Q$9*1000)</f>
        <v>0.47180269344991238</v>
      </c>
      <c r="R188" s="275">
        <f>IF(R$10=0,0,R$10/NMM!R$9*1000)</f>
        <v>0.47087051711238531</v>
      </c>
      <c r="S188" s="275">
        <f>IF(S$10=0,0,S$10/NMM!S$9*1000)</f>
        <v>0.46203240681817831</v>
      </c>
      <c r="T188" s="275">
        <f>IF(T$10=0,0,T$10/NMM!T$9*1000)</f>
        <v>0.45722851424978267</v>
      </c>
      <c r="U188" s="275">
        <f>IF(U$10=0,0,U$10/NMM!U$9*1000)</f>
        <v>0.4585020694512919</v>
      </c>
      <c r="V188" s="275">
        <f>IF(V$10=0,0,V$10/NMM!V$9*1000)</f>
        <v>0.45593305121267447</v>
      </c>
      <c r="W188" s="275">
        <f>IF(W$10=0,0,W$10/NMM!W$9*1000)</f>
        <v>0.45725699731956138</v>
      </c>
      <c r="X188" s="275">
        <f>IF(X$10=0,0,X$10/NMM!X$9*1000)</f>
        <v>0.42728786074293867</v>
      </c>
      <c r="Y188" s="275">
        <f>IF(Y$10=0,0,Y$10/NMM!Y$9*1000)</f>
        <v>0.4123043426215206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121.18665677956801</v>
      </c>
      <c r="C190" s="276">
        <f>IF(C$17=0,0,C$17/NMM!C$9*1000)</f>
        <v>120.24296660506269</v>
      </c>
      <c r="D190" s="276">
        <f>IF(D$17=0,0,D$17/NMM!D$9*1000)</f>
        <v>130.3378420350829</v>
      </c>
      <c r="E190" s="276">
        <f>IF(E$17=0,0,E$17/NMM!E$9*1000)</f>
        <v>119.87712252847228</v>
      </c>
      <c r="F190" s="276">
        <f>IF(F$17=0,0,F$17/NMM!F$9*1000)</f>
        <v>126.44842293676651</v>
      </c>
      <c r="G190" s="276">
        <f>IF(G$17=0,0,G$17/NMM!G$9*1000)</f>
        <v>135.21184186886961</v>
      </c>
      <c r="H190" s="276">
        <f>IF(H$17=0,0,H$17/NMM!H$9*1000)</f>
        <v>131.98846934422221</v>
      </c>
      <c r="I190" s="276">
        <f>IF(I$17=0,0,I$17/NMM!I$9*1000)</f>
        <v>120.27927854631308</v>
      </c>
      <c r="J190" s="276">
        <f>IF(J$17=0,0,J$17/NMM!J$9*1000)</f>
        <v>125.98134481682152</v>
      </c>
      <c r="K190" s="276">
        <f>IF(K$17=0,0,K$17/NMM!K$9*1000)</f>
        <v>116.41710743305148</v>
      </c>
      <c r="L190" s="276">
        <f>IF(L$17=0,0,L$17/NMM!L$9*1000)</f>
        <v>115.61872747071027</v>
      </c>
      <c r="M190" s="276">
        <f>IF(M$17=0,0,M$17/NMM!M$9*1000)</f>
        <v>113.16433364959879</v>
      </c>
      <c r="N190" s="276">
        <f>IF(N$17=0,0,N$17/NMM!N$9*1000)</f>
        <v>150.17080750245012</v>
      </c>
      <c r="O190" s="276">
        <f>IF(O$17=0,0,O$17/NMM!O$9*1000)</f>
        <v>152.27768262660905</v>
      </c>
      <c r="P190" s="276">
        <f>IF(P$17=0,0,P$17/NMM!P$9*1000)</f>
        <v>156.05044729077287</v>
      </c>
      <c r="Q190" s="276">
        <f>IF(Q$17=0,0,Q$17/NMM!Q$9*1000)</f>
        <v>145.57574968040026</v>
      </c>
      <c r="R190" s="276">
        <f>IF(R$17=0,0,R$17/NMM!R$9*1000)</f>
        <v>144.26392116117128</v>
      </c>
      <c r="S190" s="276">
        <f>IF(S$17=0,0,S$17/NMM!S$9*1000)</f>
        <v>150.41462642973912</v>
      </c>
      <c r="T190" s="276">
        <f>IF(T$17=0,0,T$17/NMM!T$9*1000)</f>
        <v>143.32340739495211</v>
      </c>
      <c r="U190" s="276">
        <f>IF(U$17=0,0,U$17/NMM!U$9*1000)</f>
        <v>137.28953915242178</v>
      </c>
      <c r="V190" s="276">
        <f>IF(V$17=0,0,V$17/NMM!V$9*1000)</f>
        <v>136.60003492808278</v>
      </c>
      <c r="W190" s="276">
        <f>IF(W$17=0,0,W$17/NMM!W$9*1000)</f>
        <v>133.61205961642077</v>
      </c>
      <c r="X190" s="276">
        <f>IF(X$17=0,0,X$17/NMM!X$9*1000)</f>
        <v>133.45972558285726</v>
      </c>
      <c r="Y190" s="276">
        <f>IF(Y$17=0,0,Y$17/NMM!Y$9*1000)</f>
        <v>128.47091439873248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86.144351266673226</v>
      </c>
      <c r="C191" s="276">
        <f>IF(C$25=0,0,C$25/NMM!C$9*1000)</f>
        <v>85.473538323732114</v>
      </c>
      <c r="D191" s="276">
        <f>IF(D$25=0,0,D$25/NMM!D$9*1000)</f>
        <v>92.649381920265611</v>
      </c>
      <c r="E191" s="276">
        <f>IF(E$25=0,0,E$25/NMM!E$9*1000)</f>
        <v>85.213481635313371</v>
      </c>
      <c r="F191" s="276">
        <f>IF(F$25=0,0,F$25/NMM!F$9*1000)</f>
        <v>89.884626344591069</v>
      </c>
      <c r="G191" s="276">
        <f>IF(G$25=0,0,G$25/NMM!G$9*1000)</f>
        <v>96.114017094739879</v>
      </c>
      <c r="H191" s="276">
        <f>IF(H$25=0,0,H$25/NMM!H$9*1000)</f>
        <v>93.822714220268779</v>
      </c>
      <c r="I191" s="276">
        <f>IF(I$25=0,0,I$25/NMM!I$9*1000)</f>
        <v>85.499350312488687</v>
      </c>
      <c r="J191" s="276">
        <f>IF(J$25=0,0,J$25/NMM!J$9*1000)</f>
        <v>89.552608425269199</v>
      </c>
      <c r="K191" s="276">
        <f>IF(K$25=0,0,K$25/NMM!K$9*1000)</f>
        <v>82.753963700842419</v>
      </c>
      <c r="L191" s="276">
        <f>IF(L$25=0,0,L$25/NMM!L$9*1000)</f>
        <v>82.186443102883402</v>
      </c>
      <c r="M191" s="276">
        <f>IF(M$25=0,0,M$25/NMM!M$9*1000)</f>
        <v>80.441761228729888</v>
      </c>
      <c r="N191" s="276">
        <f>IF(N$25=0,0,N$25/NMM!N$9*1000)</f>
        <v>106.74745170189472</v>
      </c>
      <c r="O191" s="276">
        <f>IF(O$25=0,0,O$25/NMM!O$9*1000)</f>
        <v>108.24510330474978</v>
      </c>
      <c r="P191" s="276">
        <f>IF(P$25=0,0,P$25/NMM!P$9*1000)</f>
        <v>110.92693621534303</v>
      </c>
      <c r="Q191" s="276">
        <f>IF(Q$25=0,0,Q$25/NMM!Q$9*1000)</f>
        <v>103.48109973186433</v>
      </c>
      <c r="R191" s="276">
        <f>IF(R$25=0,0,R$25/NMM!R$9*1000)</f>
        <v>102.5485992424115</v>
      </c>
      <c r="S191" s="276">
        <f>IF(S$25=0,0,S$25/NMM!S$9*1000)</f>
        <v>106.92076800482772</v>
      </c>
      <c r="T191" s="276">
        <f>IF(T$25=0,0,T$25/NMM!T$9*1000)</f>
        <v>101.88004421827472</v>
      </c>
      <c r="U191" s="276">
        <f>IF(U$25=0,0,U$25/NMM!U$9*1000)</f>
        <v>97.590927914597657</v>
      </c>
      <c r="V191" s="276">
        <f>IF(V$25=0,0,V$25/NMM!V$9*1000)</f>
        <v>97.100800571540802</v>
      </c>
      <c r="W191" s="276">
        <f>IF(W$25=0,0,W$25/NMM!W$9*1000)</f>
        <v>94.976827506650054</v>
      </c>
      <c r="X191" s="276">
        <f>IF(X$25=0,0,X$25/NMM!X$9*1000)</f>
        <v>94.8685423468322</v>
      </c>
      <c r="Y191" s="276">
        <f>IF(Y$25=0,0,Y$25/NMM!Y$9*1000)</f>
        <v>91.322294645403645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3.8984275470032244</v>
      </c>
      <c r="C192" s="277">
        <f>IF(C$33=0,0,C$33/NMM!C$9*1000)</f>
        <v>3.8479367898013779</v>
      </c>
      <c r="D192" s="277">
        <f>IF(D$33=0,0,D$33/NMM!D$9*1000)</f>
        <v>4.1869744548149423</v>
      </c>
      <c r="E192" s="277">
        <f>IF(E$33=0,0,E$33/NMM!E$9*1000)</f>
        <v>3.8921970370926005</v>
      </c>
      <c r="F192" s="277">
        <f>IF(F$33=0,0,F$33/NMM!F$9*1000)</f>
        <v>4.1124379427691986</v>
      </c>
      <c r="G192" s="277">
        <f>IF(G$33=0,0,G$33/NMM!G$9*1000)</f>
        <v>4.1993952108290058</v>
      </c>
      <c r="H192" s="277">
        <f>IF(H$33=0,0,H$33/NMM!H$9*1000)</f>
        <v>4.0019197878727208</v>
      </c>
      <c r="I192" s="277">
        <f>IF(I$33=0,0,I$33/NMM!I$9*1000)</f>
        <v>3.5178356950474603</v>
      </c>
      <c r="J192" s="277">
        <f>IF(J$33=0,0,J$33/NMM!J$9*1000)</f>
        <v>3.6267190769106543</v>
      </c>
      <c r="K192" s="277">
        <f>IF(K$33=0,0,K$33/NMM!K$9*1000)</f>
        <v>3.3331448807785775</v>
      </c>
      <c r="L192" s="277">
        <f>IF(L$33=0,0,L$33/NMM!L$9*1000)</f>
        <v>3.2804865994272054</v>
      </c>
      <c r="M192" s="277">
        <f>IF(M$33=0,0,M$33/NMM!M$9*1000)</f>
        <v>3.1620766934573385</v>
      </c>
      <c r="N192" s="277">
        <f>IF(N$33=0,0,N$33/NMM!N$9*1000)</f>
        <v>3.6790759976827387</v>
      </c>
      <c r="O192" s="277">
        <f>IF(O$33=0,0,O$33/NMM!O$9*1000)</f>
        <v>3.9411038143322235</v>
      </c>
      <c r="P192" s="277">
        <f>IF(P$33=0,0,P$33/NMM!P$9*1000)</f>
        <v>4.2608298484647209</v>
      </c>
      <c r="Q192" s="277">
        <f>IF(Q$33=0,0,Q$33/NMM!Q$9*1000)</f>
        <v>3.8502073909307177</v>
      </c>
      <c r="R192" s="277">
        <f>IF(R$33=0,0,R$33/NMM!R$9*1000)</f>
        <v>3.7914039846291616</v>
      </c>
      <c r="S192" s="277">
        <f>IF(S$33=0,0,S$33/NMM!S$9*1000)</f>
        <v>3.9999487054552323</v>
      </c>
      <c r="T192" s="277">
        <f>IF(T$33=0,0,T$33/NMM!T$9*1000)</f>
        <v>3.7194676772557282</v>
      </c>
      <c r="U192" s="277">
        <f>IF(U$33=0,0,U$33/NMM!U$9*1000)</f>
        <v>3.7447644412559447</v>
      </c>
      <c r="V192" s="277">
        <f>IF(V$33=0,0,V$33/NMM!V$9*1000)</f>
        <v>3.9631039374349943</v>
      </c>
      <c r="W192" s="277">
        <f>IF(W$33=0,0,W$33/NMM!W$9*1000)</f>
        <v>3.9096313816958399</v>
      </c>
      <c r="X192" s="277">
        <f>IF(X$33=0,0,X$33/NMM!X$9*1000)</f>
        <v>4.2810244449059338</v>
      </c>
      <c r="Y192" s="277">
        <f>IF(Y$33=0,0,Y$33/NMM!Y$9*1000)</f>
        <v>4.1682849590794824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140.86779431633917</v>
      </c>
      <c r="C194" s="320">
        <f t="shared" si="56"/>
        <v>134.88550677054951</v>
      </c>
      <c r="D194" s="320">
        <f t="shared" si="56"/>
        <v>142.89212587196252</v>
      </c>
      <c r="E194" s="320">
        <f t="shared" si="56"/>
        <v>131.133828999797</v>
      </c>
      <c r="F194" s="320">
        <f t="shared" si="56"/>
        <v>135.79202284846667</v>
      </c>
      <c r="G194" s="320">
        <f t="shared" si="56"/>
        <v>142.48036258882854</v>
      </c>
      <c r="H194" s="320">
        <f t="shared" si="56"/>
        <v>138.45804302687233</v>
      </c>
      <c r="I194" s="320">
        <f t="shared" si="56"/>
        <v>129.63204974571576</v>
      </c>
      <c r="J194" s="320">
        <f t="shared" si="56"/>
        <v>132.88422779000993</v>
      </c>
      <c r="K194" s="320">
        <f t="shared" si="56"/>
        <v>123.66309138236296</v>
      </c>
      <c r="L194" s="320">
        <f t="shared" si="56"/>
        <v>123.76596084408031</v>
      </c>
      <c r="M194" s="320">
        <f t="shared" si="56"/>
        <v>121.1358015246136</v>
      </c>
      <c r="N194" s="320">
        <f t="shared" si="56"/>
        <v>148.23573510099095</v>
      </c>
      <c r="O194" s="320">
        <f t="shared" si="56"/>
        <v>151.15684405362433</v>
      </c>
      <c r="P194" s="320">
        <f t="shared" si="56"/>
        <v>154.93487173716971</v>
      </c>
      <c r="Q194" s="320">
        <f t="shared" si="56"/>
        <v>144.14076924447298</v>
      </c>
      <c r="R194" s="320">
        <f t="shared" si="56"/>
        <v>143.102347760649</v>
      </c>
      <c r="S194" s="320">
        <f t="shared" si="56"/>
        <v>149.50613029580828</v>
      </c>
      <c r="T194" s="320">
        <f t="shared" si="56"/>
        <v>142.02204245064004</v>
      </c>
      <c r="U194" s="320">
        <f t="shared" si="56"/>
        <v>136.7930338805098</v>
      </c>
      <c r="V194" s="320">
        <f t="shared" si="56"/>
        <v>136.25352671851593</v>
      </c>
      <c r="W194" s="320">
        <f t="shared" si="56"/>
        <v>132.85295151408707</v>
      </c>
      <c r="X194" s="320">
        <f t="shared" si="56"/>
        <v>125.41500792071707</v>
      </c>
      <c r="Y194" s="320">
        <f t="shared" si="56"/>
        <v>127.34462076519991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0.91080762057040154</v>
      </c>
      <c r="C199" s="275">
        <f>IF(C$53=0,0,C$53/NMM!C$10*1000)</f>
        <v>0.88683123763176441</v>
      </c>
      <c r="D199" s="275">
        <f>IF(D$53=0,0,D$53/NMM!D$10*1000)</f>
        <v>0.90661743070179501</v>
      </c>
      <c r="E199" s="275">
        <f>IF(E$53=0,0,E$53/NMM!E$10*1000)</f>
        <v>0.79394251335135202</v>
      </c>
      <c r="F199" s="275">
        <f>IF(F$53=0,0,F$53/NMM!F$10*1000)</f>
        <v>0.76320866602759652</v>
      </c>
      <c r="G199" s="275">
        <f>IF(G$53=0,0,G$53/NMM!G$10*1000)</f>
        <v>0.7302672657831627</v>
      </c>
      <c r="H199" s="275">
        <f>IF(H$53=0,0,H$53/NMM!H$10*1000)</f>
        <v>0.67329610418813712</v>
      </c>
      <c r="I199" s="275">
        <f>IF(I$53=0,0,I$53/NMM!I$10*1000)</f>
        <v>0.75434384619472183</v>
      </c>
      <c r="J199" s="275">
        <f>IF(J$53=0,0,J$53/NMM!J$10*1000)</f>
        <v>0.72430582180590142</v>
      </c>
      <c r="K199" s="275">
        <f>IF(K$53=0,0,K$53/NMM!K$10*1000)</f>
        <v>0.64414844008063643</v>
      </c>
      <c r="L199" s="275">
        <f>IF(L$53=0,0,L$53/NMM!L$10*1000)</f>
        <v>0.6810781114578156</v>
      </c>
      <c r="M199" s="275">
        <f>IF(M$53=0,0,M$53/NMM!M$10*1000)</f>
        <v>0.69345533004691817</v>
      </c>
      <c r="N199" s="275">
        <f>IF(N$53=0,0,N$53/NMM!N$10*1000)</f>
        <v>0.70937054128132704</v>
      </c>
      <c r="O199" s="275">
        <f>IF(O$53=0,0,O$53/NMM!O$10*1000)</f>
        <v>0.67824870036233054</v>
      </c>
      <c r="P199" s="275">
        <f>IF(P$53=0,0,P$53/NMM!P$10*1000)</f>
        <v>0.65421250316569934</v>
      </c>
      <c r="Q199" s="275">
        <f>IF(Q$53=0,0,Q$53/NMM!Q$10*1000)</f>
        <v>0.65517929728959889</v>
      </c>
      <c r="R199" s="275">
        <f>IF(R$53=0,0,R$53/NMM!R$10*1000)</f>
        <v>0.65749867432859888</v>
      </c>
      <c r="S199" s="275">
        <f>IF(S$53=0,0,S$53/NMM!S$10*1000)</f>
        <v>0.6513919497156071</v>
      </c>
      <c r="T199" s="275">
        <f>IF(T$53=0,0,T$53/NMM!T$10*1000)</f>
        <v>0.63832292055805329</v>
      </c>
      <c r="U199" s="275">
        <f>IF(U$53=0,0,U$53/NMM!U$10*1000)</f>
        <v>0.64006066132855588</v>
      </c>
      <c r="V199" s="275">
        <f>IF(V$53=0,0,V$53/NMM!V$10*1000)</f>
        <v>0.63730907982873308</v>
      </c>
      <c r="W199" s="275">
        <f>IF(W$53=0,0,W$53/NMM!W$10*1000)</f>
        <v>0.63212862489779753</v>
      </c>
      <c r="X199" s="275">
        <f>IF(X$53=0,0,X$53/NMM!X$10*1000)</f>
        <v>0.55971592913219681</v>
      </c>
      <c r="Y199" s="275">
        <f>IF(Y$53=0,0,Y$53/NMM!Y$10*1000)</f>
        <v>0.56872701876058407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26.288804143782983</v>
      </c>
      <c r="C201" s="276">
        <f>IF(C$60=0,0,C$60/NMM!C$10*1000)</f>
        <v>23.969545427647866</v>
      </c>
      <c r="D201" s="276">
        <f>IF(D$60=0,0,D$60/NMM!D$10*1000)</f>
        <v>24.633339274530179</v>
      </c>
      <c r="E201" s="276">
        <f>IF(E$60=0,0,E$60/NMM!E$10*1000)</f>
        <v>22.06342432957133</v>
      </c>
      <c r="F201" s="276">
        <f>IF(F$60=0,0,F$60/NMM!F$10*1000)</f>
        <v>21.057525144976942</v>
      </c>
      <c r="G201" s="276">
        <f>IF(G$60=0,0,G$60/NMM!G$10*1000)</f>
        <v>19.409933718921867</v>
      </c>
      <c r="H201" s="276">
        <f>IF(H$60=0,0,H$60/NMM!H$10*1000)</f>
        <v>18.26588923277696</v>
      </c>
      <c r="I201" s="276">
        <f>IF(I$60=0,0,I$60/NMM!I$10*1000)</f>
        <v>21.335356612090987</v>
      </c>
      <c r="J201" s="276">
        <f>IF(J$60=0,0,J$60/NMM!J$10*1000)</f>
        <v>19.619408522399397</v>
      </c>
      <c r="K201" s="276">
        <f>IF(K$60=0,0,K$60/NMM!K$10*1000)</f>
        <v>17.37359342319278</v>
      </c>
      <c r="L201" s="276">
        <f>IF(L$60=0,0,L$60/NMM!L$10*1000)</f>
        <v>18.146165597253262</v>
      </c>
      <c r="M201" s="276">
        <f>IF(M$60=0,0,M$60/NMM!M$10*1000)</f>
        <v>17.244138977422985</v>
      </c>
      <c r="N201" s="276">
        <f>IF(N$60=0,0,N$60/NMM!N$10*1000)</f>
        <v>18.477728471026868</v>
      </c>
      <c r="O201" s="276">
        <f>IF(O$60=0,0,O$60/NMM!O$10*1000)</f>
        <v>18.203508950933255</v>
      </c>
      <c r="P201" s="276">
        <f>IF(P$60=0,0,P$60/NMM!P$10*1000)</f>
        <v>18.221418264030351</v>
      </c>
      <c r="Q201" s="276">
        <f>IF(Q$60=0,0,Q$60/NMM!Q$10*1000)</f>
        <v>17.860557766201186</v>
      </c>
      <c r="R201" s="276">
        <f>IF(R$60=0,0,R$60/NMM!R$10*1000)</f>
        <v>17.44081303450643</v>
      </c>
      <c r="S201" s="276">
        <f>IF(S$60=0,0,S$60/NMM!S$10*1000)</f>
        <v>17.660160723565429</v>
      </c>
      <c r="T201" s="276">
        <f>IF(T$60=0,0,T$60/NMM!T$10*1000)</f>
        <v>17.238959188376477</v>
      </c>
      <c r="U201" s="276">
        <f>IF(U$60=0,0,U$60/NMM!U$10*1000)</f>
        <v>17.052408098530442</v>
      </c>
      <c r="V201" s="276">
        <f>IF(V$60=0,0,V$60/NMM!V$10*1000)</f>
        <v>17.052590370138127</v>
      </c>
      <c r="W201" s="276">
        <f>IF(W$60=0,0,W$60/NMM!W$10*1000)</f>
        <v>17.179837300849098</v>
      </c>
      <c r="X201" s="276">
        <f>IF(X$60=0,0,X$60/NMM!X$10*1000)</f>
        <v>16.196604295493387</v>
      </c>
      <c r="Y201" s="276">
        <f>IF(Y$60=0,0,Y$60/NMM!Y$10*1000)</f>
        <v>16.574440146468866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101.82701056389081</v>
      </c>
      <c r="C202" s="276">
        <f>IF(C$79=0,0,C$79/NMM!C$10*1000)</f>
        <v>99.360161829959651</v>
      </c>
      <c r="D202" s="276">
        <f>IF(D$79=0,0,D$79/NMM!D$10*1000)</f>
        <v>106.48895135505944</v>
      </c>
      <c r="E202" s="276">
        <f>IF(E$79=0,0,E$79/NMM!E$10*1000)</f>
        <v>98.638194972463921</v>
      </c>
      <c r="F202" s="276">
        <f>IF(F$79=0,0,F$79/NMM!F$10*1000)</f>
        <v>105.00943250463865</v>
      </c>
      <c r="G202" s="276">
        <f>IF(G$79=0,0,G$79/NMM!G$10*1000)</f>
        <v>114.34609172007143</v>
      </c>
      <c r="H202" s="276">
        <f>IF(H$79=0,0,H$79/NMM!H$10*1000)</f>
        <v>112.03219330989376</v>
      </c>
      <c r="I202" s="276">
        <f>IF(I$79=0,0,I$79/NMM!I$10*1000)</f>
        <v>98.071041146450725</v>
      </c>
      <c r="J202" s="276">
        <f>IF(J$79=0,0,J$79/NMM!J$10*1000)</f>
        <v>104.06773060765563</v>
      </c>
      <c r="K202" s="276">
        <f>IF(K$79=0,0,K$79/NMM!K$10*1000)</f>
        <v>98.248187338991698</v>
      </c>
      <c r="L202" s="276">
        <f>IF(L$79=0,0,L$79/NMM!L$10*1000)</f>
        <v>97.091522096033628</v>
      </c>
      <c r="M202" s="276">
        <f>IF(M$79=0,0,M$79/NMM!M$10*1000)</f>
        <v>95.779710519771072</v>
      </c>
      <c r="N202" s="276">
        <f>IF(N$79=0,0,N$79/NMM!N$10*1000)</f>
        <v>121.16600663321032</v>
      </c>
      <c r="O202" s="276">
        <f>IF(O$79=0,0,O$79/NMM!O$10*1000)</f>
        <v>124.70981863018075</v>
      </c>
      <c r="P202" s="276">
        <f>IF(P$79=0,0,P$79/NMM!P$10*1000)</f>
        <v>128.67324861177713</v>
      </c>
      <c r="Q202" s="276">
        <f>IF(Q$79=0,0,Q$79/NMM!Q$10*1000)</f>
        <v>118.17499608752134</v>
      </c>
      <c r="R202" s="276">
        <f>IF(R$79=0,0,R$79/NMM!R$10*1000)</f>
        <v>117.75732364439618</v>
      </c>
      <c r="S202" s="276">
        <f>IF(S$79=0,0,S$79/NMM!S$10*1000)</f>
        <v>123.96435634854554</v>
      </c>
      <c r="T202" s="276">
        <f>IF(T$79=0,0,T$79/NMM!T$10*1000)</f>
        <v>116.96638520468237</v>
      </c>
      <c r="U202" s="276">
        <f>IF(U$79=0,0,U$79/NMM!U$10*1000)</f>
        <v>112.03509691851974</v>
      </c>
      <c r="V202" s="276">
        <f>IF(V$79=0,0,V$79/NMM!V$10*1000)</f>
        <v>111.61862074534534</v>
      </c>
      <c r="W202" s="276">
        <f>IF(W$79=0,0,W$79/NMM!W$10*1000)</f>
        <v>107.97608254452516</v>
      </c>
      <c r="X202" s="276">
        <f>IF(X$79=0,0,X$79/NMM!X$10*1000)</f>
        <v>102.19605960464236</v>
      </c>
      <c r="Y202" s="276">
        <f>IF(Y$79=0,0,Y$79/NMM!Y$10*1000)</f>
        <v>103.59232453505858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11.841171988094978</v>
      </c>
      <c r="C203" s="277">
        <f>IF(C$89=0,0,C$89/NMM!C$10*1000)</f>
        <v>10.668968275310247</v>
      </c>
      <c r="D203" s="277">
        <f>IF(D$89=0,0,D$89/NMM!D$10*1000)</f>
        <v>10.863217811671097</v>
      </c>
      <c r="E203" s="277">
        <f>IF(E$89=0,0,E$89/NMM!E$10*1000)</f>
        <v>9.6382671844104113</v>
      </c>
      <c r="F203" s="277">
        <f>IF(F$89=0,0,F$89/NMM!F$10*1000)</f>
        <v>8.9618565328234681</v>
      </c>
      <c r="G203" s="277">
        <f>IF(G$89=0,0,G$89/NMM!G$10*1000)</f>
        <v>7.9940698840521049</v>
      </c>
      <c r="H203" s="277">
        <f>IF(H$89=0,0,H$89/NMM!H$10*1000)</f>
        <v>7.4866643800134902</v>
      </c>
      <c r="I203" s="277">
        <f>IF(I$89=0,0,I$89/NMM!I$10*1000)</f>
        <v>9.4713081409793194</v>
      </c>
      <c r="J203" s="277">
        <f>IF(J$89=0,0,J$89/NMM!J$10*1000)</f>
        <v>8.4727828381489907</v>
      </c>
      <c r="K203" s="277">
        <f>IF(K$89=0,0,K$89/NMM!K$10*1000)</f>
        <v>7.3971621800978511</v>
      </c>
      <c r="L203" s="277">
        <f>IF(L$89=0,0,L$89/NMM!L$10*1000)</f>
        <v>7.8471950393356007</v>
      </c>
      <c r="M203" s="277">
        <f>IF(M$89=0,0,M$89/NMM!M$10*1000)</f>
        <v>7.4184966973726212</v>
      </c>
      <c r="N203" s="277">
        <f>IF(N$89=0,0,N$89/NMM!N$10*1000)</f>
        <v>7.8826294554724532</v>
      </c>
      <c r="O203" s="277">
        <f>IF(O$89=0,0,O$89/NMM!O$10*1000)</f>
        <v>7.5652677721479851</v>
      </c>
      <c r="P203" s="277">
        <f>IF(P$89=0,0,P$89/NMM!P$10*1000)</f>
        <v>7.3859923581965408</v>
      </c>
      <c r="Q203" s="277">
        <f>IF(Q$89=0,0,Q$89/NMM!Q$10*1000)</f>
        <v>7.4500360934608603</v>
      </c>
      <c r="R203" s="277">
        <f>IF(R$89=0,0,R$89/NMM!R$10*1000)</f>
        <v>7.2467124074177782</v>
      </c>
      <c r="S203" s="277">
        <f>IF(S$89=0,0,S$89/NMM!S$10*1000)</f>
        <v>7.2302212739817007</v>
      </c>
      <c r="T203" s="277">
        <f>IF(T$89=0,0,T$89/NMM!T$10*1000)</f>
        <v>7.1783751370231439</v>
      </c>
      <c r="U203" s="277">
        <f>IF(U$89=0,0,U$89/NMM!U$10*1000)</f>
        <v>7.0654682021310524</v>
      </c>
      <c r="V203" s="277">
        <f>IF(V$89=0,0,V$89/NMM!V$10*1000)</f>
        <v>6.945006523203725</v>
      </c>
      <c r="W203" s="277">
        <f>IF(W$89=0,0,W$89/NMM!W$10*1000)</f>
        <v>7.0649030438150149</v>
      </c>
      <c r="X203" s="277">
        <f>IF(X$89=0,0,X$89/NMM!X$10*1000)</f>
        <v>6.4626280914491385</v>
      </c>
      <c r="Y203" s="277">
        <f>IF(Y$89=0,0,Y$89/NMM!Y$10*1000)</f>
        <v>6.6091290649118744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489.35989048295147</v>
      </c>
      <c r="C205" s="320">
        <f t="shared" si="57"/>
        <v>447.37172833849183</v>
      </c>
      <c r="D205" s="320">
        <f t="shared" si="57"/>
        <v>463.68312949494765</v>
      </c>
      <c r="E205" s="320">
        <f t="shared" si="57"/>
        <v>419.6658199085083</v>
      </c>
      <c r="F205" s="320">
        <f t="shared" si="57"/>
        <v>393.49718517482893</v>
      </c>
      <c r="G205" s="320">
        <f t="shared" si="57"/>
        <v>370.24150843610471</v>
      </c>
      <c r="H205" s="320">
        <f t="shared" si="57"/>
        <v>346.93988355862371</v>
      </c>
      <c r="I205" s="320">
        <f t="shared" si="57"/>
        <v>371.18979339170352</v>
      </c>
      <c r="J205" s="320">
        <f t="shared" si="57"/>
        <v>343.66625656157811</v>
      </c>
      <c r="K205" s="320">
        <f t="shared" si="57"/>
        <v>309.78294871889784</v>
      </c>
      <c r="L205" s="320">
        <f t="shared" si="57"/>
        <v>320.91945482348234</v>
      </c>
      <c r="M205" s="320">
        <f t="shared" si="57"/>
        <v>310.38960580081698</v>
      </c>
      <c r="N205" s="320">
        <f t="shared" si="57"/>
        <v>278.85070898751371</v>
      </c>
      <c r="O205" s="320">
        <f t="shared" si="57"/>
        <v>279.0996039841437</v>
      </c>
      <c r="P205" s="320">
        <f t="shared" si="57"/>
        <v>275.67319066158819</v>
      </c>
      <c r="Q205" s="320">
        <f t="shared" si="57"/>
        <v>264.80187912053827</v>
      </c>
      <c r="R205" s="320">
        <f t="shared" si="57"/>
        <v>279.94013374328307</v>
      </c>
      <c r="S205" s="320">
        <f t="shared" si="57"/>
        <v>282.37979712054153</v>
      </c>
      <c r="T205" s="320">
        <f t="shared" si="57"/>
        <v>269.88300661924688</v>
      </c>
      <c r="U205" s="320">
        <f t="shared" si="57"/>
        <v>282.20303441828128</v>
      </c>
      <c r="V205" s="320">
        <f t="shared" si="57"/>
        <v>273.668503376476</v>
      </c>
      <c r="W205" s="320">
        <f t="shared" si="57"/>
        <v>267.55380487934775</v>
      </c>
      <c r="X205" s="320">
        <f t="shared" si="57"/>
        <v>259.39001594371189</v>
      </c>
      <c r="Y205" s="320">
        <f t="shared" si="57"/>
        <v>260.5938670243055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3.4579789436172437</v>
      </c>
      <c r="C210" s="275">
        <f>IF(C$104=0,0,C$104/NMM!C$11*1000)</f>
        <v>3.4142998269914067</v>
      </c>
      <c r="D210" s="275">
        <f>IF(D$104=0,0,D$104/NMM!D$11*1000)</f>
        <v>3.5529416454133496</v>
      </c>
      <c r="E210" s="275">
        <f>IF(E$104=0,0,E$104/NMM!E$11*1000)</f>
        <v>3.1742279050445013</v>
      </c>
      <c r="F210" s="275">
        <f>IF(F$104=0,0,F$104/NMM!F$11*1000)</f>
        <v>3.0762397874157013</v>
      </c>
      <c r="G210" s="275">
        <f>IF(G$104=0,0,G$104/NMM!G$11*1000)</f>
        <v>3.1030271162253991</v>
      </c>
      <c r="H210" s="275">
        <f>IF(H$104=0,0,H$104/NMM!H$11*1000)</f>
        <v>2.862958519330534</v>
      </c>
      <c r="I210" s="275">
        <f>IF(I$104=0,0,I$104/NMM!I$11*1000)</f>
        <v>2.7152426943109558</v>
      </c>
      <c r="J210" s="275">
        <f>IF(J$104=0,0,J$104/NMM!J$11*1000)</f>
        <v>2.6968271625278493</v>
      </c>
      <c r="K210" s="275">
        <f>IF(K$104=0,0,K$104/NMM!K$11*1000)</f>
        <v>2.4759113739786507</v>
      </c>
      <c r="L210" s="275">
        <f>IF(L$104=0,0,L$104/NMM!L$11*1000)</f>
        <v>2.5565057011049999</v>
      </c>
      <c r="M210" s="275">
        <f>IF(M$104=0,0,M$104/NMM!M$11*1000)</f>
        <v>2.6614091461620326</v>
      </c>
      <c r="N210" s="275">
        <f>IF(N$104=0,0,N$104/NMM!N$11*1000)</f>
        <v>2.3025789698604071</v>
      </c>
      <c r="O210" s="275">
        <f>IF(O$104=0,0,O$104/NMM!O$11*1000)</f>
        <v>2.2960329946238502</v>
      </c>
      <c r="P210" s="275">
        <f>IF(P$104=0,0,P$104/NMM!P$11*1000)</f>
        <v>2.2407929382582172</v>
      </c>
      <c r="Q210" s="275">
        <f>IF(Q$104=0,0,Q$104/NMM!Q$11*1000)</f>
        <v>2.1372003439476526</v>
      </c>
      <c r="R210" s="275">
        <f>IF(R$104=0,0,R$104/NMM!R$11*1000)</f>
        <v>2.3303991674433182</v>
      </c>
      <c r="S210" s="275">
        <f>IF(S$104=0,0,S$104/NMM!S$11*1000)</f>
        <v>2.3343239480346178</v>
      </c>
      <c r="T210" s="275">
        <f>IF(T$104=0,0,T$104/NMM!T$11*1000)</f>
        <v>2.2022831519171695</v>
      </c>
      <c r="U210" s="275">
        <f>IF(U$104=0,0,U$104/NMM!U$11*1000)</f>
        <v>2.345626006509745</v>
      </c>
      <c r="V210" s="275">
        <f>IF(V$104=0,0,V$104/NMM!V$11*1000)</f>
        <v>2.3039462460291378</v>
      </c>
      <c r="W210" s="275">
        <f>IF(W$104=0,0,W$104/NMM!W$11*1000)</f>
        <v>2.1967049740322495</v>
      </c>
      <c r="X210" s="275">
        <f>IF(X$104=0,0,X$104/NMM!X$11*1000)</f>
        <v>2.0619937997634148</v>
      </c>
      <c r="Y210" s="275">
        <f>IF(Y$104=0,0,Y$104/NMM!Y$11*1000)</f>
        <v>2.0583612308961126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448.40392861087287</v>
      </c>
      <c r="C211" s="276">
        <f>IF(C$110=0,0,C$110/NMM!C$11*1000)</f>
        <v>409.69638182710145</v>
      </c>
      <c r="D211" s="276">
        <f>IF(D$110=0,0,D$110/NMM!D$11*1000)</f>
        <v>424.62105829251914</v>
      </c>
      <c r="E211" s="276">
        <f>IF(E$110=0,0,E$110/NMM!E$11*1000)</f>
        <v>384.35013662758939</v>
      </c>
      <c r="F211" s="276">
        <f>IF(F$110=0,0,F$110/NMM!F$11*1000)</f>
        <v>360.29141183881791</v>
      </c>
      <c r="G211" s="276">
        <f>IF(G$110=0,0,G$110/NMM!G$11*1000)</f>
        <v>338.80570020094848</v>
      </c>
      <c r="H211" s="276">
        <f>IF(H$110=0,0,H$110/NMM!H$11*1000)</f>
        <v>317.52384847219992</v>
      </c>
      <c r="I211" s="276">
        <f>IF(I$110=0,0,I$110/NMM!I$11*1000)</f>
        <v>340.03866254076655</v>
      </c>
      <c r="J211" s="276">
        <f>IF(J$110=0,0,J$110/NMM!J$11*1000)</f>
        <v>314.65616423360183</v>
      </c>
      <c r="K211" s="276">
        <f>IF(K$110=0,0,K$110/NMM!K$11*1000)</f>
        <v>283.59156357028479</v>
      </c>
      <c r="L211" s="276">
        <f>IF(L$110=0,0,L$110/NMM!L$11*1000)</f>
        <v>293.79426942028255</v>
      </c>
      <c r="M211" s="276">
        <f>IF(M$110=0,0,M$110/NMM!M$11*1000)</f>
        <v>283.98022120791018</v>
      </c>
      <c r="N211" s="276">
        <f>IF(N$110=0,0,N$110/NMM!N$11*1000)</f>
        <v>255.20638014585762</v>
      </c>
      <c r="O211" s="276">
        <f>IF(O$110=0,0,O$110/NMM!O$11*1000)</f>
        <v>255.44210824775016</v>
      </c>
      <c r="P211" s="276">
        <f>IF(P$110=0,0,P$110/NMM!P$11*1000)</f>
        <v>252.33109489158002</v>
      </c>
      <c r="Q211" s="276">
        <f>IF(Q$110=0,0,Q$110/NMM!Q$11*1000)</f>
        <v>242.39434147853069</v>
      </c>
      <c r="R211" s="276">
        <f>IF(R$110=0,0,R$110/NMM!R$11*1000)</f>
        <v>256.18605864313696</v>
      </c>
      <c r="S211" s="276">
        <f>IF(S$110=0,0,S$110/NMM!S$11*1000)</f>
        <v>258.43382661827127</v>
      </c>
      <c r="T211" s="276">
        <f>IF(T$110=0,0,T$110/NMM!T$11*1000)</f>
        <v>247.02328837501364</v>
      </c>
      <c r="U211" s="276">
        <f>IF(U$110=0,0,U$110/NMM!U$11*1000)</f>
        <v>258.26027517600625</v>
      </c>
      <c r="V211" s="276">
        <f>IF(V$110=0,0,V$110/NMM!V$11*1000)</f>
        <v>250.4228335253047</v>
      </c>
      <c r="W211" s="276">
        <f>IF(W$110=0,0,W$110/NMM!W$11*1000)</f>
        <v>244.87898330216638</v>
      </c>
      <c r="X211" s="276">
        <f>IF(X$110=0,0,X$110/NMM!X$11*1000)</f>
        <v>237.46952487893537</v>
      </c>
      <c r="Y211" s="276">
        <f>IF(Y$110=0,0,Y$110/NMM!Y$11*1000)</f>
        <v>238.58382469808282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37.49798292846134</v>
      </c>
      <c r="C213" s="276">
        <f>IF(C$119=0,0,C$119/NMM!C$11*1000)</f>
        <v>34.261046684398991</v>
      </c>
      <c r="D213" s="276">
        <f>IF(D$119=0,0,D$119/NMM!D$11*1000)</f>
        <v>35.509129557015171</v>
      </c>
      <c r="E213" s="276">
        <f>IF(E$119=0,0,E$119/NMM!E$11*1000)</f>
        <v>32.141455375874393</v>
      </c>
      <c r="F213" s="276">
        <f>IF(F$119=0,0,F$119/NMM!F$11*1000)</f>
        <v>30.129533548595301</v>
      </c>
      <c r="G213" s="276">
        <f>IF(G$119=0,0,G$119/NMM!G$11*1000)</f>
        <v>28.33278111893085</v>
      </c>
      <c r="H213" s="276">
        <f>IF(H$119=0,0,H$119/NMM!H$11*1000)</f>
        <v>26.553076567093203</v>
      </c>
      <c r="I213" s="276">
        <f>IF(I$119=0,0,I$119/NMM!I$11*1000)</f>
        <v>28.435888156625985</v>
      </c>
      <c r="J213" s="276">
        <f>IF(J$119=0,0,J$119/NMM!J$11*1000)</f>
        <v>26.313265165448474</v>
      </c>
      <c r="K213" s="276">
        <f>IF(K$119=0,0,K$119/NMM!K$11*1000)</f>
        <v>23.715473774634415</v>
      </c>
      <c r="L213" s="276">
        <f>IF(L$119=0,0,L$119/NMM!L$11*1000)</f>
        <v>24.568679702094819</v>
      </c>
      <c r="M213" s="276">
        <f>IF(M$119=0,0,M$119/NMM!M$11*1000)</f>
        <v>23.747975446744739</v>
      </c>
      <c r="N213" s="276">
        <f>IF(N$119=0,0,N$119/NMM!N$11*1000)</f>
        <v>21.341749871795688</v>
      </c>
      <c r="O213" s="276">
        <f>IF(O$119=0,0,O$119/NMM!O$11*1000)</f>
        <v>21.361462741769667</v>
      </c>
      <c r="P213" s="276">
        <f>IF(P$119=0,0,P$119/NMM!P$11*1000)</f>
        <v>21.10130283174998</v>
      </c>
      <c r="Q213" s="276">
        <f>IF(Q$119=0,0,Q$119/NMM!Q$11*1000)</f>
        <v>20.270337298059911</v>
      </c>
      <c r="R213" s="276">
        <f>IF(R$119=0,0,R$119/NMM!R$11*1000)</f>
        <v>21.423675932702807</v>
      </c>
      <c r="S213" s="276">
        <f>IF(S$119=0,0,S$119/NMM!S$11*1000)</f>
        <v>21.611646554235598</v>
      </c>
      <c r="T213" s="276">
        <f>IF(T$119=0,0,T$119/NMM!T$11*1000)</f>
        <v>20.657435092316092</v>
      </c>
      <c r="U213" s="276">
        <f>IF(U$119=0,0,U$119/NMM!U$11*1000)</f>
        <v>21.597133235765288</v>
      </c>
      <c r="V213" s="276">
        <f>IF(V$119=0,0,V$119/NMM!V$11*1000)</f>
        <v>20.941723605142151</v>
      </c>
      <c r="W213" s="276">
        <f>IF(W$119=0,0,W$119/NMM!W$11*1000)</f>
        <v>20.478116603149104</v>
      </c>
      <c r="X213" s="276">
        <f>IF(X$119=0,0,X$119/NMM!X$11*1000)</f>
        <v>19.858497265013085</v>
      </c>
      <c r="Y213" s="276">
        <f>IF(Y$119=0,0,Y$119/NMM!Y$11*1000)</f>
        <v>19.951681095326567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PT: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2641.7898304187943</v>
      </c>
      <c r="C3" s="203">
        <f t="shared" si="0"/>
        <v>2458.7376584219128</v>
      </c>
      <c r="D3" s="203">
        <f t="shared" si="0"/>
        <v>2319.1947531963497</v>
      </c>
      <c r="E3" s="203">
        <f t="shared" si="0"/>
        <v>2138.8692657168003</v>
      </c>
      <c r="F3" s="203">
        <f t="shared" si="0"/>
        <v>2018.161106213169</v>
      </c>
      <c r="G3" s="203">
        <f t="shared" si="0"/>
        <v>2074.5081737716764</v>
      </c>
      <c r="H3" s="203">
        <f t="shared" si="0"/>
        <v>2183.1404014987534</v>
      </c>
      <c r="I3" s="203">
        <f t="shared" si="0"/>
        <v>2206.7153359060185</v>
      </c>
      <c r="J3" s="203">
        <f t="shared" si="0"/>
        <v>1950.3217540411115</v>
      </c>
      <c r="K3" s="203">
        <f t="shared" si="0"/>
        <v>1674.4685874366101</v>
      </c>
      <c r="L3" s="203">
        <f t="shared" si="0"/>
        <v>1965.9588168628693</v>
      </c>
      <c r="M3" s="203">
        <f t="shared" si="0"/>
        <v>1790.9053194244452</v>
      </c>
      <c r="N3" s="203">
        <f t="shared" si="0"/>
        <v>1639.4789004301756</v>
      </c>
      <c r="O3" s="203">
        <f t="shared" si="0"/>
        <v>1594.8165524026194</v>
      </c>
      <c r="P3" s="203">
        <f t="shared" si="0"/>
        <v>1511.4815694825108</v>
      </c>
      <c r="Q3" s="203">
        <f t="shared" si="0"/>
        <v>1678.14642</v>
      </c>
      <c r="R3" s="203">
        <f t="shared" si="0"/>
        <v>1622.6590713654655</v>
      </c>
      <c r="S3" s="203">
        <f t="shared" si="0"/>
        <v>1633.5622937637452</v>
      </c>
      <c r="T3" s="203">
        <f t="shared" si="0"/>
        <v>1869.7515876790776</v>
      </c>
      <c r="U3" s="203">
        <f t="shared" si="0"/>
        <v>1774.5301626706732</v>
      </c>
      <c r="V3" s="203">
        <f t="shared" si="0"/>
        <v>1443.7172327549226</v>
      </c>
      <c r="W3" s="203">
        <f t="shared" si="0"/>
        <v>1721.3916212209688</v>
      </c>
      <c r="X3" s="203">
        <f t="shared" si="0"/>
        <v>2156.5552964854974</v>
      </c>
      <c r="Y3" s="203">
        <f t="shared" si="0"/>
        <v>2299.7487855894192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1717.9108918225352</v>
      </c>
      <c r="C4" s="241">
        <f t="shared" si="1"/>
        <v>1590.4325480376119</v>
      </c>
      <c r="D4" s="241">
        <f t="shared" si="1"/>
        <v>1503.4994903034842</v>
      </c>
      <c r="E4" s="241">
        <f t="shared" si="1"/>
        <v>1372.7003782022314</v>
      </c>
      <c r="F4" s="241">
        <f t="shared" si="1"/>
        <v>1285.4360447311033</v>
      </c>
      <c r="G4" s="241">
        <f t="shared" si="1"/>
        <v>1333.0184519508671</v>
      </c>
      <c r="H4" s="241">
        <f t="shared" si="1"/>
        <v>1413.4738762100453</v>
      </c>
      <c r="I4" s="241">
        <f t="shared" si="1"/>
        <v>1425.7484766432854</v>
      </c>
      <c r="J4" s="241">
        <f t="shared" si="1"/>
        <v>1242.2363898705589</v>
      </c>
      <c r="K4" s="241">
        <f t="shared" si="1"/>
        <v>1075.2848601341402</v>
      </c>
      <c r="L4" s="241">
        <f t="shared" si="1"/>
        <v>1275.1569586392086</v>
      </c>
      <c r="M4" s="241">
        <f t="shared" si="1"/>
        <v>1171.5735841629287</v>
      </c>
      <c r="N4" s="241">
        <f t="shared" si="1"/>
        <v>1080.9502087923618</v>
      </c>
      <c r="O4" s="241">
        <f t="shared" si="1"/>
        <v>1068.4164745186051</v>
      </c>
      <c r="P4" s="241">
        <f t="shared" si="1"/>
        <v>972.72029099208316</v>
      </c>
      <c r="Q4" s="241">
        <f t="shared" si="1"/>
        <v>1138.5744079999999</v>
      </c>
      <c r="R4" s="241">
        <f t="shared" si="1"/>
        <v>1111.0670894277018</v>
      </c>
      <c r="S4" s="241">
        <f t="shared" si="1"/>
        <v>1084.1204196901735</v>
      </c>
      <c r="T4" s="241">
        <f t="shared" si="1"/>
        <v>1350.3090352162251</v>
      </c>
      <c r="U4" s="241">
        <f t="shared" si="1"/>
        <v>1251.8775200888481</v>
      </c>
      <c r="V4" s="241">
        <f t="shared" si="1"/>
        <v>1017.3830712075435</v>
      </c>
      <c r="W4" s="241">
        <f t="shared" si="1"/>
        <v>1265.8298009972596</v>
      </c>
      <c r="X4" s="241">
        <f t="shared" si="1"/>
        <v>1664.8784499006454</v>
      </c>
      <c r="Y4" s="241">
        <f t="shared" si="1"/>
        <v>1814.3656773995615</v>
      </c>
      <c r="DA4" s="83"/>
    </row>
    <row r="5" spans="1:105" ht="12" customHeight="1" x14ac:dyDescent="0.25">
      <c r="A5" s="99" t="s">
        <v>54</v>
      </c>
      <c r="B5" s="282">
        <v>674.93974373218396</v>
      </c>
      <c r="C5" s="282">
        <v>578.29717309258103</v>
      </c>
      <c r="D5" s="282">
        <v>539.09103449238228</v>
      </c>
      <c r="E5" s="282">
        <v>495.98181754269348</v>
      </c>
      <c r="F5" s="282">
        <v>430.13962760388227</v>
      </c>
      <c r="G5" s="282">
        <v>482.71417142918369</v>
      </c>
      <c r="H5" s="282">
        <v>507.23182323632892</v>
      </c>
      <c r="I5" s="282">
        <v>518.44658528359821</v>
      </c>
      <c r="J5" s="282">
        <v>431.81984789471392</v>
      </c>
      <c r="K5" s="282">
        <v>213.70292634509329</v>
      </c>
      <c r="L5" s="282">
        <v>611.41869106528077</v>
      </c>
      <c r="M5" s="282">
        <v>480.73560414830672</v>
      </c>
      <c r="N5" s="282">
        <v>551.9951722277865</v>
      </c>
      <c r="O5" s="282">
        <v>507.90078462401931</v>
      </c>
      <c r="P5" s="282">
        <v>433.14082720021582</v>
      </c>
      <c r="Q5" s="282">
        <v>734.06125310709444</v>
      </c>
      <c r="R5" s="282">
        <v>891.73672030309547</v>
      </c>
      <c r="S5" s="282">
        <v>689.2674150171905</v>
      </c>
      <c r="T5" s="282">
        <v>1195.169013551747</v>
      </c>
      <c r="U5" s="282">
        <v>792.43970693242125</v>
      </c>
      <c r="V5" s="282">
        <v>207.44099804347869</v>
      </c>
      <c r="W5" s="282">
        <v>257.76252091984259</v>
      </c>
      <c r="X5" s="282">
        <v>310.16044041831123</v>
      </c>
      <c r="Y5" s="282">
        <v>172.37745113066441</v>
      </c>
      <c r="DA5" s="94" t="s">
        <v>1810</v>
      </c>
    </row>
    <row r="6" spans="1:105" ht="12" customHeight="1" x14ac:dyDescent="0.25">
      <c r="A6" s="99" t="s">
        <v>61</v>
      </c>
      <c r="B6" s="282">
        <v>1042.9711480903511</v>
      </c>
      <c r="C6" s="282">
        <v>1012.135374945031</v>
      </c>
      <c r="D6" s="282">
        <v>964.40845581110193</v>
      </c>
      <c r="E6" s="282">
        <v>876.71856065953784</v>
      </c>
      <c r="F6" s="282">
        <v>855.29641712722093</v>
      </c>
      <c r="G6" s="282">
        <v>850.30428052168338</v>
      </c>
      <c r="H6" s="282">
        <v>906.24205297371645</v>
      </c>
      <c r="I6" s="282">
        <v>907.30189135968715</v>
      </c>
      <c r="J6" s="282">
        <v>810.41654197584512</v>
      </c>
      <c r="K6" s="282">
        <v>861.58193378904696</v>
      </c>
      <c r="L6" s="282">
        <v>663.73826757392783</v>
      </c>
      <c r="M6" s="282">
        <v>690.83798001462196</v>
      </c>
      <c r="N6" s="282">
        <v>528.95503656457527</v>
      </c>
      <c r="O6" s="282">
        <v>560.51568989458588</v>
      </c>
      <c r="P6" s="282">
        <v>539.5794637918674</v>
      </c>
      <c r="Q6" s="282">
        <v>404.5131548929055</v>
      </c>
      <c r="R6" s="282">
        <v>219.33036912460639</v>
      </c>
      <c r="S6" s="282">
        <v>394.85300467298299</v>
      </c>
      <c r="T6" s="282">
        <v>155.1400216644781</v>
      </c>
      <c r="U6" s="282">
        <v>459.43781315642678</v>
      </c>
      <c r="V6" s="282">
        <v>809.94207316406482</v>
      </c>
      <c r="W6" s="282">
        <v>1008.067280077417</v>
      </c>
      <c r="X6" s="282">
        <v>1354.7180094823341</v>
      </c>
      <c r="Y6" s="282">
        <v>1641.9882262688971</v>
      </c>
      <c r="DA6" s="94" t="s">
        <v>1811</v>
      </c>
    </row>
    <row r="7" spans="1:105" ht="12" customHeight="1" x14ac:dyDescent="0.25">
      <c r="A7" s="49" t="s">
        <v>62</v>
      </c>
      <c r="B7" s="242">
        <v>923.87893859625922</v>
      </c>
      <c r="C7" s="242">
        <v>868.30511038430063</v>
      </c>
      <c r="D7" s="242">
        <v>815.69526289286534</v>
      </c>
      <c r="E7" s="242">
        <v>766.16888751456918</v>
      </c>
      <c r="F7" s="242">
        <v>732.72506148206571</v>
      </c>
      <c r="G7" s="242">
        <v>741.48972182080934</v>
      </c>
      <c r="H7" s="242">
        <v>769.66652528870793</v>
      </c>
      <c r="I7" s="242">
        <v>780.96685926273335</v>
      </c>
      <c r="J7" s="242">
        <v>708.08536417055268</v>
      </c>
      <c r="K7" s="242">
        <v>599.18372730246983</v>
      </c>
      <c r="L7" s="242">
        <v>690.8018582236607</v>
      </c>
      <c r="M7" s="242">
        <v>619.33173526151666</v>
      </c>
      <c r="N7" s="242">
        <v>558.52869163781384</v>
      </c>
      <c r="O7" s="242">
        <v>526.40007788401431</v>
      </c>
      <c r="P7" s="242">
        <v>538.76127849042769</v>
      </c>
      <c r="Q7" s="242">
        <v>539.57201200000009</v>
      </c>
      <c r="R7" s="242">
        <v>511.59198193776359</v>
      </c>
      <c r="S7" s="242">
        <v>549.44187407357163</v>
      </c>
      <c r="T7" s="242">
        <v>519.44255246285263</v>
      </c>
      <c r="U7" s="242">
        <v>522.65264258182526</v>
      </c>
      <c r="V7" s="242">
        <v>426.33416154737921</v>
      </c>
      <c r="W7" s="242">
        <v>455.56182022370928</v>
      </c>
      <c r="X7" s="242">
        <v>491.67684658485211</v>
      </c>
      <c r="Y7" s="242">
        <v>485.38310818985752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1774</v>
      </c>
      <c r="C10" s="241">
        <v>1806</v>
      </c>
      <c r="D10" s="241">
        <v>1929</v>
      </c>
      <c r="E10" s="241">
        <v>1935</v>
      </c>
      <c r="F10" s="241">
        <v>1949</v>
      </c>
      <c r="G10" s="241">
        <v>1990</v>
      </c>
      <c r="H10" s="241">
        <v>2065</v>
      </c>
      <c r="I10" s="241">
        <v>2092.1799999999998</v>
      </c>
      <c r="J10" s="241">
        <v>2021.76</v>
      </c>
      <c r="K10" s="241">
        <v>2181.98</v>
      </c>
      <c r="L10" s="241">
        <v>1961.99</v>
      </c>
      <c r="M10" s="241">
        <v>2372</v>
      </c>
      <c r="N10" s="241">
        <v>2295.59</v>
      </c>
      <c r="O10" s="241">
        <v>2624.56</v>
      </c>
      <c r="P10" s="241">
        <v>2625.9</v>
      </c>
      <c r="Q10" s="241">
        <v>2660.9</v>
      </c>
      <c r="R10" s="241">
        <v>2729.1</v>
      </c>
      <c r="S10" s="241">
        <v>2752.9</v>
      </c>
      <c r="T10" s="241">
        <v>2772.9</v>
      </c>
      <c r="U10" s="241">
        <v>2744.9</v>
      </c>
      <c r="V10" s="241">
        <v>2683</v>
      </c>
      <c r="W10" s="241">
        <v>2809</v>
      </c>
      <c r="X10" s="241">
        <v>2872</v>
      </c>
      <c r="Y10" s="241">
        <v>2714</v>
      </c>
      <c r="DA10" s="83" t="s">
        <v>1814</v>
      </c>
    </row>
    <row r="11" spans="1:105" ht="12" customHeight="1" x14ac:dyDescent="0.25">
      <c r="A11" s="107" t="s">
        <v>1815</v>
      </c>
      <c r="B11" s="282">
        <v>1290</v>
      </c>
      <c r="C11" s="282">
        <v>1419</v>
      </c>
      <c r="D11" s="282">
        <v>1537</v>
      </c>
      <c r="E11" s="282">
        <v>1530</v>
      </c>
      <c r="F11" s="282">
        <v>1664</v>
      </c>
      <c r="G11" s="282">
        <v>1570</v>
      </c>
      <c r="H11" s="282">
        <v>1644</v>
      </c>
      <c r="I11" s="282">
        <v>1643.76</v>
      </c>
      <c r="J11" s="282">
        <v>1661.62</v>
      </c>
      <c r="K11" s="282">
        <v>1633.81</v>
      </c>
      <c r="L11" s="282">
        <v>1456.47</v>
      </c>
      <c r="M11" s="282">
        <v>2180.1</v>
      </c>
      <c r="N11" s="282">
        <v>2120.12</v>
      </c>
      <c r="O11" s="282">
        <v>2129.04</v>
      </c>
      <c r="P11" s="282">
        <v>2187</v>
      </c>
      <c r="Q11" s="282">
        <v>2220.1999999999998</v>
      </c>
      <c r="R11" s="282">
        <v>2097.4</v>
      </c>
      <c r="S11" s="282">
        <v>2095.1999999999998</v>
      </c>
      <c r="T11" s="282">
        <v>2060.1</v>
      </c>
      <c r="U11" s="282">
        <v>2024.5</v>
      </c>
      <c r="V11" s="282">
        <v>2115</v>
      </c>
      <c r="W11" s="282">
        <v>2049</v>
      </c>
      <c r="X11" s="282">
        <v>2126</v>
      </c>
      <c r="Y11" s="282">
        <v>1710</v>
      </c>
      <c r="DA11" s="94" t="s">
        <v>1816</v>
      </c>
    </row>
    <row r="12" spans="1:105" ht="12" customHeight="1" x14ac:dyDescent="0.25">
      <c r="A12" s="49" t="s">
        <v>1817</v>
      </c>
      <c r="B12" s="242">
        <v>295.64912280701742</v>
      </c>
      <c r="C12" s="242">
        <v>293.82160392798647</v>
      </c>
      <c r="D12" s="242">
        <v>295.25881714595732</v>
      </c>
      <c r="E12" s="242">
        <v>289.06283856988068</v>
      </c>
      <c r="F12" s="242">
        <v>286.62223421478637</v>
      </c>
      <c r="G12" s="242">
        <v>284.49244060475132</v>
      </c>
      <c r="H12" s="242">
        <v>292.07874865156401</v>
      </c>
      <c r="I12" s="242">
        <v>294.2002373247031</v>
      </c>
      <c r="J12" s="242">
        <v>269.04131919779371</v>
      </c>
      <c r="K12" s="242">
        <v>259.60250240307579</v>
      </c>
      <c r="L12" s="242">
        <v>257.30344086021489</v>
      </c>
      <c r="M12" s="242">
        <v>239.58421052631601</v>
      </c>
      <c r="N12" s="242">
        <v>232.40578947368439</v>
      </c>
      <c r="O12" s="242">
        <v>250.18947368421081</v>
      </c>
      <c r="P12" s="242">
        <v>253.31052631578959</v>
      </c>
      <c r="Q12" s="242">
        <v>256.90000000000032</v>
      </c>
      <c r="R12" s="242">
        <v>254.02631578947401</v>
      </c>
      <c r="S12" s="242">
        <v>255.16315789473711</v>
      </c>
      <c r="T12" s="242">
        <v>254.36842105263179</v>
      </c>
      <c r="U12" s="242">
        <v>251.02105263157921</v>
      </c>
      <c r="V12" s="242">
        <v>252.5263157894739</v>
      </c>
      <c r="W12" s="242">
        <v>228.9109947643982</v>
      </c>
      <c r="X12" s="242">
        <v>235.50785340314161</v>
      </c>
      <c r="Y12" s="242">
        <v>208.4607329842934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2444.4444444444439</v>
      </c>
      <c r="C15" s="241">
        <v>2258.6912322299131</v>
      </c>
      <c r="D15" s="241">
        <v>2258.6912322299131</v>
      </c>
      <c r="E15" s="241">
        <v>2258.6912322299131</v>
      </c>
      <c r="F15" s="241">
        <v>2072.9380200153819</v>
      </c>
      <c r="G15" s="241">
        <v>2258.6912322299131</v>
      </c>
      <c r="H15" s="241">
        <v>2258.6912322299131</v>
      </c>
      <c r="I15" s="241">
        <v>2258.6912322299131</v>
      </c>
      <c r="J15" s="241">
        <v>2258.6912322299131</v>
      </c>
      <c r="K15" s="241">
        <v>2444.4444444444439</v>
      </c>
      <c r="L15" s="241">
        <v>2258.6912322299131</v>
      </c>
      <c r="M15" s="241">
        <v>2630.197656658976</v>
      </c>
      <c r="N15" s="241">
        <v>2630.197656658976</v>
      </c>
      <c r="O15" s="241">
        <v>2815.9508688735068</v>
      </c>
      <c r="P15" s="241">
        <v>2815.9508688735068</v>
      </c>
      <c r="Q15" s="241">
        <v>2815.9508688735068</v>
      </c>
      <c r="R15" s="241">
        <v>3001.704081088038</v>
      </c>
      <c r="S15" s="241">
        <v>3001.704081088038</v>
      </c>
      <c r="T15" s="241">
        <v>3001.704081088038</v>
      </c>
      <c r="U15" s="241">
        <v>3001.704081088038</v>
      </c>
      <c r="V15" s="241">
        <v>3001.704081088038</v>
      </c>
      <c r="W15" s="241">
        <v>3001.704081088038</v>
      </c>
      <c r="X15" s="241">
        <v>3187.4572933025688</v>
      </c>
      <c r="Y15" s="241">
        <v>3187.4572933025688</v>
      </c>
      <c r="DA15" s="83" t="s">
        <v>1819</v>
      </c>
    </row>
    <row r="16" spans="1:105" ht="12" customHeight="1" x14ac:dyDescent="0.25">
      <c r="A16" s="107" t="s">
        <v>1815</v>
      </c>
      <c r="B16" s="282">
        <v>2000</v>
      </c>
      <c r="C16" s="282">
        <v>2000</v>
      </c>
      <c r="D16" s="282">
        <v>1795.94055395492</v>
      </c>
      <c r="E16" s="282">
        <v>1795.94055395492</v>
      </c>
      <c r="F16" s="282">
        <v>1795.94055395492</v>
      </c>
      <c r="G16" s="282">
        <v>1795.94055395492</v>
      </c>
      <c r="H16" s="282">
        <v>1795.94055395492</v>
      </c>
      <c r="I16" s="282">
        <v>1795.94055395492</v>
      </c>
      <c r="J16" s="282">
        <v>1795.94055395492</v>
      </c>
      <c r="K16" s="282">
        <v>1795.94055395492</v>
      </c>
      <c r="L16" s="282">
        <v>1591.88110790984</v>
      </c>
      <c r="M16" s="282">
        <v>2408.11889209016</v>
      </c>
      <c r="N16" s="282">
        <v>2408.11889209016</v>
      </c>
      <c r="O16" s="282">
        <v>2408.11889209016</v>
      </c>
      <c r="P16" s="282">
        <v>2408.11889209016</v>
      </c>
      <c r="Q16" s="282">
        <v>2408.11889209016</v>
      </c>
      <c r="R16" s="282">
        <v>2408.11889209016</v>
      </c>
      <c r="S16" s="282">
        <v>2408.11889209016</v>
      </c>
      <c r="T16" s="282">
        <v>2204.0594460450802</v>
      </c>
      <c r="U16" s="282">
        <v>2204.0594460450802</v>
      </c>
      <c r="V16" s="282">
        <v>2408.11889209016</v>
      </c>
      <c r="W16" s="282">
        <v>2408.11889209016</v>
      </c>
      <c r="X16" s="282">
        <v>2408.11889209016</v>
      </c>
      <c r="Y16" s="282">
        <v>2204.0594460450802</v>
      </c>
      <c r="DA16" s="94" t="s">
        <v>1820</v>
      </c>
    </row>
    <row r="17" spans="1:105" ht="12" customHeight="1" x14ac:dyDescent="0.25">
      <c r="A17" s="49" t="s">
        <v>1817</v>
      </c>
      <c r="B17" s="242">
        <v>328.49902534113039</v>
      </c>
      <c r="C17" s="242">
        <v>328.49902534113039</v>
      </c>
      <c r="D17" s="242">
        <v>328.49902534113039</v>
      </c>
      <c r="E17" s="242">
        <v>328.49902534113039</v>
      </c>
      <c r="F17" s="242">
        <v>328.49902534113039</v>
      </c>
      <c r="G17" s="242">
        <v>302.79045690355099</v>
      </c>
      <c r="H17" s="242">
        <v>328.49902534113039</v>
      </c>
      <c r="I17" s="242">
        <v>328.49902534113039</v>
      </c>
      <c r="J17" s="242">
        <v>302.79045690355099</v>
      </c>
      <c r="K17" s="242">
        <v>277.08188846597147</v>
      </c>
      <c r="L17" s="242">
        <v>277.08188846597147</v>
      </c>
      <c r="M17" s="242">
        <v>277.08188846597147</v>
      </c>
      <c r="N17" s="242">
        <v>277.08188846597147</v>
      </c>
      <c r="O17" s="242">
        <v>277.08188846597147</v>
      </c>
      <c r="P17" s="242">
        <v>277.08188846597147</v>
      </c>
      <c r="Q17" s="242">
        <v>277.08188846597147</v>
      </c>
      <c r="R17" s="242">
        <v>277.08188846597147</v>
      </c>
      <c r="S17" s="242">
        <v>277.08188846597147</v>
      </c>
      <c r="T17" s="242">
        <v>277.08188846597147</v>
      </c>
      <c r="U17" s="242">
        <v>277.08188846597147</v>
      </c>
      <c r="V17" s="242">
        <v>277.08188846597147</v>
      </c>
      <c r="W17" s="242">
        <v>277.08188846597147</v>
      </c>
      <c r="X17" s="242">
        <v>251.3733200283921</v>
      </c>
      <c r="Y17" s="242">
        <v>251.3733200283921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185.75321221453129</v>
      </c>
      <c r="H19" s="241">
        <v>0</v>
      </c>
      <c r="I19" s="241">
        <v>185.75321221453129</v>
      </c>
      <c r="J19" s="241">
        <v>0</v>
      </c>
      <c r="K19" s="241">
        <v>185.75321221453129</v>
      </c>
      <c r="L19" s="241">
        <v>0</v>
      </c>
      <c r="M19" s="241">
        <v>371.50642442906252</v>
      </c>
      <c r="N19" s="241">
        <v>0</v>
      </c>
      <c r="O19" s="241">
        <v>371.50642442906252</v>
      </c>
      <c r="P19" s="241">
        <v>0</v>
      </c>
      <c r="Q19" s="241">
        <v>0</v>
      </c>
      <c r="R19" s="241">
        <v>371.50642442906252</v>
      </c>
      <c r="S19" s="241">
        <v>0</v>
      </c>
      <c r="T19" s="241">
        <v>0</v>
      </c>
      <c r="U19" s="241">
        <v>185.75321221453129</v>
      </c>
      <c r="V19" s="241">
        <v>0</v>
      </c>
      <c r="W19" s="241">
        <v>0</v>
      </c>
      <c r="X19" s="241">
        <v>371.50642442906252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204.05944604507991</v>
      </c>
      <c r="H20" s="282">
        <v>0</v>
      </c>
      <c r="I20" s="282">
        <v>0</v>
      </c>
      <c r="J20" s="282">
        <v>204.05944604507991</v>
      </c>
      <c r="K20" s="282">
        <v>0</v>
      </c>
      <c r="L20" s="282">
        <v>0</v>
      </c>
      <c r="M20" s="282">
        <v>816.23778418031952</v>
      </c>
      <c r="N20" s="282">
        <v>0</v>
      </c>
      <c r="O20" s="282">
        <v>204.05944604507991</v>
      </c>
      <c r="P20" s="282">
        <v>0</v>
      </c>
      <c r="Q20" s="282">
        <v>204.05944604507991</v>
      </c>
      <c r="R20" s="282">
        <v>0</v>
      </c>
      <c r="S20" s="282">
        <v>0</v>
      </c>
      <c r="T20" s="282">
        <v>0</v>
      </c>
      <c r="U20" s="282">
        <v>0</v>
      </c>
      <c r="V20" s="282">
        <v>408.11889209015982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0</v>
      </c>
      <c r="D21" s="242">
        <v>25.70856843757943</v>
      </c>
      <c r="E21" s="242">
        <v>25.70856843757943</v>
      </c>
      <c r="F21" s="242">
        <v>0</v>
      </c>
      <c r="G21" s="242">
        <v>0</v>
      </c>
      <c r="H21" s="242">
        <v>51.417136875158867</v>
      </c>
      <c r="I21" s="242">
        <v>0</v>
      </c>
      <c r="J21" s="242">
        <v>0</v>
      </c>
      <c r="K21" s="242">
        <v>0</v>
      </c>
      <c r="L21" s="242">
        <v>0</v>
      </c>
      <c r="M21" s="242">
        <v>25.70856843757943</v>
      </c>
      <c r="N21" s="242">
        <v>0</v>
      </c>
      <c r="O21" s="242">
        <v>25.70856843757943</v>
      </c>
      <c r="P21" s="242">
        <v>25.70856843757943</v>
      </c>
      <c r="Q21" s="242">
        <v>0</v>
      </c>
      <c r="R21" s="242">
        <v>25.70856843757943</v>
      </c>
      <c r="S21" s="242">
        <v>25.70856843757943</v>
      </c>
      <c r="T21" s="242">
        <v>0</v>
      </c>
      <c r="U21" s="242">
        <v>25.70856843757943</v>
      </c>
      <c r="V21" s="242">
        <v>25.70856843757943</v>
      </c>
      <c r="W21" s="242">
        <v>0</v>
      </c>
      <c r="X21" s="242">
        <v>0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185.75321221453078</v>
      </c>
      <c r="D23" s="241">
        <f t="shared" si="2"/>
        <v>0</v>
      </c>
      <c r="E23" s="241">
        <f t="shared" si="2"/>
        <v>0</v>
      </c>
      <c r="F23" s="241">
        <f t="shared" si="2"/>
        <v>185.75321221453123</v>
      </c>
      <c r="G23" s="241">
        <f t="shared" si="2"/>
        <v>0</v>
      </c>
      <c r="H23" s="241">
        <f t="shared" si="2"/>
        <v>0</v>
      </c>
      <c r="I23" s="241">
        <f t="shared" si="2"/>
        <v>185.75321221453123</v>
      </c>
      <c r="J23" s="241">
        <f t="shared" si="2"/>
        <v>0</v>
      </c>
      <c r="K23" s="241">
        <f t="shared" si="2"/>
        <v>0</v>
      </c>
      <c r="L23" s="241">
        <f t="shared" si="2"/>
        <v>185.75321221453078</v>
      </c>
      <c r="M23" s="241">
        <f t="shared" si="2"/>
        <v>0</v>
      </c>
      <c r="N23" s="241">
        <f t="shared" si="2"/>
        <v>0</v>
      </c>
      <c r="O23" s="241">
        <f t="shared" si="2"/>
        <v>185.75321221453169</v>
      </c>
      <c r="P23" s="241">
        <f t="shared" si="2"/>
        <v>0</v>
      </c>
      <c r="Q23" s="241">
        <f t="shared" si="2"/>
        <v>0</v>
      </c>
      <c r="R23" s="241">
        <f t="shared" si="2"/>
        <v>185.75321221453123</v>
      </c>
      <c r="S23" s="241">
        <f t="shared" si="2"/>
        <v>0</v>
      </c>
      <c r="T23" s="241">
        <f t="shared" si="2"/>
        <v>0</v>
      </c>
      <c r="U23" s="241">
        <f t="shared" si="2"/>
        <v>185.75321221453123</v>
      </c>
      <c r="V23" s="241">
        <f t="shared" si="2"/>
        <v>0</v>
      </c>
      <c r="W23" s="241">
        <f t="shared" si="2"/>
        <v>0</v>
      </c>
      <c r="X23" s="241">
        <f t="shared" si="2"/>
        <v>185.75321221453169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204.05944604507999</v>
      </c>
      <c r="E24" s="282">
        <f t="shared" si="3"/>
        <v>0</v>
      </c>
      <c r="F24" s="282">
        <f t="shared" si="3"/>
        <v>0</v>
      </c>
      <c r="G24" s="282">
        <f t="shared" si="3"/>
        <v>204.05944604507999</v>
      </c>
      <c r="H24" s="282">
        <f t="shared" si="3"/>
        <v>0</v>
      </c>
      <c r="I24" s="282">
        <f t="shared" si="3"/>
        <v>0</v>
      </c>
      <c r="J24" s="282">
        <f t="shared" si="3"/>
        <v>204.05944604507999</v>
      </c>
      <c r="K24" s="282">
        <f t="shared" si="3"/>
        <v>0</v>
      </c>
      <c r="L24" s="282">
        <f t="shared" si="3"/>
        <v>204.05944604507999</v>
      </c>
      <c r="M24" s="282">
        <f t="shared" si="3"/>
        <v>0</v>
      </c>
      <c r="N24" s="282">
        <f t="shared" si="3"/>
        <v>0</v>
      </c>
      <c r="O24" s="282">
        <f t="shared" si="3"/>
        <v>204.05944604507977</v>
      </c>
      <c r="P24" s="282">
        <f t="shared" si="3"/>
        <v>0</v>
      </c>
      <c r="Q24" s="282">
        <f t="shared" si="3"/>
        <v>204.05944604507977</v>
      </c>
      <c r="R24" s="282">
        <f t="shared" si="3"/>
        <v>0</v>
      </c>
      <c r="S24" s="282">
        <f t="shared" si="3"/>
        <v>0</v>
      </c>
      <c r="T24" s="282">
        <f t="shared" si="3"/>
        <v>204.05944604507977</v>
      </c>
      <c r="U24" s="282">
        <f t="shared" si="3"/>
        <v>0</v>
      </c>
      <c r="V24" s="282">
        <f t="shared" si="3"/>
        <v>204.05944604508022</v>
      </c>
      <c r="W24" s="282">
        <f t="shared" si="3"/>
        <v>0</v>
      </c>
      <c r="X24" s="282">
        <f t="shared" si="3"/>
        <v>0</v>
      </c>
      <c r="Y24" s="282">
        <f t="shared" si="3"/>
        <v>204.05944604507977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0</v>
      </c>
      <c r="D25" s="242">
        <f t="shared" si="4"/>
        <v>25.708568437579402</v>
      </c>
      <c r="E25" s="242">
        <f t="shared" si="4"/>
        <v>25.708568437579402</v>
      </c>
      <c r="F25" s="242">
        <f t="shared" si="4"/>
        <v>0</v>
      </c>
      <c r="G25" s="242">
        <f t="shared" si="4"/>
        <v>25.708568437579402</v>
      </c>
      <c r="H25" s="242">
        <f t="shared" si="4"/>
        <v>25.708568437579459</v>
      </c>
      <c r="I25" s="242">
        <f t="shared" si="4"/>
        <v>0</v>
      </c>
      <c r="J25" s="242">
        <f t="shared" si="4"/>
        <v>25.708568437579402</v>
      </c>
      <c r="K25" s="242">
        <f t="shared" si="4"/>
        <v>25.708568437579515</v>
      </c>
      <c r="L25" s="242">
        <f t="shared" si="4"/>
        <v>0</v>
      </c>
      <c r="M25" s="242">
        <f t="shared" si="4"/>
        <v>25.708568437579402</v>
      </c>
      <c r="N25" s="242">
        <f t="shared" si="4"/>
        <v>0</v>
      </c>
      <c r="O25" s="242">
        <f t="shared" si="4"/>
        <v>25.708568437579402</v>
      </c>
      <c r="P25" s="242">
        <f t="shared" si="4"/>
        <v>25.708568437579402</v>
      </c>
      <c r="Q25" s="242">
        <f t="shared" si="4"/>
        <v>0</v>
      </c>
      <c r="R25" s="242">
        <f t="shared" si="4"/>
        <v>25.708568437579402</v>
      </c>
      <c r="S25" s="242">
        <f t="shared" si="4"/>
        <v>25.708568437579402</v>
      </c>
      <c r="T25" s="242">
        <f t="shared" si="4"/>
        <v>0</v>
      </c>
      <c r="U25" s="242">
        <f t="shared" si="4"/>
        <v>25.708568437579402</v>
      </c>
      <c r="V25" s="242">
        <f t="shared" si="4"/>
        <v>25.708568437579402</v>
      </c>
      <c r="W25" s="242">
        <f t="shared" si="4"/>
        <v>0</v>
      </c>
      <c r="X25" s="242">
        <f t="shared" si="4"/>
        <v>25.708568437579373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670.44444444444389</v>
      </c>
      <c r="C27" s="241">
        <f t="shared" si="5"/>
        <v>452.69123222991311</v>
      </c>
      <c r="D27" s="241">
        <f t="shared" si="5"/>
        <v>329.69123222991311</v>
      </c>
      <c r="E27" s="241">
        <f t="shared" si="5"/>
        <v>323.69123222991311</v>
      </c>
      <c r="F27" s="241">
        <f t="shared" si="5"/>
        <v>123.93802001538188</v>
      </c>
      <c r="G27" s="241">
        <f t="shared" si="5"/>
        <v>268.69123222991311</v>
      </c>
      <c r="H27" s="241">
        <f t="shared" si="5"/>
        <v>193.69123222991311</v>
      </c>
      <c r="I27" s="241">
        <f t="shared" si="5"/>
        <v>166.51123222991328</v>
      </c>
      <c r="J27" s="241">
        <f t="shared" si="5"/>
        <v>236.93123222991312</v>
      </c>
      <c r="K27" s="241">
        <f t="shared" si="5"/>
        <v>262.46444444444387</v>
      </c>
      <c r="L27" s="241">
        <f t="shared" si="5"/>
        <v>296.7012322299131</v>
      </c>
      <c r="M27" s="241">
        <f t="shared" si="5"/>
        <v>258.19765665897603</v>
      </c>
      <c r="N27" s="241">
        <f t="shared" si="5"/>
        <v>334.60765665897588</v>
      </c>
      <c r="O27" s="241">
        <f t="shared" si="5"/>
        <v>191.39086887350686</v>
      </c>
      <c r="P27" s="241">
        <f t="shared" si="5"/>
        <v>190.05086887350672</v>
      </c>
      <c r="Q27" s="241">
        <f t="shared" si="5"/>
        <v>155.05086887350672</v>
      </c>
      <c r="R27" s="241">
        <f t="shared" si="5"/>
        <v>272.60408108803813</v>
      </c>
      <c r="S27" s="241">
        <f t="shared" si="5"/>
        <v>248.80408108803795</v>
      </c>
      <c r="T27" s="241">
        <f t="shared" si="5"/>
        <v>228.80408108803795</v>
      </c>
      <c r="U27" s="241">
        <f t="shared" si="5"/>
        <v>256.80408108803795</v>
      </c>
      <c r="V27" s="241">
        <f t="shared" si="5"/>
        <v>318.70408108803804</v>
      </c>
      <c r="W27" s="241">
        <f t="shared" si="5"/>
        <v>192.70408108803804</v>
      </c>
      <c r="X27" s="241">
        <f t="shared" si="5"/>
        <v>315.45729330256881</v>
      </c>
      <c r="Y27" s="241">
        <f t="shared" si="5"/>
        <v>473.45729330256881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710</v>
      </c>
      <c r="C28" s="282">
        <f t="shared" si="6"/>
        <v>581</v>
      </c>
      <c r="D28" s="282">
        <f t="shared" si="6"/>
        <v>258.94055395492001</v>
      </c>
      <c r="E28" s="282">
        <f t="shared" si="6"/>
        <v>265.94055395492001</v>
      </c>
      <c r="F28" s="282">
        <f t="shared" si="6"/>
        <v>131.94055395492001</v>
      </c>
      <c r="G28" s="282">
        <f t="shared" si="6"/>
        <v>225.94055395492001</v>
      </c>
      <c r="H28" s="282">
        <f t="shared" si="6"/>
        <v>151.94055395492001</v>
      </c>
      <c r="I28" s="282">
        <f t="shared" si="6"/>
        <v>152.18055395492001</v>
      </c>
      <c r="J28" s="282">
        <f t="shared" si="6"/>
        <v>134.32055395492011</v>
      </c>
      <c r="K28" s="282">
        <f t="shared" si="6"/>
        <v>162.13055395492006</v>
      </c>
      <c r="L28" s="282">
        <f t="shared" si="6"/>
        <v>135.41110790983998</v>
      </c>
      <c r="M28" s="282">
        <f t="shared" si="6"/>
        <v>228.01889209016008</v>
      </c>
      <c r="N28" s="282">
        <f t="shared" si="6"/>
        <v>287.9988920901601</v>
      </c>
      <c r="O28" s="282">
        <f t="shared" si="6"/>
        <v>279.07889209016002</v>
      </c>
      <c r="P28" s="282">
        <f t="shared" si="6"/>
        <v>221.11889209015999</v>
      </c>
      <c r="Q28" s="282">
        <f t="shared" si="6"/>
        <v>187.91889209016017</v>
      </c>
      <c r="R28" s="282">
        <f t="shared" si="6"/>
        <v>310.7188920901599</v>
      </c>
      <c r="S28" s="282">
        <f t="shared" si="6"/>
        <v>312.91889209016017</v>
      </c>
      <c r="T28" s="282">
        <f t="shared" si="6"/>
        <v>143.95944604508031</v>
      </c>
      <c r="U28" s="282">
        <f t="shared" si="6"/>
        <v>179.55944604508022</v>
      </c>
      <c r="V28" s="282">
        <f t="shared" si="6"/>
        <v>293.11889209015999</v>
      </c>
      <c r="W28" s="282">
        <f t="shared" si="6"/>
        <v>359.11889209015999</v>
      </c>
      <c r="X28" s="282">
        <f t="shared" si="6"/>
        <v>282.11889209015999</v>
      </c>
      <c r="Y28" s="282">
        <f t="shared" si="6"/>
        <v>494.05944604508022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32.849902534112971</v>
      </c>
      <c r="C29" s="242">
        <f t="shared" si="7"/>
        <v>34.677421413143918</v>
      </c>
      <c r="D29" s="242">
        <f t="shared" si="7"/>
        <v>33.240208195173068</v>
      </c>
      <c r="E29" s="242">
        <f t="shared" si="7"/>
        <v>39.436186771249709</v>
      </c>
      <c r="F29" s="242">
        <f t="shared" si="7"/>
        <v>41.876791126344017</v>
      </c>
      <c r="G29" s="242">
        <f t="shared" si="7"/>
        <v>18.298016298799666</v>
      </c>
      <c r="H29" s="242">
        <f t="shared" si="7"/>
        <v>36.420276689566379</v>
      </c>
      <c r="I29" s="242">
        <f t="shared" si="7"/>
        <v>34.298788016427295</v>
      </c>
      <c r="J29" s="242">
        <f t="shared" si="7"/>
        <v>33.749137705757278</v>
      </c>
      <c r="K29" s="242">
        <f t="shared" si="7"/>
        <v>17.479386062895685</v>
      </c>
      <c r="L29" s="242">
        <f t="shared" si="7"/>
        <v>19.778447605756583</v>
      </c>
      <c r="M29" s="242">
        <f t="shared" si="7"/>
        <v>37.49767793965546</v>
      </c>
      <c r="N29" s="242">
        <f t="shared" si="7"/>
        <v>44.676098992287081</v>
      </c>
      <c r="O29" s="242">
        <f t="shared" si="7"/>
        <v>26.892414781760664</v>
      </c>
      <c r="P29" s="242">
        <f t="shared" si="7"/>
        <v>23.771362150181886</v>
      </c>
      <c r="Q29" s="242">
        <f t="shared" si="7"/>
        <v>20.181888465971156</v>
      </c>
      <c r="R29" s="242">
        <f t="shared" si="7"/>
        <v>23.055572676497462</v>
      </c>
      <c r="S29" s="242">
        <f t="shared" si="7"/>
        <v>21.918730571234363</v>
      </c>
      <c r="T29" s="242">
        <f t="shared" si="7"/>
        <v>22.713467413339686</v>
      </c>
      <c r="U29" s="242">
        <f t="shared" si="7"/>
        <v>26.060835834392265</v>
      </c>
      <c r="V29" s="242">
        <f t="shared" si="7"/>
        <v>24.555572676497576</v>
      </c>
      <c r="W29" s="242">
        <f t="shared" si="7"/>
        <v>48.170893701573277</v>
      </c>
      <c r="X29" s="242">
        <f t="shared" si="7"/>
        <v>15.865466625250491</v>
      </c>
      <c r="Y29" s="242">
        <f t="shared" si="7"/>
        <v>42.9125870440987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1248.2901117798799</v>
      </c>
      <c r="C32" s="210">
        <v>1201.5343938091139</v>
      </c>
      <c r="D32" s="210">
        <v>1175.0045571797079</v>
      </c>
      <c r="E32" s="210">
        <v>1213.6481513327601</v>
      </c>
      <c r="F32" s="210">
        <v>1097.9275150472911</v>
      </c>
      <c r="G32" s="210">
        <v>1177.3883920894241</v>
      </c>
      <c r="H32" s="210">
        <v>1178.2562338779021</v>
      </c>
      <c r="I32" s="210">
        <v>1191.277386070507</v>
      </c>
      <c r="J32" s="210">
        <v>1231.7355116079109</v>
      </c>
      <c r="K32" s="210">
        <v>1211.927944969905</v>
      </c>
      <c r="L32" s="210">
        <v>1280.0037833190031</v>
      </c>
      <c r="M32" s="210">
        <v>1303.6926053310401</v>
      </c>
      <c r="N32" s="210">
        <v>1367.6292347377471</v>
      </c>
      <c r="O32" s="210">
        <v>1405.3477214101461</v>
      </c>
      <c r="P32" s="210">
        <v>1311.082545141875</v>
      </c>
      <c r="Q32" s="210">
        <v>1332.1323301805669</v>
      </c>
      <c r="R32" s="210">
        <v>1378.8543422184</v>
      </c>
      <c r="S32" s="210">
        <v>1408.691831470335</v>
      </c>
      <c r="T32" s="210">
        <v>1362.30988822012</v>
      </c>
      <c r="U32" s="210">
        <v>1390.088478073947</v>
      </c>
      <c r="V32" s="210">
        <v>1353.7030094582969</v>
      </c>
      <c r="W32" s="210">
        <v>1305.868701633706</v>
      </c>
      <c r="X32" s="210">
        <v>1329.60988822012</v>
      </c>
      <c r="Y32" s="210">
        <v>1303.568185726569</v>
      </c>
      <c r="DA32" s="109" t="s">
        <v>1825</v>
      </c>
    </row>
    <row r="33" spans="1:105" ht="12" customHeight="1" x14ac:dyDescent="0.25">
      <c r="A33" s="24" t="s">
        <v>28</v>
      </c>
      <c r="B33" s="213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315.24815133276007</v>
      </c>
      <c r="C34" s="204">
        <f t="shared" si="8"/>
        <v>241.01797076526225</v>
      </c>
      <c r="D34" s="204">
        <f t="shared" si="8"/>
        <v>159.75425623387787</v>
      </c>
      <c r="E34" s="204">
        <f t="shared" si="8"/>
        <v>176.22811693895093</v>
      </c>
      <c r="F34" s="204">
        <f t="shared" si="8"/>
        <v>64.954772141014615</v>
      </c>
      <c r="G34" s="204">
        <f t="shared" si="8"/>
        <v>77.433791917454855</v>
      </c>
      <c r="H34" s="204">
        <f t="shared" si="8"/>
        <v>70.512811693895102</v>
      </c>
      <c r="I34" s="204">
        <f t="shared" si="8"/>
        <v>59.80705073086844</v>
      </c>
      <c r="J34" s="204">
        <f t="shared" si="8"/>
        <v>62.673258813413582</v>
      </c>
      <c r="K34" s="204">
        <f t="shared" si="8"/>
        <v>43.708770421324161</v>
      </c>
      <c r="L34" s="204">
        <f t="shared" si="8"/>
        <v>21.519948409286329</v>
      </c>
      <c r="M34" s="204">
        <f t="shared" si="8"/>
        <v>33.056319862424758</v>
      </c>
      <c r="N34" s="204">
        <f t="shared" si="8"/>
        <v>50.253224419604464</v>
      </c>
      <c r="O34" s="204">
        <f t="shared" si="8"/>
        <v>33.796646603611343</v>
      </c>
      <c r="P34" s="204">
        <f t="shared" si="8"/>
        <v>34.967067927773002</v>
      </c>
      <c r="Q34" s="204">
        <f t="shared" si="8"/>
        <v>62.673258813413582</v>
      </c>
      <c r="R34" s="204">
        <f t="shared" si="8"/>
        <v>66.494754944110042</v>
      </c>
      <c r="S34" s="204">
        <f t="shared" si="8"/>
        <v>50.197764402407564</v>
      </c>
      <c r="T34" s="204">
        <f t="shared" si="8"/>
        <v>44.917110920034389</v>
      </c>
      <c r="U34" s="204">
        <f t="shared" si="8"/>
        <v>37.134651762682701</v>
      </c>
      <c r="V34" s="204">
        <f t="shared" si="8"/>
        <v>43.364660361134987</v>
      </c>
      <c r="W34" s="204">
        <f t="shared" si="8"/>
        <v>32.084092863284603</v>
      </c>
      <c r="X34" s="204">
        <f t="shared" si="8"/>
        <v>51.278847807394662</v>
      </c>
      <c r="Y34" s="204">
        <f t="shared" si="8"/>
        <v>71.392261392949266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7.9081685296646604</v>
      </c>
      <c r="C36" s="204">
        <v>7.9081685296646604</v>
      </c>
      <c r="D36" s="204">
        <v>2.259501289767841</v>
      </c>
      <c r="E36" s="204">
        <v>2.259501289767841</v>
      </c>
      <c r="F36" s="204">
        <v>2.2599312123817712</v>
      </c>
      <c r="G36" s="204">
        <v>2.2599312123817712</v>
      </c>
      <c r="H36" s="204">
        <v>1.130008598452279</v>
      </c>
      <c r="I36" s="204">
        <v>2.1974204643164228</v>
      </c>
      <c r="J36" s="204">
        <v>2.1974204643164228</v>
      </c>
      <c r="K36" s="204">
        <v>3.2960447119518479</v>
      </c>
      <c r="L36" s="204">
        <v>3.2960447119518479</v>
      </c>
      <c r="M36" s="204">
        <v>2.1974204643164228</v>
      </c>
      <c r="N36" s="204">
        <v>2.1974204643164228</v>
      </c>
      <c r="O36" s="204">
        <v>1.098710232158211</v>
      </c>
      <c r="P36" s="204">
        <v>2.1974204643164228</v>
      </c>
      <c r="Q36" s="204">
        <v>2.1974204643164228</v>
      </c>
      <c r="R36" s="204">
        <v>2.1974204643164228</v>
      </c>
      <c r="S36" s="204">
        <v>1.6095442820292349</v>
      </c>
      <c r="T36" s="204">
        <v>1.328288907996561</v>
      </c>
      <c r="U36" s="204">
        <v>1.1272570937231301</v>
      </c>
      <c r="V36" s="204">
        <v>0.71633705932932068</v>
      </c>
      <c r="W36" s="204">
        <v>0.77566638005159072</v>
      </c>
      <c r="X36" s="204">
        <v>0.74049871023215819</v>
      </c>
      <c r="Y36" s="204">
        <v>0.77566638005159072</v>
      </c>
      <c r="DA36" s="71" t="s">
        <v>1828</v>
      </c>
    </row>
    <row r="37" spans="1:105" ht="12" customHeight="1" x14ac:dyDescent="0.25">
      <c r="A37" s="18" t="s">
        <v>71</v>
      </c>
      <c r="B37" s="204">
        <v>7.2444539982803091</v>
      </c>
      <c r="C37" s="204">
        <v>8.2793637145313834</v>
      </c>
      <c r="D37" s="204">
        <v>3.1047291487532238</v>
      </c>
      <c r="E37" s="204">
        <v>4.139638865004299</v>
      </c>
      <c r="F37" s="204">
        <v>4.139638865004299</v>
      </c>
      <c r="G37" s="204">
        <v>4.139638865004299</v>
      </c>
      <c r="H37" s="204">
        <v>4.1081685296646597</v>
      </c>
      <c r="I37" s="204">
        <v>4.1081685296646597</v>
      </c>
      <c r="J37" s="204">
        <v>4.1081685296646597</v>
      </c>
      <c r="K37" s="204">
        <v>4.1081685296646597</v>
      </c>
      <c r="L37" s="204">
        <v>1.026999140154772</v>
      </c>
      <c r="M37" s="204">
        <v>4.1081685296646597</v>
      </c>
      <c r="N37" s="204">
        <v>4.1081685296646597</v>
      </c>
      <c r="O37" s="204">
        <v>3.0810834049871021</v>
      </c>
      <c r="P37" s="204">
        <v>4.1081685296646597</v>
      </c>
      <c r="Q37" s="204">
        <v>4.1081685296646597</v>
      </c>
      <c r="R37" s="204">
        <v>4.1081685296646597</v>
      </c>
      <c r="S37" s="204">
        <v>3.554600171969045</v>
      </c>
      <c r="T37" s="204">
        <v>3.3419604471195181</v>
      </c>
      <c r="U37" s="204">
        <v>3.3913155631986238</v>
      </c>
      <c r="V37" s="204">
        <v>3.145829750644884</v>
      </c>
      <c r="W37" s="204">
        <v>2.9619948409286332</v>
      </c>
      <c r="X37" s="204">
        <v>2.9763542562338778</v>
      </c>
      <c r="Y37" s="204">
        <v>2.988650042992262</v>
      </c>
      <c r="DA37" s="71" t="s">
        <v>1829</v>
      </c>
    </row>
    <row r="38" spans="1:105" ht="12" customHeight="1" x14ac:dyDescent="0.25">
      <c r="A38" s="18" t="s">
        <v>32</v>
      </c>
      <c r="B38" s="204">
        <v>300.0955288048151</v>
      </c>
      <c r="C38" s="204">
        <v>224.83043852106621</v>
      </c>
      <c r="D38" s="204">
        <v>154.39002579535679</v>
      </c>
      <c r="E38" s="204">
        <v>169.82897678417879</v>
      </c>
      <c r="F38" s="204">
        <v>58.555202063628542</v>
      </c>
      <c r="G38" s="204">
        <v>71.034221840068781</v>
      </c>
      <c r="H38" s="204">
        <v>65.274634565778157</v>
      </c>
      <c r="I38" s="204">
        <v>53.501461736887357</v>
      </c>
      <c r="J38" s="204">
        <v>56.3676698194325</v>
      </c>
      <c r="K38" s="204">
        <v>36.304557179707651</v>
      </c>
      <c r="L38" s="204">
        <v>17.19690455717971</v>
      </c>
      <c r="M38" s="204">
        <v>26.750730868443679</v>
      </c>
      <c r="N38" s="204">
        <v>43.947635425623382</v>
      </c>
      <c r="O38" s="204">
        <v>29.61685296646603</v>
      </c>
      <c r="P38" s="204">
        <v>28.661478933791919</v>
      </c>
      <c r="Q38" s="204">
        <v>56.3676698194325</v>
      </c>
      <c r="R38" s="204">
        <v>60.189165950128967</v>
      </c>
      <c r="S38" s="204">
        <v>45.025279449699049</v>
      </c>
      <c r="T38" s="204">
        <v>40.2426483233018</v>
      </c>
      <c r="U38" s="204">
        <v>32.612983662940657</v>
      </c>
      <c r="V38" s="204">
        <v>39.499398108340493</v>
      </c>
      <c r="W38" s="204">
        <v>28.343336199484089</v>
      </c>
      <c r="X38" s="204">
        <v>47.559931212381763</v>
      </c>
      <c r="Y38" s="204">
        <v>67.62588134135855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8.3404987102321578E-3</v>
      </c>
      <c r="T39" s="204">
        <v>4.2132416165090282E-3</v>
      </c>
      <c r="U39" s="204">
        <v>3.095442820292347E-3</v>
      </c>
      <c r="V39" s="204">
        <v>3.095442820292347E-3</v>
      </c>
      <c r="W39" s="204">
        <v>3.095442820292347E-3</v>
      </c>
      <c r="X39" s="204">
        <v>2.0636285468615648E-3</v>
      </c>
      <c r="Y39" s="204">
        <v>2.0636285468615648E-3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6.6208082545141869</v>
      </c>
      <c r="C40" s="204">
        <f t="shared" si="9"/>
        <v>17.26139294926913</v>
      </c>
      <c r="D40" s="204">
        <f t="shared" si="9"/>
        <v>25.257953568357699</v>
      </c>
      <c r="E40" s="204">
        <f t="shared" si="9"/>
        <v>35.834049871023211</v>
      </c>
      <c r="F40" s="204">
        <f t="shared" si="9"/>
        <v>29.041272570937231</v>
      </c>
      <c r="G40" s="204">
        <f t="shared" si="9"/>
        <v>38.069647463456583</v>
      </c>
      <c r="H40" s="204">
        <f t="shared" si="9"/>
        <v>41.917454858125538</v>
      </c>
      <c r="I40" s="204">
        <f t="shared" si="9"/>
        <v>43.293207222699913</v>
      </c>
      <c r="J40" s="204">
        <f t="shared" si="9"/>
        <v>53.632846087704209</v>
      </c>
      <c r="K40" s="204">
        <f t="shared" si="9"/>
        <v>78.116938950988811</v>
      </c>
      <c r="L40" s="204">
        <f t="shared" si="9"/>
        <v>90.58469475494411</v>
      </c>
      <c r="M40" s="204">
        <f t="shared" si="9"/>
        <v>111.56491831470331</v>
      </c>
      <c r="N40" s="204">
        <f t="shared" si="9"/>
        <v>106.9432502149613</v>
      </c>
      <c r="O40" s="204">
        <f t="shared" si="9"/>
        <v>93.400687876182275</v>
      </c>
      <c r="P40" s="204">
        <f t="shared" si="9"/>
        <v>90.154772141014618</v>
      </c>
      <c r="Q40" s="204">
        <f t="shared" si="9"/>
        <v>92.459845227858978</v>
      </c>
      <c r="R40" s="204">
        <f t="shared" si="9"/>
        <v>109.1961306964746</v>
      </c>
      <c r="S40" s="204">
        <f t="shared" si="9"/>
        <v>157.95503009458301</v>
      </c>
      <c r="T40" s="204">
        <f t="shared" si="9"/>
        <v>156.08228718830611</v>
      </c>
      <c r="U40" s="204">
        <f t="shared" si="9"/>
        <v>157.81478933791919</v>
      </c>
      <c r="V40" s="204">
        <f t="shared" si="9"/>
        <v>149.35743766122101</v>
      </c>
      <c r="W40" s="204">
        <f t="shared" si="9"/>
        <v>179.16638005159069</v>
      </c>
      <c r="X40" s="204">
        <f t="shared" si="9"/>
        <v>138.5897678417885</v>
      </c>
      <c r="Y40" s="204">
        <f t="shared" si="9"/>
        <v>116.54608770421321</v>
      </c>
      <c r="DA40" s="71"/>
    </row>
    <row r="41" spans="1:105" ht="12" customHeight="1" x14ac:dyDescent="0.25">
      <c r="A41" s="18" t="s">
        <v>73</v>
      </c>
      <c r="B41" s="204">
        <v>6.6208082545141869</v>
      </c>
      <c r="C41" s="204">
        <v>17.26139294926913</v>
      </c>
      <c r="D41" s="204">
        <v>25.257953568357699</v>
      </c>
      <c r="E41" s="204">
        <v>35.834049871023211</v>
      </c>
      <c r="F41" s="204">
        <v>29.041272570937231</v>
      </c>
      <c r="G41" s="204">
        <v>38.069647463456583</v>
      </c>
      <c r="H41" s="204">
        <v>41.917454858125538</v>
      </c>
      <c r="I41" s="204">
        <v>43.293207222699913</v>
      </c>
      <c r="J41" s="204">
        <v>53.632846087704209</v>
      </c>
      <c r="K41" s="204">
        <v>78.116938950988811</v>
      </c>
      <c r="L41" s="204">
        <v>90.58469475494411</v>
      </c>
      <c r="M41" s="204">
        <v>111.56491831470331</v>
      </c>
      <c r="N41" s="204">
        <v>106.9432502149613</v>
      </c>
      <c r="O41" s="204">
        <v>93.400687876182275</v>
      </c>
      <c r="P41" s="204">
        <v>90.154772141014618</v>
      </c>
      <c r="Q41" s="204">
        <v>92.459845227858978</v>
      </c>
      <c r="R41" s="204">
        <v>109.1961306964746</v>
      </c>
      <c r="S41" s="204">
        <v>157.95503009458301</v>
      </c>
      <c r="T41" s="204">
        <v>156.08228718830611</v>
      </c>
      <c r="U41" s="204">
        <v>157.81478933791919</v>
      </c>
      <c r="V41" s="204">
        <v>149.35743766122101</v>
      </c>
      <c r="W41" s="204">
        <v>179.16638005159069</v>
      </c>
      <c r="X41" s="204">
        <v>138.5897678417885</v>
      </c>
      <c r="Y41" s="204">
        <v>116.54608770421321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733.16139294926904</v>
      </c>
      <c r="C43" s="204">
        <f t="shared" si="10"/>
        <v>721.21908856405844</v>
      </c>
      <c r="D43" s="204">
        <f t="shared" si="10"/>
        <v>773.83680137575232</v>
      </c>
      <c r="E43" s="204">
        <f t="shared" si="10"/>
        <v>766.57592433361992</v>
      </c>
      <c r="F43" s="204">
        <f t="shared" si="10"/>
        <v>758.31186586414435</v>
      </c>
      <c r="G43" s="204">
        <f t="shared" si="10"/>
        <v>768.89269131556307</v>
      </c>
      <c r="H43" s="204">
        <f t="shared" si="10"/>
        <v>780.35735167669816</v>
      </c>
      <c r="I43" s="204">
        <f t="shared" si="10"/>
        <v>803.83585554600177</v>
      </c>
      <c r="J43" s="204">
        <f t="shared" si="10"/>
        <v>835.84118658641444</v>
      </c>
      <c r="K43" s="204">
        <f t="shared" si="10"/>
        <v>799.48890799656056</v>
      </c>
      <c r="L43" s="204">
        <f t="shared" si="10"/>
        <v>821.46268271711097</v>
      </c>
      <c r="M43" s="204">
        <f t="shared" si="10"/>
        <v>806.63035253654346</v>
      </c>
      <c r="N43" s="204">
        <f t="shared" si="10"/>
        <v>875.1791057609629</v>
      </c>
      <c r="O43" s="204">
        <f t="shared" si="10"/>
        <v>924.90687876182278</v>
      </c>
      <c r="P43" s="204">
        <f t="shared" si="10"/>
        <v>830.01341358555464</v>
      </c>
      <c r="Q43" s="204">
        <f t="shared" si="10"/>
        <v>822.39423903697332</v>
      </c>
      <c r="R43" s="204">
        <f t="shared" si="10"/>
        <v>863.88168529664654</v>
      </c>
      <c r="S43" s="204">
        <f t="shared" si="10"/>
        <v>854.53250214961304</v>
      </c>
      <c r="T43" s="204">
        <f t="shared" si="10"/>
        <v>821.71384350816845</v>
      </c>
      <c r="U43" s="204">
        <f t="shared" si="10"/>
        <v>843.01152192605321</v>
      </c>
      <c r="V43" s="204">
        <f t="shared" si="10"/>
        <v>833.98727429062762</v>
      </c>
      <c r="W43" s="204">
        <f t="shared" si="10"/>
        <v>781.63774720550305</v>
      </c>
      <c r="X43" s="204">
        <f t="shared" si="10"/>
        <v>819.42631126397237</v>
      </c>
      <c r="Y43" s="204">
        <f t="shared" si="10"/>
        <v>830.38607050730855</v>
      </c>
      <c r="DA43" s="71"/>
    </row>
    <row r="44" spans="1:105" ht="12" customHeight="1" x14ac:dyDescent="0.25">
      <c r="A44" s="18" t="s">
        <v>38</v>
      </c>
      <c r="B44" s="204">
        <v>733.16139294926904</v>
      </c>
      <c r="C44" s="204">
        <v>721.21908856405844</v>
      </c>
      <c r="D44" s="204">
        <v>773.83680137575232</v>
      </c>
      <c r="E44" s="204">
        <v>766.57592433361992</v>
      </c>
      <c r="F44" s="204">
        <v>758.31186586414435</v>
      </c>
      <c r="G44" s="204">
        <v>768.89269131556307</v>
      </c>
      <c r="H44" s="204">
        <v>780.35735167669816</v>
      </c>
      <c r="I44" s="204">
        <v>803.83585554600177</v>
      </c>
      <c r="J44" s="204">
        <v>835.84118658641444</v>
      </c>
      <c r="K44" s="204">
        <v>799.48890799656056</v>
      </c>
      <c r="L44" s="204">
        <v>821.46268271711097</v>
      </c>
      <c r="M44" s="204">
        <v>806.63035253654346</v>
      </c>
      <c r="N44" s="204">
        <v>875.1791057609629</v>
      </c>
      <c r="O44" s="204">
        <v>924.90687876182278</v>
      </c>
      <c r="P44" s="204">
        <v>822.68082545141874</v>
      </c>
      <c r="Q44" s="204">
        <v>815.63490971625106</v>
      </c>
      <c r="R44" s="204">
        <v>856.47747205503003</v>
      </c>
      <c r="S44" s="204">
        <v>847.83086844368006</v>
      </c>
      <c r="T44" s="204">
        <v>815.27910576096292</v>
      </c>
      <c r="U44" s="204">
        <v>836.88684436801373</v>
      </c>
      <c r="V44" s="204">
        <v>828.17334479793635</v>
      </c>
      <c r="W44" s="204">
        <v>776.4067927773001</v>
      </c>
      <c r="X44" s="204">
        <v>809.30980223559743</v>
      </c>
      <c r="Y44" s="204">
        <v>810.56302665520195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7.3325881341358556</v>
      </c>
      <c r="Q45" s="204">
        <v>6.7593293207222702</v>
      </c>
      <c r="R45" s="204">
        <v>7.4042132416165094</v>
      </c>
      <c r="S45" s="204">
        <v>6.4966466036113486</v>
      </c>
      <c r="T45" s="204">
        <v>6.2332760103181419</v>
      </c>
      <c r="U45" s="204">
        <v>5.9170249355116074</v>
      </c>
      <c r="V45" s="204">
        <v>5.6150472914875316</v>
      </c>
      <c r="W45" s="204">
        <v>4.9840068787618224</v>
      </c>
      <c r="X45" s="204">
        <v>9.9017196904557174</v>
      </c>
      <c r="Y45" s="204">
        <v>19.59260533104041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0.2049871023215821</v>
      </c>
      <c r="T46" s="204">
        <v>0.2014617368873603</v>
      </c>
      <c r="U46" s="204">
        <v>0.20765262252794489</v>
      </c>
      <c r="V46" s="204">
        <v>0.1988822012037833</v>
      </c>
      <c r="W46" s="204">
        <v>0.24694754944110059</v>
      </c>
      <c r="X46" s="204">
        <v>0.21478933791917459</v>
      </c>
      <c r="Y46" s="204">
        <v>0.2304385210662081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16.647549441100601</v>
      </c>
      <c r="C50" s="204">
        <v>41.726397248495267</v>
      </c>
      <c r="D50" s="204">
        <v>44.616423043852102</v>
      </c>
      <c r="E50" s="204">
        <v>43.350558899398102</v>
      </c>
      <c r="F50" s="204">
        <v>43.899914015477208</v>
      </c>
      <c r="G50" s="204">
        <v>80.610490111779868</v>
      </c>
      <c r="H50" s="204">
        <v>70.507308684436794</v>
      </c>
      <c r="I50" s="204">
        <v>63.533018056749782</v>
      </c>
      <c r="J50" s="204">
        <v>57.490197764402403</v>
      </c>
      <c r="K50" s="204">
        <v>56.821410146173683</v>
      </c>
      <c r="L50" s="204">
        <v>83.667755803955288</v>
      </c>
      <c r="M50" s="204">
        <v>88.03860705073086</v>
      </c>
      <c r="N50" s="204">
        <v>91.573516766981939</v>
      </c>
      <c r="O50" s="204">
        <v>90.044883920894236</v>
      </c>
      <c r="P50" s="204">
        <v>93.436543422183988</v>
      </c>
      <c r="Q50" s="204">
        <v>92.696130696474626</v>
      </c>
      <c r="R50" s="204">
        <v>80.252192605331032</v>
      </c>
      <c r="S50" s="204">
        <v>80.105760963026654</v>
      </c>
      <c r="T50" s="204">
        <v>77.203783319002568</v>
      </c>
      <c r="U50" s="204">
        <v>82.699398108340489</v>
      </c>
      <c r="V50" s="204">
        <v>62.556663800515899</v>
      </c>
      <c r="W50" s="204">
        <v>44.738349097162512</v>
      </c>
      <c r="X50" s="204">
        <v>47.59578675838349</v>
      </c>
      <c r="Y50" s="204">
        <v>27.968357695614792</v>
      </c>
      <c r="DA50" s="71" t="s">
        <v>1840</v>
      </c>
    </row>
    <row r="51" spans="1:105" ht="12" customHeight="1" x14ac:dyDescent="0.25">
      <c r="A51" s="21" t="s">
        <v>40</v>
      </c>
      <c r="B51" s="207">
        <v>176.61220980223561</v>
      </c>
      <c r="C51" s="207">
        <v>180.30954428202921</v>
      </c>
      <c r="D51" s="207">
        <v>171.53912295786759</v>
      </c>
      <c r="E51" s="207">
        <v>191.6595012897678</v>
      </c>
      <c r="F51" s="207">
        <v>201.71969045571799</v>
      </c>
      <c r="G51" s="207">
        <v>212.38177128116939</v>
      </c>
      <c r="H51" s="207">
        <v>214.96130696474631</v>
      </c>
      <c r="I51" s="207">
        <v>220.80825451418741</v>
      </c>
      <c r="J51" s="207">
        <v>222.0980223559759</v>
      </c>
      <c r="K51" s="207">
        <v>233.79191745485809</v>
      </c>
      <c r="L51" s="207">
        <v>262.76870163370592</v>
      </c>
      <c r="M51" s="207">
        <v>264.40240756663798</v>
      </c>
      <c r="N51" s="207">
        <v>243.68013757523639</v>
      </c>
      <c r="O51" s="207">
        <v>263.19862424763539</v>
      </c>
      <c r="P51" s="207">
        <v>262.5107480653482</v>
      </c>
      <c r="Q51" s="207">
        <v>261.9088564058469</v>
      </c>
      <c r="R51" s="207">
        <v>259.02957867583842</v>
      </c>
      <c r="S51" s="207">
        <v>265.90077386070499</v>
      </c>
      <c r="T51" s="207">
        <v>262.39286328460872</v>
      </c>
      <c r="U51" s="207">
        <v>269.42811693895101</v>
      </c>
      <c r="V51" s="207">
        <v>264.43697334479788</v>
      </c>
      <c r="W51" s="207">
        <v>268.24213241616508</v>
      </c>
      <c r="X51" s="207">
        <v>272.71917454858118</v>
      </c>
      <c r="Y51" s="207">
        <v>257.27540842648318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1248.2901117798799</v>
      </c>
      <c r="C52" s="284">
        <f t="shared" si="11"/>
        <v>1201.5343938091144</v>
      </c>
      <c r="D52" s="284">
        <f t="shared" si="11"/>
        <v>1175.0045571797077</v>
      </c>
      <c r="E52" s="284">
        <f t="shared" si="11"/>
        <v>1213.6481513327599</v>
      </c>
      <c r="F52" s="284">
        <f t="shared" si="11"/>
        <v>1097.9275150472913</v>
      </c>
      <c r="G52" s="284">
        <f t="shared" si="11"/>
        <v>1177.3883920894241</v>
      </c>
      <c r="H52" s="284">
        <f t="shared" si="11"/>
        <v>1178.2562338779019</v>
      </c>
      <c r="I52" s="284">
        <f t="shared" si="11"/>
        <v>1191.2773860705074</v>
      </c>
      <c r="J52" s="284">
        <f t="shared" si="11"/>
        <v>1231.7355116079102</v>
      </c>
      <c r="K52" s="284">
        <f t="shared" si="11"/>
        <v>1211.927944969905</v>
      </c>
      <c r="L52" s="284">
        <f t="shared" si="11"/>
        <v>1280.0037833190027</v>
      </c>
      <c r="M52" s="284">
        <f t="shared" si="11"/>
        <v>1303.6926053310403</v>
      </c>
      <c r="N52" s="284">
        <f t="shared" si="11"/>
        <v>1367.6292347377469</v>
      </c>
      <c r="O52" s="284">
        <f t="shared" si="11"/>
        <v>1405.3477214101463</v>
      </c>
      <c r="P52" s="284">
        <f t="shared" si="11"/>
        <v>1311.0825451418746</v>
      </c>
      <c r="Q52" s="284">
        <f t="shared" si="11"/>
        <v>1332.1323301805676</v>
      </c>
      <c r="R52" s="284">
        <f t="shared" si="11"/>
        <v>1378.8543422184007</v>
      </c>
      <c r="S52" s="284">
        <f t="shared" si="11"/>
        <v>1408.691831470335</v>
      </c>
      <c r="T52" s="284">
        <f t="shared" si="11"/>
        <v>1362.3098882201205</v>
      </c>
      <c r="U52" s="284">
        <f t="shared" si="11"/>
        <v>1390.0884780739468</v>
      </c>
      <c r="V52" s="284">
        <f t="shared" si="11"/>
        <v>1353.7030094582972</v>
      </c>
      <c r="W52" s="284">
        <f t="shared" si="11"/>
        <v>1305.8687016337062</v>
      </c>
      <c r="X52" s="284">
        <f t="shared" si="11"/>
        <v>1329.6098882201206</v>
      </c>
      <c r="Y52" s="284">
        <f t="shared" si="11"/>
        <v>1303.5681857265693</v>
      </c>
      <c r="DA52" s="118"/>
    </row>
    <row r="53" spans="1:105" ht="12" customHeight="1" x14ac:dyDescent="0.25">
      <c r="A53" s="51" t="s">
        <v>54</v>
      </c>
      <c r="B53" s="241">
        <f>PPA_fec!B5</f>
        <v>804.19037110380975</v>
      </c>
      <c r="C53" s="241">
        <f>PPA_fec!C5</f>
        <v>756.60461543589497</v>
      </c>
      <c r="D53" s="241">
        <f>PPA_fec!D5</f>
        <v>739.29032274227075</v>
      </c>
      <c r="E53" s="241">
        <f>PPA_fec!E5</f>
        <v>766.65699974574522</v>
      </c>
      <c r="F53" s="241">
        <f>PPA_fec!F5</f>
        <v>676.63364084621912</v>
      </c>
      <c r="G53" s="241">
        <f>PPA_fec!G5</f>
        <v>746.06125245924443</v>
      </c>
      <c r="H53" s="241">
        <f>PPA_fec!H5</f>
        <v>745.47415625979056</v>
      </c>
      <c r="I53" s="241">
        <f>PPA_fec!I5</f>
        <v>754.13159160037151</v>
      </c>
      <c r="J53" s="241">
        <f>PPA_fec!J5</f>
        <v>774.61051677632827</v>
      </c>
      <c r="K53" s="241">
        <f>PPA_fec!K5</f>
        <v>783.98015247497403</v>
      </c>
      <c r="L53" s="241">
        <f>PPA_fec!L5</f>
        <v>827.05978868587101</v>
      </c>
      <c r="M53" s="241">
        <f>PPA_fec!M5</f>
        <v>811.22322596350455</v>
      </c>
      <c r="N53" s="241">
        <f>PPA_fec!N5</f>
        <v>849.51653051135065</v>
      </c>
      <c r="O53" s="241">
        <f>PPA_fec!O5</f>
        <v>908.40439046236963</v>
      </c>
      <c r="P53" s="241">
        <f>PPA_fec!P5</f>
        <v>840.48465611940003</v>
      </c>
      <c r="Q53" s="241">
        <f>PPA_fec!Q5</f>
        <v>856.43993738389361</v>
      </c>
      <c r="R53" s="241">
        <f>PPA_fec!R5</f>
        <v>903.93543898999269</v>
      </c>
      <c r="S53" s="241">
        <f>PPA_fec!S5</f>
        <v>927.03084495620044</v>
      </c>
      <c r="T53" s="241">
        <f>PPA_fec!T5</f>
        <v>903.51174631447054</v>
      </c>
      <c r="U53" s="241">
        <f>PPA_fec!U5</f>
        <v>919.8139028324789</v>
      </c>
      <c r="V53" s="241">
        <f>PPA_fec!V5</f>
        <v>890.91254352772523</v>
      </c>
      <c r="W53" s="241">
        <f>PPA_fec!W5</f>
        <v>883.51528741756067</v>
      </c>
      <c r="X53" s="241">
        <f>PPA_fec!X5</f>
        <v>885.91068278013654</v>
      </c>
      <c r="Y53" s="241">
        <f>PPA_fec!Y5</f>
        <v>911.77723732496884</v>
      </c>
      <c r="DA53" s="83"/>
    </row>
    <row r="54" spans="1:105" ht="12" customHeight="1" x14ac:dyDescent="0.25">
      <c r="A54" s="99" t="s">
        <v>61</v>
      </c>
      <c r="B54" s="282">
        <f>PPA_fec!B32</f>
        <v>384.65777847307481</v>
      </c>
      <c r="C54" s="282">
        <f>PPA_fec!C32</f>
        <v>389.06341169258792</v>
      </c>
      <c r="D54" s="282">
        <f>PPA_fec!D32</f>
        <v>383.23276207081909</v>
      </c>
      <c r="E54" s="282">
        <f>PPA_fec!E32</f>
        <v>397.69618430271947</v>
      </c>
      <c r="F54" s="282">
        <f>PPA_fec!F32</f>
        <v>374.1506678888025</v>
      </c>
      <c r="G54" s="282">
        <f>PPA_fec!G32</f>
        <v>383.62001894903239</v>
      </c>
      <c r="H54" s="282">
        <f>PPA_fec!H32</f>
        <v>383.26207386671581</v>
      </c>
      <c r="I54" s="282">
        <f>PPA_fec!I32</f>
        <v>386.89873222990229</v>
      </c>
      <c r="J54" s="282">
        <f>PPA_fec!J32</f>
        <v>411.56709574420648</v>
      </c>
      <c r="K54" s="282">
        <f>PPA_fec!K32</f>
        <v>389.39657654765631</v>
      </c>
      <c r="L54" s="282">
        <f>PPA_fec!L32</f>
        <v>408.49810867248829</v>
      </c>
      <c r="M54" s="282">
        <f>PPA_fec!M32</f>
        <v>452.62184950126772</v>
      </c>
      <c r="N54" s="282">
        <f>PPA_fec!N32</f>
        <v>482.17721528877928</v>
      </c>
      <c r="O54" s="282">
        <f>PPA_fec!O32</f>
        <v>463.07498280599782</v>
      </c>
      <c r="P54" s="282">
        <f>PPA_fec!P32</f>
        <v>435.83148030937622</v>
      </c>
      <c r="Q54" s="282">
        <f>PPA_fec!Q32</f>
        <v>440.83761110182343</v>
      </c>
      <c r="R54" s="282">
        <f>PPA_fec!R32</f>
        <v>440.74483233894568</v>
      </c>
      <c r="S54" s="282">
        <f>PPA_fec!S32</f>
        <v>446.48615131780338</v>
      </c>
      <c r="T54" s="282">
        <f>PPA_fec!T32</f>
        <v>423.54926448136399</v>
      </c>
      <c r="U54" s="282">
        <f>PPA_fec!U32</f>
        <v>431.47167087536491</v>
      </c>
      <c r="V54" s="282">
        <f>PPA_fec!V32</f>
        <v>428.89823319913029</v>
      </c>
      <c r="W54" s="282">
        <f>PPA_fec!W32</f>
        <v>389.56703798608942</v>
      </c>
      <c r="X54" s="282">
        <f>PPA_fec!X32</f>
        <v>410.26555683006723</v>
      </c>
      <c r="Y54" s="282">
        <f>PPA_fec!Y32</f>
        <v>359.46409280457851</v>
      </c>
      <c r="DA54" s="94"/>
    </row>
    <row r="55" spans="1:105" ht="12" customHeight="1" x14ac:dyDescent="0.25">
      <c r="A55" s="52" t="s">
        <v>62</v>
      </c>
      <c r="B55" s="242">
        <f>PPA_fec!B83</f>
        <v>59.441962202995178</v>
      </c>
      <c r="C55" s="242">
        <f>PPA_fec!C83</f>
        <v>55.866366680631373</v>
      </c>
      <c r="D55" s="242">
        <f>PPA_fec!D83</f>
        <v>52.481472366617979</v>
      </c>
      <c r="E55" s="242">
        <f>PPA_fec!E83</f>
        <v>49.294967284295097</v>
      </c>
      <c r="F55" s="242">
        <f>PPA_fec!F83</f>
        <v>47.143206312269768</v>
      </c>
      <c r="G55" s="242">
        <f>PPA_fec!G83</f>
        <v>47.707120681147252</v>
      </c>
      <c r="H55" s="242">
        <f>PPA_fec!H83</f>
        <v>49.520003751395471</v>
      </c>
      <c r="I55" s="242">
        <f>PPA_fec!I83</f>
        <v>50.247062240233682</v>
      </c>
      <c r="J55" s="242">
        <f>PPA_fec!J83</f>
        <v>45.557899087375631</v>
      </c>
      <c r="K55" s="242">
        <f>PPA_fec!K83</f>
        <v>38.551215947274557</v>
      </c>
      <c r="L55" s="242">
        <f>PPA_fec!L83</f>
        <v>44.445885960643487</v>
      </c>
      <c r="M55" s="242">
        <f>PPA_fec!M83</f>
        <v>39.847529866268097</v>
      </c>
      <c r="N55" s="242">
        <f>PPA_fec!N83</f>
        <v>35.935488937617087</v>
      </c>
      <c r="O55" s="242">
        <f>PPA_fec!O83</f>
        <v>33.86834814177891</v>
      </c>
      <c r="P55" s="242">
        <f>PPA_fec!P83</f>
        <v>34.766408713098301</v>
      </c>
      <c r="Q55" s="242">
        <f>PPA_fec!Q83</f>
        <v>34.854781694850473</v>
      </c>
      <c r="R55" s="242">
        <f>PPA_fec!R83</f>
        <v>34.174070889462122</v>
      </c>
      <c r="S55" s="242">
        <f>PPA_fec!S83</f>
        <v>35.17483519633133</v>
      </c>
      <c r="T55" s="242">
        <f>PPA_fec!T83</f>
        <v>35.248877424285858</v>
      </c>
      <c r="U55" s="242">
        <f>PPA_fec!U83</f>
        <v>38.802904366102993</v>
      </c>
      <c r="V55" s="242">
        <f>PPA_fec!V83</f>
        <v>33.892232731441673</v>
      </c>
      <c r="W55" s="242">
        <f>PPA_fec!W83</f>
        <v>32.786376230056362</v>
      </c>
      <c r="X55" s="242">
        <f>PPA_fec!X83</f>
        <v>33.433648609916879</v>
      </c>
      <c r="Y55" s="242">
        <f>PPA_fec!Y83</f>
        <v>32.326855597021847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1031.403138839255</v>
      </c>
      <c r="C57" s="203">
        <f t="shared" si="12"/>
        <v>815.70362507939217</v>
      </c>
      <c r="D57" s="203">
        <f t="shared" si="12"/>
        <v>575.2409543996198</v>
      </c>
      <c r="E57" s="203">
        <f t="shared" si="12"/>
        <v>653.32396295952628</v>
      </c>
      <c r="F57" s="203">
        <f t="shared" si="12"/>
        <v>276.77833379985691</v>
      </c>
      <c r="G57" s="203">
        <f t="shared" si="12"/>
        <v>338.42343563978312</v>
      </c>
      <c r="H57" s="203">
        <f t="shared" si="12"/>
        <v>325.7139801597873</v>
      </c>
      <c r="I57" s="203">
        <f t="shared" si="12"/>
        <v>293.6133583198378</v>
      </c>
      <c r="J57" s="203">
        <f t="shared" si="12"/>
        <v>327.1872340798123</v>
      </c>
      <c r="K57" s="203">
        <f t="shared" si="12"/>
        <v>322.58158163981159</v>
      </c>
      <c r="L57" s="203">
        <f t="shared" si="12"/>
        <v>280.38676571984047</v>
      </c>
      <c r="M57" s="203">
        <f t="shared" si="12"/>
        <v>367.28162927972755</v>
      </c>
      <c r="N57" s="203">
        <f t="shared" si="12"/>
        <v>412.86933647970449</v>
      </c>
      <c r="O57" s="203">
        <f t="shared" si="12"/>
        <v>329.10338771983675</v>
      </c>
      <c r="P57" s="203">
        <f t="shared" si="12"/>
        <v>323.32864175978688</v>
      </c>
      <c r="Q57" s="203">
        <f t="shared" si="12"/>
        <v>418.52700215972072</v>
      </c>
      <c r="R57" s="203">
        <f t="shared" si="12"/>
        <v>470.07786419969352</v>
      </c>
      <c r="S57" s="203">
        <f t="shared" si="12"/>
        <v>532.21729139960553</v>
      </c>
      <c r="T57" s="203">
        <f t="shared" si="12"/>
        <v>510.90492635962846</v>
      </c>
      <c r="U57" s="203">
        <f t="shared" si="12"/>
        <v>489.86831051963253</v>
      </c>
      <c r="V57" s="203">
        <f t="shared" si="12"/>
        <v>490.47252839962664</v>
      </c>
      <c r="W57" s="203">
        <f t="shared" si="12"/>
        <v>523.92187799959288</v>
      </c>
      <c r="X57" s="203">
        <f t="shared" si="12"/>
        <v>490.83725159969549</v>
      </c>
      <c r="Y57" s="203">
        <f t="shared" si="12"/>
        <v>504.21760631960774</v>
      </c>
      <c r="DA57" s="112"/>
    </row>
    <row r="58" spans="1:105" ht="12" customHeight="1" x14ac:dyDescent="0.25">
      <c r="A58" s="51" t="s">
        <v>54</v>
      </c>
      <c r="B58" s="241">
        <f>PPA_emi!B5</f>
        <v>672.86994213556113</v>
      </c>
      <c r="C58" s="241">
        <f>PPA_emi!C5</f>
        <v>508.26397772555049</v>
      </c>
      <c r="D58" s="241">
        <f>PPA_emi!D5</f>
        <v>351.13280554874223</v>
      </c>
      <c r="E58" s="241">
        <f>PPA_emi!E5</f>
        <v>401.11792585936308</v>
      </c>
      <c r="F58" s="241">
        <f>PPA_emi!F5</f>
        <v>159.69619641881141</v>
      </c>
      <c r="G58" s="241">
        <f>PPA_emi!G5</f>
        <v>201.73870229673389</v>
      </c>
      <c r="H58" s="241">
        <f>PPA_emi!H5</f>
        <v>192.55226739919439</v>
      </c>
      <c r="I58" s="241">
        <f>PPA_emi!I5</f>
        <v>172.08417045876769</v>
      </c>
      <c r="J58" s="241">
        <f>PPA_emi!J5</f>
        <v>191.27450403896759</v>
      </c>
      <c r="K58" s="241">
        <f>PPA_emi!K5</f>
        <v>194.61499453398679</v>
      </c>
      <c r="L58" s="241">
        <f>PPA_emi!L5</f>
        <v>166.54271383079521</v>
      </c>
      <c r="M58" s="241">
        <f>PPA_emi!M5</f>
        <v>213.07839953683359</v>
      </c>
      <c r="N58" s="241">
        <f>PPA_emi!N5</f>
        <v>240.52242502077939</v>
      </c>
      <c r="O58" s="241">
        <f>PPA_emi!O5</f>
        <v>198.69716346336941</v>
      </c>
      <c r="P58" s="241">
        <f>PPA_emi!P5</f>
        <v>194.25928903787241</v>
      </c>
      <c r="Q58" s="241">
        <f>PPA_emi!Q5</f>
        <v>255.00322203750679</v>
      </c>
      <c r="R58" s="241">
        <f>PPA_emi!R5</f>
        <v>292.95779752175622</v>
      </c>
      <c r="S58" s="241">
        <f>PPA_emi!S5</f>
        <v>332.84353109871893</v>
      </c>
      <c r="T58" s="241">
        <f>PPA_emi!T5</f>
        <v>321.80833144728388</v>
      </c>
      <c r="U58" s="241">
        <f>PPA_emi!U5</f>
        <v>306.43988018573441</v>
      </c>
      <c r="V58" s="241">
        <f>PPA_emi!V5</f>
        <v>306.30388962318028</v>
      </c>
      <c r="W58" s="241">
        <f>PPA_emi!W5</f>
        <v>337.47314513071711</v>
      </c>
      <c r="X58" s="241">
        <f>PPA_emi!X5</f>
        <v>311.30340602612989</v>
      </c>
      <c r="Y58" s="241">
        <f>PPA_emi!Y5</f>
        <v>338.79165875983881</v>
      </c>
      <c r="DA58" s="83"/>
    </row>
    <row r="59" spans="1:105" ht="12" customHeight="1" x14ac:dyDescent="0.25">
      <c r="A59" s="99" t="s">
        <v>61</v>
      </c>
      <c r="B59" s="282">
        <f>PPA_emi!B32</f>
        <v>330.07714839671672</v>
      </c>
      <c r="C59" s="282">
        <f>PPA_emi!C32</f>
        <v>271.69330761423311</v>
      </c>
      <c r="D59" s="282">
        <f>PPA_emi!D32</f>
        <v>188.64874609142339</v>
      </c>
      <c r="E59" s="282">
        <f>PPA_emi!E32</f>
        <v>219.06477352200571</v>
      </c>
      <c r="F59" s="282">
        <f>PPA_emi!F32</f>
        <v>94.81092978286398</v>
      </c>
      <c r="G59" s="282">
        <f>PPA_emi!G32</f>
        <v>111.187184302959</v>
      </c>
      <c r="H59" s="282">
        <f>PPA_emi!H32</f>
        <v>106.1789254851782</v>
      </c>
      <c r="I59" s="282">
        <f>PPA_emi!I32</f>
        <v>94.830738024902288</v>
      </c>
      <c r="J59" s="282">
        <f>PPA_emi!J32</f>
        <v>109.0776856561565</v>
      </c>
      <c r="K59" s="282">
        <f>PPA_emi!K32</f>
        <v>105.3198392364682</v>
      </c>
      <c r="L59" s="282">
        <f>PPA_emi!L32</f>
        <v>90.380287016774162</v>
      </c>
      <c r="M59" s="282">
        <f>PPA_emi!M32</f>
        <v>131.45988889457939</v>
      </c>
      <c r="N59" s="282">
        <f>PPA_emi!N32</f>
        <v>147.40743185537659</v>
      </c>
      <c r="O59" s="282">
        <f>PPA_emi!O32</f>
        <v>110.01007368896759</v>
      </c>
      <c r="P59" s="282">
        <f>PPA_emi!P32</f>
        <v>111.1024040295935</v>
      </c>
      <c r="Q59" s="282">
        <f>PPA_emi!Q32</f>
        <v>144.7010252300812</v>
      </c>
      <c r="R59" s="282">
        <f>PPA_emi!R32</f>
        <v>156.02192590982861</v>
      </c>
      <c r="S59" s="282">
        <f>PPA_emi!S32</f>
        <v>175.30996806870169</v>
      </c>
      <c r="T59" s="282">
        <f>PPA_emi!T32</f>
        <v>165.47986080906259</v>
      </c>
      <c r="U59" s="282">
        <f>PPA_emi!U32</f>
        <v>157.55526740161861</v>
      </c>
      <c r="V59" s="282">
        <f>PPA_emi!V32</f>
        <v>162.33946260346551</v>
      </c>
      <c r="W59" s="282">
        <f>PPA_emi!W32</f>
        <v>165.50911638699739</v>
      </c>
      <c r="X59" s="282">
        <f>PPA_emi!X32</f>
        <v>160.42849358206169</v>
      </c>
      <c r="Y59" s="282">
        <f>PPA_emi!Y32</f>
        <v>147.17902657240589</v>
      </c>
      <c r="DA59" s="94"/>
    </row>
    <row r="60" spans="1:105" ht="12" customHeight="1" x14ac:dyDescent="0.25">
      <c r="A60" s="52" t="s">
        <v>62</v>
      </c>
      <c r="B60" s="242">
        <f>PPA_emi!B83</f>
        <v>28.45604830697717</v>
      </c>
      <c r="C60" s="242">
        <f>PPA_emi!C83</f>
        <v>35.746339739608622</v>
      </c>
      <c r="D60" s="242">
        <f>PPA_emi!D83</f>
        <v>35.459402759454157</v>
      </c>
      <c r="E60" s="242">
        <f>PPA_emi!E83</f>
        <v>33.141263578157421</v>
      </c>
      <c r="F60" s="242">
        <f>PPA_emi!F83</f>
        <v>22.271207598181519</v>
      </c>
      <c r="G60" s="242">
        <f>PPA_emi!G83</f>
        <v>25.49754904009022</v>
      </c>
      <c r="H60" s="242">
        <f>PPA_emi!H83</f>
        <v>26.98278727541468</v>
      </c>
      <c r="I60" s="242">
        <f>PPA_emi!I83</f>
        <v>26.698449836167811</v>
      </c>
      <c r="J60" s="242">
        <f>PPA_emi!J83</f>
        <v>26.835044384688221</v>
      </c>
      <c r="K60" s="242">
        <f>PPA_emi!K83</f>
        <v>22.646747869356581</v>
      </c>
      <c r="L60" s="242">
        <f>PPA_emi!L83</f>
        <v>23.463764872271099</v>
      </c>
      <c r="M60" s="242">
        <f>PPA_emi!M83</f>
        <v>22.74334084831457</v>
      </c>
      <c r="N60" s="242">
        <f>PPA_emi!N83</f>
        <v>24.93947960354847</v>
      </c>
      <c r="O60" s="242">
        <f>PPA_emi!O83</f>
        <v>20.39615056749971</v>
      </c>
      <c r="P60" s="242">
        <f>PPA_emi!P83</f>
        <v>17.96694869232094</v>
      </c>
      <c r="Q60" s="242">
        <f>PPA_emi!Q83</f>
        <v>18.8227548921327</v>
      </c>
      <c r="R60" s="242">
        <f>PPA_emi!R83</f>
        <v>21.098140768108689</v>
      </c>
      <c r="S60" s="242">
        <f>PPA_emi!S83</f>
        <v>24.063792232184881</v>
      </c>
      <c r="T60" s="242">
        <f>PPA_emi!T83</f>
        <v>23.616734103281971</v>
      </c>
      <c r="U60" s="242">
        <f>PPA_emi!U83</f>
        <v>25.873162932279492</v>
      </c>
      <c r="V60" s="242">
        <f>PPA_emi!V83</f>
        <v>21.829176172980858</v>
      </c>
      <c r="W60" s="242">
        <f>PPA_emi!W83</f>
        <v>20.939616481878371</v>
      </c>
      <c r="X60" s="242">
        <f>PPA_emi!X83</f>
        <v>19.105351991503909</v>
      </c>
      <c r="Y60" s="242">
        <f>PPA_emi!Y83</f>
        <v>18.24692098736304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380.46208778589852</v>
      </c>
      <c r="C63" s="287">
        <f t="shared" si="13"/>
        <v>320.20884445879352</v>
      </c>
      <c r="D63" s="287">
        <f t="shared" si="13"/>
        <v>279.46658086696851</v>
      </c>
      <c r="E63" s="287">
        <f t="shared" si="13"/>
        <v>256.3213527352421</v>
      </c>
      <c r="F63" s="287">
        <f t="shared" si="13"/>
        <v>220.69760267002684</v>
      </c>
      <c r="G63" s="287">
        <f t="shared" si="13"/>
        <v>242.56993539154959</v>
      </c>
      <c r="H63" s="287">
        <f t="shared" si="13"/>
        <v>245.6328441822416</v>
      </c>
      <c r="I63" s="287">
        <f t="shared" si="13"/>
        <v>247.80209412364053</v>
      </c>
      <c r="J63" s="287">
        <f t="shared" si="13"/>
        <v>213.58610710208626</v>
      </c>
      <c r="K63" s="287">
        <f t="shared" si="13"/>
        <v>97.939910698124308</v>
      </c>
      <c r="L63" s="287">
        <f t="shared" si="13"/>
        <v>311.63190998184535</v>
      </c>
      <c r="M63" s="287">
        <f t="shared" si="13"/>
        <v>202.67099668984261</v>
      </c>
      <c r="N63" s="287">
        <f t="shared" si="13"/>
        <v>240.45895487773794</v>
      </c>
      <c r="O63" s="287">
        <f t="shared" si="13"/>
        <v>193.51845056848362</v>
      </c>
      <c r="P63" s="287">
        <f t="shared" si="13"/>
        <v>164.94947530378758</v>
      </c>
      <c r="Q63" s="287">
        <f t="shared" si="13"/>
        <v>275.86953779063265</v>
      </c>
      <c r="R63" s="287">
        <f t="shared" si="13"/>
        <v>326.75120746879759</v>
      </c>
      <c r="S63" s="287">
        <f t="shared" si="13"/>
        <v>250.37866069134023</v>
      </c>
      <c r="T63" s="287">
        <f t="shared" si="13"/>
        <v>431.01771198086732</v>
      </c>
      <c r="U63" s="287">
        <f t="shared" si="13"/>
        <v>288.69529197144567</v>
      </c>
      <c r="V63" s="287">
        <f t="shared" si="13"/>
        <v>77.316808812329</v>
      </c>
      <c r="W63" s="287">
        <f t="shared" si="13"/>
        <v>91.763090395102381</v>
      </c>
      <c r="X63" s="287">
        <f t="shared" si="13"/>
        <v>107.99458231835349</v>
      </c>
      <c r="Y63" s="287">
        <f t="shared" si="13"/>
        <v>63.514167697370823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808.50476596151248</v>
      </c>
      <c r="C64" s="288">
        <f t="shared" si="14"/>
        <v>713.27369622623746</v>
      </c>
      <c r="D64" s="288">
        <f t="shared" si="14"/>
        <v>627.46158478275993</v>
      </c>
      <c r="E64" s="288">
        <f t="shared" si="14"/>
        <v>573.01866709773719</v>
      </c>
      <c r="F64" s="288">
        <f t="shared" si="14"/>
        <v>514.00025067741637</v>
      </c>
      <c r="G64" s="288">
        <f t="shared" si="14"/>
        <v>541.59508313483013</v>
      </c>
      <c r="H64" s="288">
        <f t="shared" si="14"/>
        <v>551.24212467987616</v>
      </c>
      <c r="I64" s="288">
        <f t="shared" si="14"/>
        <v>551.96737440969923</v>
      </c>
      <c r="J64" s="288">
        <f t="shared" si="14"/>
        <v>487.72676182029898</v>
      </c>
      <c r="K64" s="288">
        <f t="shared" si="14"/>
        <v>527.34524442196278</v>
      </c>
      <c r="L64" s="288">
        <f t="shared" si="14"/>
        <v>455.71708828463875</v>
      </c>
      <c r="M64" s="288">
        <f t="shared" si="14"/>
        <v>316.88362002413743</v>
      </c>
      <c r="N64" s="288">
        <f t="shared" si="14"/>
        <v>249.49297047552747</v>
      </c>
      <c r="O64" s="288">
        <f t="shared" si="14"/>
        <v>263.27156365995279</v>
      </c>
      <c r="P64" s="288">
        <f t="shared" si="14"/>
        <v>246.72129117140713</v>
      </c>
      <c r="Q64" s="288">
        <f t="shared" si="14"/>
        <v>182.1967187158389</v>
      </c>
      <c r="R64" s="288">
        <f t="shared" si="14"/>
        <v>104.57250363526575</v>
      </c>
      <c r="S64" s="288">
        <f t="shared" si="14"/>
        <v>188.45599688477617</v>
      </c>
      <c r="T64" s="288">
        <f t="shared" si="14"/>
        <v>75.30703444710359</v>
      </c>
      <c r="U64" s="288">
        <f t="shared" si="14"/>
        <v>226.93890499206066</v>
      </c>
      <c r="V64" s="288">
        <f t="shared" si="14"/>
        <v>382.95133482934506</v>
      </c>
      <c r="W64" s="288">
        <f t="shared" si="14"/>
        <v>491.98012692894923</v>
      </c>
      <c r="X64" s="288">
        <f t="shared" si="14"/>
        <v>637.21449176026999</v>
      </c>
      <c r="Y64" s="288">
        <f t="shared" si="14"/>
        <v>960.22703290578772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3124.916894136411</v>
      </c>
      <c r="C65" s="289">
        <f t="shared" si="15"/>
        <v>2955.2119339635619</v>
      </c>
      <c r="D65" s="289">
        <f t="shared" si="15"/>
        <v>2762.6448916160125</v>
      </c>
      <c r="E65" s="289">
        <f t="shared" si="15"/>
        <v>2650.5271009761727</v>
      </c>
      <c r="F65" s="289">
        <f t="shared" si="15"/>
        <v>2556.4138926255905</v>
      </c>
      <c r="G65" s="289">
        <f t="shared" si="15"/>
        <v>2606.3600152067647</v>
      </c>
      <c r="H65" s="289">
        <f t="shared" si="15"/>
        <v>2635.13360298213</v>
      </c>
      <c r="I65" s="289">
        <f t="shared" si="15"/>
        <v>2654.5419077986512</v>
      </c>
      <c r="J65" s="289">
        <f t="shared" si="15"/>
        <v>2631.8833340613483</v>
      </c>
      <c r="K65" s="289">
        <f t="shared" si="15"/>
        <v>2308.0814774741193</v>
      </c>
      <c r="L65" s="289">
        <f t="shared" si="15"/>
        <v>2684.7750497007628</v>
      </c>
      <c r="M65" s="289">
        <f t="shared" si="15"/>
        <v>2585.0273434170617</v>
      </c>
      <c r="N65" s="289">
        <f t="shared" si="15"/>
        <v>2403.2477542951083</v>
      </c>
      <c r="O65" s="289">
        <f t="shared" si="15"/>
        <v>2104.0056966922461</v>
      </c>
      <c r="P65" s="289">
        <f t="shared" si="15"/>
        <v>2126.8807353816042</v>
      </c>
      <c r="Q65" s="289">
        <f t="shared" si="15"/>
        <v>2100.3192370572187</v>
      </c>
      <c r="R65" s="289">
        <f t="shared" si="15"/>
        <v>2013.9330066958451</v>
      </c>
      <c r="S65" s="289">
        <f t="shared" si="15"/>
        <v>2153.296261916596</v>
      </c>
      <c r="T65" s="289">
        <f t="shared" si="15"/>
        <v>2042.0874191587402</v>
      </c>
      <c r="U65" s="289">
        <f t="shared" si="15"/>
        <v>2082.106807786025</v>
      </c>
      <c r="V65" s="289">
        <f t="shared" si="15"/>
        <v>1688.2761711963733</v>
      </c>
      <c r="W65" s="289">
        <f t="shared" si="15"/>
        <v>1990.1264274902419</v>
      </c>
      <c r="X65" s="289">
        <f t="shared" si="15"/>
        <v>2087.7301520098408</v>
      </c>
      <c r="Y65" s="289">
        <f t="shared" si="15"/>
        <v>2328.4150508404332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0.45332038957373716</v>
      </c>
      <c r="C67" s="252">
        <f t="shared" si="16"/>
        <v>0.41893943268875689</v>
      </c>
      <c r="D67" s="252">
        <f t="shared" si="16"/>
        <v>0.38325055611315229</v>
      </c>
      <c r="E67" s="252">
        <f t="shared" si="16"/>
        <v>0.39620516782725851</v>
      </c>
      <c r="F67" s="252">
        <f t="shared" si="16"/>
        <v>0.34716964640647469</v>
      </c>
      <c r="G67" s="252">
        <f t="shared" si="16"/>
        <v>0.37490515198957008</v>
      </c>
      <c r="H67" s="252">
        <f t="shared" si="16"/>
        <v>0.36100443402411164</v>
      </c>
      <c r="I67" s="252">
        <f t="shared" si="16"/>
        <v>0.36045253830950091</v>
      </c>
      <c r="J67" s="252">
        <f t="shared" si="16"/>
        <v>0.3831367307575223</v>
      </c>
      <c r="K67" s="252">
        <f t="shared" si="16"/>
        <v>0.35929758864653849</v>
      </c>
      <c r="L67" s="252">
        <f t="shared" si="16"/>
        <v>0.42154128649272982</v>
      </c>
      <c r="M67" s="252">
        <f t="shared" si="16"/>
        <v>0.34199967367770007</v>
      </c>
      <c r="N67" s="252">
        <f t="shared" si="16"/>
        <v>0.37006457185793223</v>
      </c>
      <c r="O67" s="252">
        <f t="shared" si="16"/>
        <v>0.3461168311878447</v>
      </c>
      <c r="P67" s="252">
        <f t="shared" si="16"/>
        <v>0.32007489094002056</v>
      </c>
      <c r="Q67" s="252">
        <f t="shared" si="16"/>
        <v>0.32186100093347875</v>
      </c>
      <c r="R67" s="252">
        <f t="shared" si="16"/>
        <v>0.33122107617529323</v>
      </c>
      <c r="S67" s="252">
        <f t="shared" si="16"/>
        <v>0.33674701040945926</v>
      </c>
      <c r="T67" s="252">
        <f t="shared" si="16"/>
        <v>0.32583639738702097</v>
      </c>
      <c r="U67" s="252">
        <f t="shared" si="16"/>
        <v>0.33509923961983273</v>
      </c>
      <c r="V67" s="252">
        <f t="shared" si="16"/>
        <v>0.33205834645088528</v>
      </c>
      <c r="W67" s="252">
        <f t="shared" si="16"/>
        <v>0.3145301841999148</v>
      </c>
      <c r="X67" s="252">
        <f t="shared" si="16"/>
        <v>0.3084647224164821</v>
      </c>
      <c r="Y67" s="252">
        <f t="shared" si="16"/>
        <v>0.33595329304530908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0.2981843243977324</v>
      </c>
      <c r="C68" s="291">
        <f t="shared" si="17"/>
        <v>0.2741814035888569</v>
      </c>
      <c r="D68" s="291">
        <f t="shared" si="17"/>
        <v>0.24933816660430649</v>
      </c>
      <c r="E68" s="291">
        <f t="shared" si="17"/>
        <v>0.25993214660308461</v>
      </c>
      <c r="F68" s="291">
        <f t="shared" si="17"/>
        <v>0.22485016099086688</v>
      </c>
      <c r="G68" s="291">
        <f t="shared" si="17"/>
        <v>0.24434396111403336</v>
      </c>
      <c r="H68" s="291">
        <f t="shared" si="17"/>
        <v>0.23312778215736971</v>
      </c>
      <c r="I68" s="291">
        <f t="shared" si="17"/>
        <v>0.23537422265409932</v>
      </c>
      <c r="J68" s="291">
        <f t="shared" si="17"/>
        <v>0.2476902635645975</v>
      </c>
      <c r="K68" s="291">
        <f t="shared" si="17"/>
        <v>0.23833651192467686</v>
      </c>
      <c r="L68" s="291">
        <f t="shared" si="17"/>
        <v>0.28047135105596976</v>
      </c>
      <c r="M68" s="291">
        <f t="shared" si="17"/>
        <v>0.20761517797406895</v>
      </c>
      <c r="N68" s="291">
        <f t="shared" si="17"/>
        <v>0.22742920933191485</v>
      </c>
      <c r="O68" s="291">
        <f t="shared" si="17"/>
        <v>0.21750412524236173</v>
      </c>
      <c r="P68" s="291">
        <f t="shared" si="17"/>
        <v>0.19928279849537092</v>
      </c>
      <c r="Q68" s="291">
        <f t="shared" si="17"/>
        <v>0.19855761242312561</v>
      </c>
      <c r="R68" s="291">
        <f t="shared" si="17"/>
        <v>0.21013866326830632</v>
      </c>
      <c r="S68" s="291">
        <f t="shared" si="17"/>
        <v>0.21309953766600009</v>
      </c>
      <c r="T68" s="291">
        <f t="shared" si="17"/>
        <v>0.20559645865800885</v>
      </c>
      <c r="U68" s="291">
        <f t="shared" si="17"/>
        <v>0.21312505353191646</v>
      </c>
      <c r="V68" s="291">
        <f t="shared" si="17"/>
        <v>0.20278876274190558</v>
      </c>
      <c r="W68" s="291">
        <f t="shared" si="17"/>
        <v>0.19012544557642236</v>
      </c>
      <c r="X68" s="291">
        <f t="shared" si="17"/>
        <v>0.19297533246945778</v>
      </c>
      <c r="Y68" s="291">
        <f t="shared" si="17"/>
        <v>0.21021291976875936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0.20105577056555463</v>
      </c>
      <c r="C69" s="253">
        <f t="shared" si="18"/>
        <v>0.19013702850224659</v>
      </c>
      <c r="D69" s="253">
        <f t="shared" si="18"/>
        <v>0.17774735018556431</v>
      </c>
      <c r="E69" s="253">
        <f t="shared" si="18"/>
        <v>0.17053374113455294</v>
      </c>
      <c r="F69" s="253">
        <f t="shared" si="18"/>
        <v>0.16447853894315129</v>
      </c>
      <c r="G69" s="253">
        <f t="shared" si="18"/>
        <v>0.16769205037481932</v>
      </c>
      <c r="H69" s="253">
        <f t="shared" si="18"/>
        <v>0.16954333028340404</v>
      </c>
      <c r="I69" s="253">
        <f t="shared" si="18"/>
        <v>0.17079205202943795</v>
      </c>
      <c r="J69" s="253">
        <f t="shared" si="18"/>
        <v>0.16933420941889743</v>
      </c>
      <c r="K69" s="253">
        <f t="shared" si="18"/>
        <v>0.14850094120979399</v>
      </c>
      <c r="L69" s="253">
        <f t="shared" si="18"/>
        <v>0.17273723900485879</v>
      </c>
      <c r="M69" s="253">
        <f t="shared" si="18"/>
        <v>0.16631951570903389</v>
      </c>
      <c r="N69" s="253">
        <f t="shared" si="18"/>
        <v>0.15462389736072435</v>
      </c>
      <c r="O69" s="253">
        <f t="shared" si="18"/>
        <v>0.13537079575349178</v>
      </c>
      <c r="P69" s="253">
        <f t="shared" si="18"/>
        <v>0.13724818000558237</v>
      </c>
      <c r="Q69" s="253">
        <f t="shared" si="18"/>
        <v>0.13567451029525274</v>
      </c>
      <c r="R69" s="253">
        <f t="shared" si="18"/>
        <v>0.1345296481715072</v>
      </c>
      <c r="S69" s="253">
        <f t="shared" si="18"/>
        <v>0.13785232745411494</v>
      </c>
      <c r="T69" s="253">
        <f t="shared" si="18"/>
        <v>0.13857410946853524</v>
      </c>
      <c r="U69" s="253">
        <f t="shared" si="18"/>
        <v>0.15458027906150798</v>
      </c>
      <c r="V69" s="253">
        <f t="shared" si="18"/>
        <v>0.13421267651050256</v>
      </c>
      <c r="W69" s="253">
        <f t="shared" si="18"/>
        <v>0.14322761675908599</v>
      </c>
      <c r="X69" s="253">
        <f t="shared" si="18"/>
        <v>0.14196404971975718</v>
      </c>
      <c r="Y69" s="253">
        <f t="shared" si="18"/>
        <v>0.15507407622642069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0.23596028645925063</v>
      </c>
      <c r="C71" s="252">
        <f>IF(PPA_ued!C$5=0,"",PPA_ued!C$5/C$10)</f>
        <v>0.21935228522721453</v>
      </c>
      <c r="D71" s="252">
        <f>IF(PPA_ued!D$5=0,"",PPA_ued!D$5/D$10)</f>
        <v>0.20056640502512268</v>
      </c>
      <c r="E71" s="252">
        <f>IF(PPA_ued!E$5=0,"",PPA_ued!E$5/E$10)</f>
        <v>0.20792491201386584</v>
      </c>
      <c r="F71" s="252">
        <f>IF(PPA_ued!F$5=0,"",PPA_ued!F$5/F$10)</f>
        <v>0.18257322170503401</v>
      </c>
      <c r="G71" s="252">
        <f>IF(PPA_ued!G$5=0,"",PPA_ued!G$5/G$10)</f>
        <v>0.19964199631232055</v>
      </c>
      <c r="H71" s="252">
        <f>IF(PPA_ued!H$5=0,"",PPA_ued!H$5/H$10)</f>
        <v>0.19201025609669617</v>
      </c>
      <c r="I71" s="252">
        <f>IF(PPA_ued!I$5=0,"",PPA_ued!I$5/I$10)</f>
        <v>0.19321085697246471</v>
      </c>
      <c r="J71" s="252">
        <f>IF(PPA_ued!J$5=0,"",PPA_ued!J$5/J$10)</f>
        <v>0.20534673617593691</v>
      </c>
      <c r="K71" s="252">
        <f>IF(PPA_ued!K$5=0,"",PPA_ued!K$5/K$10)</f>
        <v>0.19547611245868415</v>
      </c>
      <c r="L71" s="252">
        <f>IF(PPA_ued!L$5=0,"",PPA_ued!L$5/L$10)</f>
        <v>0.23049480760289542</v>
      </c>
      <c r="M71" s="252">
        <f>IF(PPA_ued!M$5=0,"",PPA_ued!M$5/M$10)</f>
        <v>0.19165869482104816</v>
      </c>
      <c r="N71" s="252">
        <f>IF(PPA_ued!N$5=0,"",PPA_ued!N$5/N$10)</f>
        <v>0.20667832146577536</v>
      </c>
      <c r="O71" s="252">
        <f>IF(PPA_ued!O$5=0,"",PPA_ued!O$5/O$10)</f>
        <v>0.1970652432042202</v>
      </c>
      <c r="P71" s="252">
        <f>IF(PPA_ued!P$5=0,"",PPA_ued!P$5/P$10)</f>
        <v>0.18297610589251867</v>
      </c>
      <c r="Q71" s="252">
        <f>IF(PPA_ued!Q$5=0,"",PPA_ued!Q$5/Q$10)</f>
        <v>0.18392476133679322</v>
      </c>
      <c r="R71" s="252">
        <f>IF(PPA_ued!R$5=0,"",PPA_ued!R$5/R$10)</f>
        <v>0.19347028529904553</v>
      </c>
      <c r="S71" s="252">
        <f>IF(PPA_ued!S$5=0,"",PPA_ued!S$5/S$10)</f>
        <v>0.19776482138431548</v>
      </c>
      <c r="T71" s="252">
        <f>IF(PPA_ued!T$5=0,"",PPA_ued!T$5/T$10)</f>
        <v>0.19147219396506579</v>
      </c>
      <c r="U71" s="252">
        <f>IF(PPA_ued!U$5=0,"",PPA_ued!U$5/U$10)</f>
        <v>0.19959389837005953</v>
      </c>
      <c r="V71" s="252">
        <f>IF(PPA_ued!V$5=0,"",PPA_ued!V$5/V$10)</f>
        <v>0.1972716753985739</v>
      </c>
      <c r="W71" s="252">
        <f>IF(PPA_ued!W$5=0,"",PPA_ued!W$5/W$10)</f>
        <v>0.18746443941894256</v>
      </c>
      <c r="X71" s="252">
        <f>IF(PPA_ued!X$5=0,"",PPA_ued!X$5/X$10)</f>
        <v>0.18804403983155266</v>
      </c>
      <c r="Y71" s="252">
        <f>IF(PPA_ued!Y$5=0,"",PPA_ued!Y$5/Y$10)</f>
        <v>0.2043331207790931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0.18943191437087037</v>
      </c>
      <c r="C72" s="291">
        <f>IF(PPA_ued!C$32=0,"",PPA_ued!C$32/C$11)</f>
        <v>0.17488953597273404</v>
      </c>
      <c r="D72" s="291">
        <f>IF(PPA_ued!D$32=0,"",PPA_ued!D$32/D$11)</f>
        <v>0.15896436395932498</v>
      </c>
      <c r="E72" s="291">
        <f>IF(PPA_ued!E$32=0,"",PPA_ued!E$32/E$11)</f>
        <v>0.16592329822702176</v>
      </c>
      <c r="F72" s="291">
        <f>IF(PPA_ued!F$32=0,"",PPA_ued!F$32/F$11)</f>
        <v>0.14349151410456315</v>
      </c>
      <c r="G72" s="291">
        <f>IF(PPA_ued!G$32=0,"",PPA_ued!G$32/G$11)</f>
        <v>0.15831544704090708</v>
      </c>
      <c r="H72" s="291">
        <f>IF(PPA_ued!H$32=0,"",PPA_ued!H$32/H$11)</f>
        <v>0.15084858130303727</v>
      </c>
      <c r="I72" s="291">
        <f>IF(PPA_ued!I$32=0,"",PPA_ued!I$32/I$11)</f>
        <v>0.15214445744147723</v>
      </c>
      <c r="J72" s="291">
        <f>IF(PPA_ued!J$32=0,"",PPA_ued!J$32/J$11)</f>
        <v>0.16225661018443291</v>
      </c>
      <c r="K72" s="291">
        <f>IF(PPA_ued!K$32=0,"",PPA_ued!K$32/K$11)</f>
        <v>0.15678112262897295</v>
      </c>
      <c r="L72" s="291">
        <f>IF(PPA_ued!L$32=0,"",PPA_ued!L$32/L$11)</f>
        <v>0.18529892911156132</v>
      </c>
      <c r="M72" s="291">
        <f>IF(PPA_ued!M$32=0,"",PPA_ued!M$32/M$11)</f>
        <v>0.14139732067634714</v>
      </c>
      <c r="N72" s="291">
        <f>IF(PPA_ued!N$32=0,"",PPA_ued!N$32/N$11)</f>
        <v>0.15792003118898945</v>
      </c>
      <c r="O72" s="291">
        <f>IF(PPA_ued!O$32=0,"",PPA_ued!O$32/O$11)</f>
        <v>0.15238493966372216</v>
      </c>
      <c r="P72" s="291">
        <f>IF(PPA_ued!P$32=0,"",PPA_ued!P$32/P$11)</f>
        <v>0.1402963478077518</v>
      </c>
      <c r="Q72" s="291">
        <f>IF(PPA_ued!Q$32=0,"",PPA_ued!Q$32/Q$11)</f>
        <v>0.14154310224517624</v>
      </c>
      <c r="R72" s="291">
        <f>IF(PPA_ued!R$32=0,"",PPA_ued!R$32/R$11)</f>
        <v>0.14987447831214976</v>
      </c>
      <c r="S72" s="291">
        <f>IF(PPA_ued!S$32=0,"",PPA_ued!S$32/S$11)</f>
        <v>0.15286352633023922</v>
      </c>
      <c r="T72" s="291">
        <f>IF(PPA_ued!T$32=0,"",PPA_ued!T$32/T$11)</f>
        <v>0.14754698862542506</v>
      </c>
      <c r="U72" s="291">
        <f>IF(PPA_ued!U$32=0,"",PPA_ued!U$32/U$11)</f>
        <v>0.15296792047798977</v>
      </c>
      <c r="V72" s="291">
        <f>IF(PPA_ued!V$32=0,"",PPA_ued!V$32/V$11)</f>
        <v>0.1477905976124872</v>
      </c>
      <c r="W72" s="291">
        <f>IF(PPA_ued!W$32=0,"",PPA_ued!W$32/W$11)</f>
        <v>0.14116631237969823</v>
      </c>
      <c r="X72" s="291">
        <f>IF(PPA_ued!X$32=0,"",PPA_ued!X$32/X$11)</f>
        <v>0.14291458262254658</v>
      </c>
      <c r="Y72" s="291">
        <f>IF(PPA_ued!Y$32=0,"",PPA_ued!Y$32/Y$11)</f>
        <v>0.15520328361045665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0.11868777161511267</v>
      </c>
      <c r="C73" s="253">
        <f>IF(PPA_ued!C$83=0,"",PPA_ued!C$83/C$12)</f>
        <v>0.11186728664966809</v>
      </c>
      <c r="D73" s="253">
        <f>IF(PPA_ued!D$83=0,"",PPA_ued!D$83/D$12)</f>
        <v>0.1052609635014677</v>
      </c>
      <c r="E73" s="253">
        <f>IF(PPA_ued!E$83=0,"",PPA_ued!E$83/E$12)</f>
        <v>0.10130699177593629</v>
      </c>
      <c r="F73" s="253">
        <f>IF(PPA_ued!F$83=0,"",PPA_ued!F$83/F$12)</f>
        <v>9.8107041314531879E-2</v>
      </c>
      <c r="G73" s="253">
        <f>IF(PPA_ued!G$83=0,"",PPA_ued!G$83/G$12)</f>
        <v>9.9872345017337244E-2</v>
      </c>
      <c r="H73" s="253">
        <f>IF(PPA_ued!H$83=0,"",PPA_ued!H$83/H$12)</f>
        <v>0.10234995136580202</v>
      </c>
      <c r="I73" s="253">
        <f>IF(PPA_ued!I$83=0,"",PPA_ued!I$83/I$12)</f>
        <v>0.10313662408546594</v>
      </c>
      <c r="J73" s="253">
        <f>IF(PPA_ued!J$83=0,"",PPA_ued!J$83/J$12)</f>
        <v>0.10212763355410373</v>
      </c>
      <c r="K73" s="253">
        <f>IF(PPA_ued!K$83=0,"",PPA_ued!K$83/K$12)</f>
        <v>8.9519156664586597E-2</v>
      </c>
      <c r="L73" s="253">
        <f>IF(PPA_ued!L$83=0,"",PPA_ued!L$83/L$12)</f>
        <v>0.10430804890542732</v>
      </c>
      <c r="M73" s="253">
        <f>IF(PPA_ued!M$83=0,"",PPA_ued!M$83/M$12)</f>
        <v>0.10169754150001988</v>
      </c>
      <c r="N73" s="253">
        <f>IF(PPA_ued!N$83=0,"",PPA_ued!N$83/N$12)</f>
        <v>9.4441218098939045E-2</v>
      </c>
      <c r="O73" s="253">
        <f>IF(PPA_ued!O$83=0,"",PPA_ued!O$83/O$12)</f>
        <v>8.4163756938610682E-2</v>
      </c>
      <c r="P73" s="253">
        <f>IF(PPA_ued!P$83=0,"",PPA_ued!P$83/P$12)</f>
        <v>8.6728692440376454E-2</v>
      </c>
      <c r="Q73" s="253">
        <f>IF(PPA_ued!Q$83=0,"",PPA_ued!Q$83/Q$12)</f>
        <v>8.5705833591467079E-2</v>
      </c>
      <c r="R73" s="253">
        <f>IF(PPA_ued!R$83=0,"",PPA_ued!R$83/R$12)</f>
        <v>8.6306186982595748E-2</v>
      </c>
      <c r="S73" s="253">
        <f>IF(PPA_ued!S$83=0,"",PPA_ued!S$83/S$12)</f>
        <v>8.9735210497486811E-2</v>
      </c>
      <c r="T73" s="253">
        <f>IF(PPA_ued!T$83=0,"",PPA_ued!T$83/T$12)</f>
        <v>9.0461686789944498E-2</v>
      </c>
      <c r="U73" s="253">
        <f>IF(PPA_ued!U$83=0,"",PPA_ued!U$83/U$12)</f>
        <v>0.10242319132329392</v>
      </c>
      <c r="V73" s="253">
        <f>IF(PPA_ued!V$83=0,"",PPA_ued!V$83/V$12)</f>
        <v>9.0179423142392273E-2</v>
      </c>
      <c r="W73" s="253">
        <f>IF(PPA_ued!W$83=0,"",PPA_ued!W$83/W$12)</f>
        <v>9.6730441410098442E-2</v>
      </c>
      <c r="X73" s="253">
        <f>IF(PPA_ued!X$83=0,"",PPA_ued!X$83/X$12)</f>
        <v>9.6239469679537074E-2</v>
      </c>
      <c r="Y73" s="253">
        <f>IF(PPA_ued!Y$83=0,"",PPA_ued!Y$83/Y$12)</f>
        <v>0.10512841422058121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0.82625275094795414</v>
      </c>
      <c r="C74" s="254">
        <f t="shared" si="19"/>
        <v>0.67888495683710037</v>
      </c>
      <c r="D74" s="254">
        <f t="shared" si="19"/>
        <v>0.48956487094853129</v>
      </c>
      <c r="E74" s="254">
        <f t="shared" si="19"/>
        <v>0.53831414174040704</v>
      </c>
      <c r="F74" s="254">
        <f t="shared" si="19"/>
        <v>0.25209162718536582</v>
      </c>
      <c r="G74" s="254">
        <f t="shared" si="19"/>
        <v>0.287435682153455</v>
      </c>
      <c r="H74" s="254">
        <f t="shared" si="19"/>
        <v>0.27643730692414037</v>
      </c>
      <c r="I74" s="254">
        <f t="shared" si="19"/>
        <v>0.24646934605913848</v>
      </c>
      <c r="J74" s="254">
        <f t="shared" si="19"/>
        <v>0.26563107988394469</v>
      </c>
      <c r="K74" s="254">
        <f t="shared" si="19"/>
        <v>0.2661722447928388</v>
      </c>
      <c r="L74" s="254">
        <f t="shared" si="19"/>
        <v>0.21905151326413108</v>
      </c>
      <c r="M74" s="254">
        <f t="shared" si="19"/>
        <v>0.28172410258203889</v>
      </c>
      <c r="N74" s="254">
        <f t="shared" si="19"/>
        <v>0.30188689009625863</v>
      </c>
      <c r="O74" s="254">
        <f t="shared" si="19"/>
        <v>0.23417932993096516</v>
      </c>
      <c r="P74" s="254">
        <f t="shared" si="19"/>
        <v>0.2466119642564526</v>
      </c>
      <c r="Q74" s="254">
        <f t="shared" si="19"/>
        <v>0.31417824841995262</v>
      </c>
      <c r="R74" s="254">
        <f t="shared" si="19"/>
        <v>0.34091916006399792</v>
      </c>
      <c r="S74" s="254">
        <f t="shared" si="19"/>
        <v>0.37780959576098261</v>
      </c>
      <c r="T74" s="254">
        <f t="shared" si="19"/>
        <v>0.37502842104973183</v>
      </c>
      <c r="U74" s="254">
        <f t="shared" si="19"/>
        <v>0.35240081350675984</v>
      </c>
      <c r="V74" s="254">
        <f t="shared" si="19"/>
        <v>0.36231915344259741</v>
      </c>
      <c r="W74" s="254">
        <f t="shared" si="19"/>
        <v>0.40120563219268579</v>
      </c>
      <c r="X74" s="254">
        <f t="shared" si="19"/>
        <v>0.36915884572485669</v>
      </c>
      <c r="Y74" s="254">
        <f t="shared" si="19"/>
        <v>0.38679803008430447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0.8367047981586726</v>
      </c>
      <c r="C75" s="255">
        <f t="shared" si="20"/>
        <v>0.67176959716632112</v>
      </c>
      <c r="D75" s="255">
        <f t="shared" si="20"/>
        <v>0.47495928831622636</v>
      </c>
      <c r="E75" s="255">
        <f t="shared" si="20"/>
        <v>0.5232038916913172</v>
      </c>
      <c r="F75" s="255">
        <f t="shared" si="20"/>
        <v>0.23601575029448782</v>
      </c>
      <c r="G75" s="255">
        <f t="shared" si="20"/>
        <v>0.27040501249963306</v>
      </c>
      <c r="H75" s="255">
        <f t="shared" si="20"/>
        <v>0.25829502710767588</v>
      </c>
      <c r="I75" s="255">
        <f t="shared" si="20"/>
        <v>0.22818851825790945</v>
      </c>
      <c r="J75" s="255">
        <f t="shared" si="20"/>
        <v>0.246929908510652</v>
      </c>
      <c r="K75" s="255">
        <f t="shared" si="20"/>
        <v>0.24823969576219498</v>
      </c>
      <c r="L75" s="255">
        <f t="shared" si="20"/>
        <v>0.20136719994018532</v>
      </c>
      <c r="M75" s="255">
        <f t="shared" si="20"/>
        <v>0.26266309040123514</v>
      </c>
      <c r="N75" s="255">
        <f t="shared" si="20"/>
        <v>0.28312859889377479</v>
      </c>
      <c r="O75" s="255">
        <f t="shared" si="20"/>
        <v>0.21873205980679414</v>
      </c>
      <c r="P75" s="255">
        <f t="shared" si="20"/>
        <v>0.23112770426385482</v>
      </c>
      <c r="Q75" s="255">
        <f t="shared" si="20"/>
        <v>0.29774793410083966</v>
      </c>
      <c r="R75" s="255">
        <f t="shared" si="20"/>
        <v>0.32409150574856432</v>
      </c>
      <c r="S75" s="255">
        <f t="shared" si="20"/>
        <v>0.35904256358853393</v>
      </c>
      <c r="T75" s="255">
        <f t="shared" si="20"/>
        <v>0.35617503896322045</v>
      </c>
      <c r="U75" s="255">
        <f t="shared" si="20"/>
        <v>0.33315421656715788</v>
      </c>
      <c r="V75" s="255">
        <f t="shared" si="20"/>
        <v>0.34380915595858158</v>
      </c>
      <c r="W75" s="255">
        <f t="shared" si="20"/>
        <v>0.38196639032372848</v>
      </c>
      <c r="X75" s="255">
        <f t="shared" si="20"/>
        <v>0.3513936699004549</v>
      </c>
      <c r="Y75" s="255">
        <f t="shared" si="20"/>
        <v>0.37157284135959323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0.85810600192976827</v>
      </c>
      <c r="C76" s="293">
        <f t="shared" si="21"/>
        <v>0.69832654382033521</v>
      </c>
      <c r="D76" s="293">
        <f t="shared" si="21"/>
        <v>0.49225631199182873</v>
      </c>
      <c r="E76" s="293">
        <f t="shared" si="21"/>
        <v>0.55083448664736845</v>
      </c>
      <c r="F76" s="293">
        <f t="shared" si="21"/>
        <v>0.25340307507092774</v>
      </c>
      <c r="G76" s="293">
        <f t="shared" si="21"/>
        <v>0.28983676244938428</v>
      </c>
      <c r="H76" s="293">
        <f t="shared" si="21"/>
        <v>0.27704000141194052</v>
      </c>
      <c r="I76" s="293">
        <f t="shared" si="21"/>
        <v>0.2451048042425534</v>
      </c>
      <c r="J76" s="293">
        <f t="shared" si="21"/>
        <v>0.26503014158340171</v>
      </c>
      <c r="K76" s="293">
        <f t="shared" si="21"/>
        <v>0.27046935073292466</v>
      </c>
      <c r="L76" s="293">
        <f t="shared" si="21"/>
        <v>0.22125019699720616</v>
      </c>
      <c r="M76" s="293">
        <f t="shared" si="21"/>
        <v>0.29044088136582807</v>
      </c>
      <c r="N76" s="293">
        <f t="shared" si="21"/>
        <v>0.30571214727990259</v>
      </c>
      <c r="O76" s="293">
        <f t="shared" si="21"/>
        <v>0.23756427743594083</v>
      </c>
      <c r="P76" s="293">
        <f t="shared" si="21"/>
        <v>0.25492055771356198</v>
      </c>
      <c r="Q76" s="293">
        <f t="shared" si="21"/>
        <v>0.32824110644374799</v>
      </c>
      <c r="R76" s="293">
        <f t="shared" si="21"/>
        <v>0.35399604138714708</v>
      </c>
      <c r="S76" s="293">
        <f t="shared" si="21"/>
        <v>0.39264368570284769</v>
      </c>
      <c r="T76" s="293">
        <f t="shared" si="21"/>
        <v>0.39069802425862465</v>
      </c>
      <c r="U76" s="293">
        <f t="shared" si="21"/>
        <v>0.36515784937159895</v>
      </c>
      <c r="V76" s="293">
        <f t="shared" si="21"/>
        <v>0.37850345382069689</v>
      </c>
      <c r="W76" s="293">
        <f t="shared" si="21"/>
        <v>0.42485400521208205</v>
      </c>
      <c r="X76" s="293">
        <f t="shared" si="21"/>
        <v>0.39103573505321454</v>
      </c>
      <c r="Y76" s="293">
        <f t="shared" si="21"/>
        <v>0.40944013468521678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0.47871986812614536</v>
      </c>
      <c r="C77" s="256">
        <f t="shared" si="22"/>
        <v>0.63985438580529208</v>
      </c>
      <c r="D77" s="256">
        <f t="shared" si="22"/>
        <v>0.67565563922724292</v>
      </c>
      <c r="E77" s="256">
        <f t="shared" si="22"/>
        <v>0.67230521499333484</v>
      </c>
      <c r="F77" s="256">
        <f t="shared" si="22"/>
        <v>0.47241605610488746</v>
      </c>
      <c r="G77" s="256">
        <f t="shared" si="22"/>
        <v>0.53446002768652223</v>
      </c>
      <c r="H77" s="256">
        <f t="shared" si="22"/>
        <v>0.54488661614154876</v>
      </c>
      <c r="I77" s="256">
        <f t="shared" si="22"/>
        <v>0.53134349842228001</v>
      </c>
      <c r="J77" s="256">
        <f t="shared" si="22"/>
        <v>0.58903164812804931</v>
      </c>
      <c r="K77" s="256">
        <f t="shared" si="22"/>
        <v>0.58744574750456424</v>
      </c>
      <c r="L77" s="256">
        <f t="shared" si="22"/>
        <v>0.52791758708664493</v>
      </c>
      <c r="M77" s="256">
        <f t="shared" si="22"/>
        <v>0.57075911416951752</v>
      </c>
      <c r="N77" s="256">
        <f t="shared" si="22"/>
        <v>0.69400696472622503</v>
      </c>
      <c r="O77" s="256">
        <f t="shared" si="22"/>
        <v>0.60221864031035133</v>
      </c>
      <c r="P77" s="256">
        <f t="shared" si="22"/>
        <v>0.51679046980632959</v>
      </c>
      <c r="Q77" s="256">
        <f t="shared" si="22"/>
        <v>0.54003364751854455</v>
      </c>
      <c r="R77" s="256">
        <f t="shared" si="22"/>
        <v>0.61737276885600678</v>
      </c>
      <c r="S77" s="256">
        <f t="shared" si="22"/>
        <v>0.68411954449454504</v>
      </c>
      <c r="T77" s="256">
        <f t="shared" si="22"/>
        <v>0.66999960932118807</v>
      </c>
      <c r="U77" s="256">
        <f t="shared" si="22"/>
        <v>0.6667841841983736</v>
      </c>
      <c r="V77" s="256">
        <f t="shared" si="22"/>
        <v>0.64407607329835281</v>
      </c>
      <c r="W77" s="256">
        <f t="shared" si="22"/>
        <v>0.63866821801069695</v>
      </c>
      <c r="X77" s="256">
        <f t="shared" si="22"/>
        <v>0.57144083239054555</v>
      </c>
      <c r="Y77" s="256">
        <f t="shared" si="22"/>
        <v>0.56445084591042194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PT: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804.19037110380975</v>
      </c>
      <c r="C5" s="223">
        <v>756.60461543589497</v>
      </c>
      <c r="D5" s="223">
        <v>739.29032274227075</v>
      </c>
      <c r="E5" s="223">
        <v>766.65699974574522</v>
      </c>
      <c r="F5" s="223">
        <v>676.63364084621912</v>
      </c>
      <c r="G5" s="223">
        <v>746.06125245924443</v>
      </c>
      <c r="H5" s="223">
        <v>745.47415625979056</v>
      </c>
      <c r="I5" s="223">
        <v>754.13159160037151</v>
      </c>
      <c r="J5" s="223">
        <v>774.61051677632827</v>
      </c>
      <c r="K5" s="223">
        <v>783.98015247497403</v>
      </c>
      <c r="L5" s="223">
        <v>827.05978868587101</v>
      </c>
      <c r="M5" s="223">
        <v>811.22322596350455</v>
      </c>
      <c r="N5" s="223">
        <v>849.51653051135065</v>
      </c>
      <c r="O5" s="223">
        <v>908.40439046236963</v>
      </c>
      <c r="P5" s="223">
        <v>840.48465611940003</v>
      </c>
      <c r="Q5" s="223">
        <v>856.43993738389361</v>
      </c>
      <c r="R5" s="223">
        <v>903.93543898999269</v>
      </c>
      <c r="S5" s="223">
        <v>927.03084495620044</v>
      </c>
      <c r="T5" s="223">
        <v>903.51174631447054</v>
      </c>
      <c r="U5" s="223">
        <v>919.8139028324789</v>
      </c>
      <c r="V5" s="223">
        <v>890.91254352772523</v>
      </c>
      <c r="W5" s="223">
        <v>883.51528741756067</v>
      </c>
      <c r="X5" s="223">
        <v>885.91068278013654</v>
      </c>
      <c r="Y5" s="223">
        <v>911.77723732496884</v>
      </c>
      <c r="DA5" s="89" t="s">
        <v>1842</v>
      </c>
    </row>
    <row r="6" spans="1:105" ht="12" customHeight="1" x14ac:dyDescent="0.25">
      <c r="A6" s="55" t="s">
        <v>91</v>
      </c>
      <c r="B6" s="259">
        <v>4.0209518555176702</v>
      </c>
      <c r="C6" s="259">
        <v>3.783023077178207</v>
      </c>
      <c r="D6" s="259">
        <v>3.6964516137101011</v>
      </c>
      <c r="E6" s="259">
        <v>3.8332849987276849</v>
      </c>
      <c r="F6" s="259">
        <v>3.3831682042303921</v>
      </c>
      <c r="G6" s="259">
        <v>3.730306262295338</v>
      </c>
      <c r="H6" s="259">
        <v>3.7273707812980268</v>
      </c>
      <c r="I6" s="259">
        <v>3.770657958001034</v>
      </c>
      <c r="J6" s="259">
        <v>3.8730525838808858</v>
      </c>
      <c r="K6" s="259">
        <v>3.9199007623742861</v>
      </c>
      <c r="L6" s="259">
        <v>4.1352989434287517</v>
      </c>
      <c r="M6" s="259">
        <v>4.0561161298169326</v>
      </c>
      <c r="N6" s="259">
        <v>4.2475826525560443</v>
      </c>
      <c r="O6" s="259">
        <v>4.5420219523113294</v>
      </c>
      <c r="P6" s="259">
        <v>4.2024232805964523</v>
      </c>
      <c r="Q6" s="259">
        <v>4.2821996869189149</v>
      </c>
      <c r="R6" s="259">
        <v>4.5196771949493506</v>
      </c>
      <c r="S6" s="259">
        <v>4.6351542247803179</v>
      </c>
      <c r="T6" s="259">
        <v>4.5175587315717047</v>
      </c>
      <c r="U6" s="259">
        <v>4.5990695141616884</v>
      </c>
      <c r="V6" s="259">
        <v>4.4545627176379918</v>
      </c>
      <c r="W6" s="259">
        <v>4.417576437087213</v>
      </c>
      <c r="X6" s="259">
        <v>4.4295534139002104</v>
      </c>
      <c r="Y6" s="259">
        <v>4.5588861866241412</v>
      </c>
      <c r="DA6" s="67" t="s">
        <v>1843</v>
      </c>
    </row>
    <row r="7" spans="1:105" ht="12" customHeight="1" x14ac:dyDescent="0.25">
      <c r="A7" s="173" t="s">
        <v>92</v>
      </c>
      <c r="B7" s="224">
        <v>5.6293325977247379</v>
      </c>
      <c r="C7" s="224">
        <v>5.2962323080494889</v>
      </c>
      <c r="D7" s="224">
        <v>5.1750322591941416</v>
      </c>
      <c r="E7" s="224">
        <v>5.3665989982187581</v>
      </c>
      <c r="F7" s="224">
        <v>4.7364354859225486</v>
      </c>
      <c r="G7" s="224">
        <v>5.2224287672134713</v>
      </c>
      <c r="H7" s="224">
        <v>5.2183190938172377</v>
      </c>
      <c r="I7" s="224">
        <v>5.2789211412014474</v>
      </c>
      <c r="J7" s="224">
        <v>5.4222736174332411</v>
      </c>
      <c r="K7" s="224">
        <v>5.4878610673240029</v>
      </c>
      <c r="L7" s="224">
        <v>5.7894185208002513</v>
      </c>
      <c r="M7" s="224">
        <v>5.6785625817437104</v>
      </c>
      <c r="N7" s="224">
        <v>5.9466157135784634</v>
      </c>
      <c r="O7" s="224">
        <v>6.358830733235858</v>
      </c>
      <c r="P7" s="224">
        <v>5.8833925928350341</v>
      </c>
      <c r="Q7" s="224">
        <v>5.99507956168648</v>
      </c>
      <c r="R7" s="224">
        <v>6.3275480729290923</v>
      </c>
      <c r="S7" s="224">
        <v>6.4892159146924451</v>
      </c>
      <c r="T7" s="224">
        <v>6.3245822242003866</v>
      </c>
      <c r="U7" s="224">
        <v>6.4386973198263666</v>
      </c>
      <c r="V7" s="224">
        <v>6.2363878046931882</v>
      </c>
      <c r="W7" s="224">
        <v>6.1846070119221013</v>
      </c>
      <c r="X7" s="224">
        <v>6.2013747794602949</v>
      </c>
      <c r="Y7" s="224">
        <v>6.3824406612737974</v>
      </c>
      <c r="DA7" s="177" t="s">
        <v>1844</v>
      </c>
    </row>
    <row r="8" spans="1:105" ht="12" customHeight="1" x14ac:dyDescent="0.25">
      <c r="A8" s="173" t="s">
        <v>93</v>
      </c>
      <c r="B8" s="224">
        <v>32.167614844141362</v>
      </c>
      <c r="C8" s="224">
        <v>30.264184617425659</v>
      </c>
      <c r="D8" s="224">
        <v>29.571612909680809</v>
      </c>
      <c r="E8" s="224">
        <v>30.666279989821479</v>
      </c>
      <c r="F8" s="224">
        <v>27.06534563384314</v>
      </c>
      <c r="G8" s="224">
        <v>29.842450098362701</v>
      </c>
      <c r="H8" s="224">
        <v>29.818966250384211</v>
      </c>
      <c r="I8" s="224">
        <v>30.165263664008268</v>
      </c>
      <c r="J8" s="224">
        <v>30.98442067104709</v>
      </c>
      <c r="K8" s="224">
        <v>31.359206098994289</v>
      </c>
      <c r="L8" s="224">
        <v>33.082391547430007</v>
      </c>
      <c r="M8" s="224">
        <v>32.448929038535468</v>
      </c>
      <c r="N8" s="224">
        <v>33.980661220448347</v>
      </c>
      <c r="O8" s="224">
        <v>36.336175618490643</v>
      </c>
      <c r="P8" s="224">
        <v>33.619386244771619</v>
      </c>
      <c r="Q8" s="224">
        <v>34.25759749535132</v>
      </c>
      <c r="R8" s="224">
        <v>36.157417559594798</v>
      </c>
      <c r="S8" s="224">
        <v>37.081233798242543</v>
      </c>
      <c r="T8" s="224">
        <v>36.140469852573638</v>
      </c>
      <c r="U8" s="224">
        <v>36.7925561132935</v>
      </c>
      <c r="V8" s="224">
        <v>35.636501741103928</v>
      </c>
      <c r="W8" s="224">
        <v>35.340611496697697</v>
      </c>
      <c r="X8" s="224">
        <v>35.436427311201683</v>
      </c>
      <c r="Y8" s="224">
        <v>36.47108949299313</v>
      </c>
      <c r="DA8" s="177" t="s">
        <v>1845</v>
      </c>
    </row>
    <row r="9" spans="1:105" ht="12" customHeight="1" x14ac:dyDescent="0.25">
      <c r="A9" s="173" t="s">
        <v>94</v>
      </c>
      <c r="B9" s="224">
        <v>16.083807422070681</v>
      </c>
      <c r="C9" s="224">
        <v>15.13209230871283</v>
      </c>
      <c r="D9" s="224">
        <v>14.785806454840399</v>
      </c>
      <c r="E9" s="224">
        <v>15.33313999491074</v>
      </c>
      <c r="F9" s="224">
        <v>13.53267281692157</v>
      </c>
      <c r="G9" s="224">
        <v>14.92122504918135</v>
      </c>
      <c r="H9" s="224">
        <v>14.909483125192111</v>
      </c>
      <c r="I9" s="224">
        <v>15.082631832004131</v>
      </c>
      <c r="J9" s="224">
        <v>15.49221033552354</v>
      </c>
      <c r="K9" s="224">
        <v>15.679603049497141</v>
      </c>
      <c r="L9" s="224">
        <v>16.54119577371501</v>
      </c>
      <c r="M9" s="224">
        <v>16.22446451926773</v>
      </c>
      <c r="N9" s="224">
        <v>16.990330610224181</v>
      </c>
      <c r="O9" s="224">
        <v>18.168087809245321</v>
      </c>
      <c r="P9" s="224">
        <v>16.809693122385809</v>
      </c>
      <c r="Q9" s="224">
        <v>17.12879874767566</v>
      </c>
      <c r="R9" s="224">
        <v>18.078708779797399</v>
      </c>
      <c r="S9" s="224">
        <v>18.540616899121272</v>
      </c>
      <c r="T9" s="224">
        <v>18.070234926286819</v>
      </c>
      <c r="U9" s="224">
        <v>18.39627805664675</v>
      </c>
      <c r="V9" s="224">
        <v>17.818250870551971</v>
      </c>
      <c r="W9" s="224">
        <v>17.670305748348849</v>
      </c>
      <c r="X9" s="224">
        <v>17.718213655600842</v>
      </c>
      <c r="Y9" s="224">
        <v>18.235544746496561</v>
      </c>
      <c r="DA9" s="177" t="s">
        <v>1846</v>
      </c>
    </row>
    <row r="10" spans="1:105" ht="12" customHeight="1" x14ac:dyDescent="0.25">
      <c r="A10" s="56" t="s">
        <v>95</v>
      </c>
      <c r="B10" s="260">
        <v>1.8607206440479289</v>
      </c>
      <c r="C10" s="260">
        <v>3.1583571754725859</v>
      </c>
      <c r="D10" s="260">
        <v>3.3376959109624642</v>
      </c>
      <c r="E10" s="260">
        <v>4.5654241392973587</v>
      </c>
      <c r="F10" s="260">
        <v>4.1238028658867396</v>
      </c>
      <c r="G10" s="260">
        <v>4.863134584670199</v>
      </c>
      <c r="H10" s="260">
        <v>5.0150610020419162</v>
      </c>
      <c r="I10" s="260">
        <v>5.1335981419363756</v>
      </c>
      <c r="J10" s="260">
        <v>5.7113509605193418</v>
      </c>
      <c r="K10" s="260">
        <v>6.7220547967653212</v>
      </c>
      <c r="L10" s="260">
        <v>7.1750082717675561</v>
      </c>
      <c r="M10" s="260">
        <v>7.5871795318317066</v>
      </c>
      <c r="N10" s="260">
        <v>7.8995766264649756</v>
      </c>
      <c r="O10" s="260">
        <v>7.9616727540299834</v>
      </c>
      <c r="P10" s="260">
        <v>7.5930932783089151</v>
      </c>
      <c r="Q10" s="260">
        <v>7.750359337421985</v>
      </c>
      <c r="R10" s="260">
        <v>8.5531996405609245</v>
      </c>
      <c r="S10" s="260">
        <v>9.6381670516513029</v>
      </c>
      <c r="T10" s="260">
        <v>9.3941934301252807</v>
      </c>
      <c r="U10" s="260">
        <v>9.4997655953675082</v>
      </c>
      <c r="V10" s="260">
        <v>9.1352785423098766</v>
      </c>
      <c r="W10" s="260">
        <v>9.4775921379119943</v>
      </c>
      <c r="X10" s="260">
        <v>8.9345302331019276</v>
      </c>
      <c r="Y10" s="260">
        <v>9.0835360636113442</v>
      </c>
      <c r="DA10" s="68" t="s">
        <v>1847</v>
      </c>
    </row>
    <row r="11" spans="1:105" ht="12" customHeight="1" x14ac:dyDescent="0.25">
      <c r="A11" s="37" t="s">
        <v>159</v>
      </c>
      <c r="B11" s="226">
        <v>0.62686191009132763</v>
      </c>
      <c r="C11" s="226">
        <v>0.80810252414325145</v>
      </c>
      <c r="D11" s="226">
        <v>0.30481920146130648</v>
      </c>
      <c r="E11" s="226">
        <v>0.39560740136954609</v>
      </c>
      <c r="F11" s="226">
        <v>0.35823032286511691</v>
      </c>
      <c r="G11" s="226">
        <v>0.35872159405647391</v>
      </c>
      <c r="H11" s="226">
        <v>0.34117284028242761</v>
      </c>
      <c r="I11" s="226">
        <v>0.33493791634498321</v>
      </c>
      <c r="J11" s="226">
        <v>0.32418399755234029</v>
      </c>
      <c r="K11" s="226">
        <v>0.27098096996915738</v>
      </c>
      <c r="L11" s="226">
        <v>6.2082086217937288E-2</v>
      </c>
      <c r="M11" s="226">
        <v>0.21687289840517601</v>
      </c>
      <c r="N11" s="226">
        <v>0.25441216560673768</v>
      </c>
      <c r="O11" s="226">
        <v>0.20818356402475671</v>
      </c>
      <c r="P11" s="226">
        <v>0.24291037702538759</v>
      </c>
      <c r="Q11" s="226">
        <v>0.2481032167658557</v>
      </c>
      <c r="R11" s="226">
        <v>0.2487869991380936</v>
      </c>
      <c r="S11" s="226">
        <v>0.19146316689540499</v>
      </c>
      <c r="T11" s="226">
        <v>0.1771647258366843</v>
      </c>
      <c r="U11" s="226">
        <v>0.17983847573933079</v>
      </c>
      <c r="V11" s="226">
        <v>0.16770379135188171</v>
      </c>
      <c r="W11" s="226">
        <v>0.14111570251256569</v>
      </c>
      <c r="X11" s="226">
        <v>0.15765435371703401</v>
      </c>
      <c r="Y11" s="226">
        <v>0.18055023361481631</v>
      </c>
      <c r="DA11" s="69" t="s">
        <v>1848</v>
      </c>
    </row>
    <row r="12" spans="1:105" ht="12" customHeight="1" x14ac:dyDescent="0.25">
      <c r="A12" s="37" t="s">
        <v>35</v>
      </c>
      <c r="B12" s="226">
        <v>0.57289790365959936</v>
      </c>
      <c r="C12" s="226">
        <v>1.684788311455699</v>
      </c>
      <c r="D12" s="226">
        <v>2.4798006100935752</v>
      </c>
      <c r="E12" s="226">
        <v>3.424505328197871</v>
      </c>
      <c r="F12" s="226">
        <v>2.5131333405552758</v>
      </c>
      <c r="G12" s="226">
        <v>3.2989362281593522</v>
      </c>
      <c r="H12" s="226">
        <v>3.481136917361201</v>
      </c>
      <c r="I12" s="226">
        <v>3.5296839733705689</v>
      </c>
      <c r="J12" s="226">
        <v>4.232277794660142</v>
      </c>
      <c r="K12" s="226">
        <v>5.1527106872824211</v>
      </c>
      <c r="L12" s="226">
        <v>5.4758437567479046</v>
      </c>
      <c r="M12" s="226">
        <v>5.8895848650156131</v>
      </c>
      <c r="N12" s="226">
        <v>6.6228207746950494</v>
      </c>
      <c r="O12" s="226">
        <v>6.3109255831745052</v>
      </c>
      <c r="P12" s="226">
        <v>5.7642940567434833</v>
      </c>
      <c r="Q12" s="226">
        <v>5.9921096694553837</v>
      </c>
      <c r="R12" s="226">
        <v>7.0612121818661624</v>
      </c>
      <c r="S12" s="226">
        <v>8.3749721777203696</v>
      </c>
      <c r="T12" s="226">
        <v>8.1154857535472988</v>
      </c>
      <c r="U12" s="226">
        <v>8.1815893860213453</v>
      </c>
      <c r="V12" s="226">
        <v>7.7703173415058773</v>
      </c>
      <c r="W12" s="226">
        <v>8.0981544877916392</v>
      </c>
      <c r="X12" s="226">
        <v>7.3360313657681688</v>
      </c>
      <c r="Y12" s="226">
        <v>7.63566218897118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0.66096083029700237</v>
      </c>
      <c r="C15" s="226">
        <v>0.66546633987363579</v>
      </c>
      <c r="D15" s="226">
        <v>0.55307609940758184</v>
      </c>
      <c r="E15" s="226">
        <v>0.74531140972994092</v>
      </c>
      <c r="F15" s="226">
        <v>1.2524392024663471</v>
      </c>
      <c r="G15" s="226">
        <v>1.205476762454373</v>
      </c>
      <c r="H15" s="226">
        <v>1.1927512443982879</v>
      </c>
      <c r="I15" s="226">
        <v>1.268976252220823</v>
      </c>
      <c r="J15" s="226">
        <v>1.1548891683068589</v>
      </c>
      <c r="K15" s="226">
        <v>1.2983631395137429</v>
      </c>
      <c r="L15" s="226">
        <v>1.637082428801713</v>
      </c>
      <c r="M15" s="226">
        <v>1.480721768410918</v>
      </c>
      <c r="N15" s="226">
        <v>1.02234368616319</v>
      </c>
      <c r="O15" s="226">
        <v>1.442563606830721</v>
      </c>
      <c r="P15" s="226">
        <v>1.5858888445400441</v>
      </c>
      <c r="Q15" s="226">
        <v>1.5101464512007461</v>
      </c>
      <c r="R15" s="226">
        <v>1.243200459556667</v>
      </c>
      <c r="S15" s="226">
        <v>1.0717317070355279</v>
      </c>
      <c r="T15" s="226">
        <v>1.1015429507412979</v>
      </c>
      <c r="U15" s="226">
        <v>1.1383377336068321</v>
      </c>
      <c r="V15" s="226">
        <v>1.1972574094521169</v>
      </c>
      <c r="W15" s="226">
        <v>1.2383219476077889</v>
      </c>
      <c r="X15" s="226">
        <v>1.4408445136167249</v>
      </c>
      <c r="Y15" s="226">
        <v>1.267323641025347</v>
      </c>
      <c r="DA15" s="69" t="s">
        <v>1852</v>
      </c>
    </row>
    <row r="16" spans="1:105" ht="12" customHeight="1" x14ac:dyDescent="0.25">
      <c r="A16" s="57" t="s">
        <v>1853</v>
      </c>
      <c r="B16" s="261">
        <v>2.9236537293609399</v>
      </c>
      <c r="C16" s="261">
        <v>3.9322950891871589</v>
      </c>
      <c r="D16" s="261">
        <v>3.7233051644267152</v>
      </c>
      <c r="E16" s="261">
        <v>5.147907152676936</v>
      </c>
      <c r="F16" s="261">
        <v>6.2256002467046212</v>
      </c>
      <c r="G16" s="261">
        <v>6.7295582556697218</v>
      </c>
      <c r="H16" s="261">
        <v>6.8411375059307638</v>
      </c>
      <c r="I16" s="261">
        <v>7.1409049302537584</v>
      </c>
      <c r="J16" s="261">
        <v>7.3182529943067083</v>
      </c>
      <c r="K16" s="261">
        <v>8.7191800210927202</v>
      </c>
      <c r="L16" s="261">
        <v>10.10370229226924</v>
      </c>
      <c r="M16" s="261">
        <v>10.20152693631886</v>
      </c>
      <c r="N16" s="261">
        <v>8.7041477032662726</v>
      </c>
      <c r="O16" s="261">
        <v>10.057088255024571</v>
      </c>
      <c r="P16" s="261">
        <v>10.374622800586129</v>
      </c>
      <c r="Q16" s="261">
        <v>10.255770782075849</v>
      </c>
      <c r="R16" s="261">
        <v>10.022782944559831</v>
      </c>
      <c r="S16" s="261">
        <v>10.42479242195369</v>
      </c>
      <c r="T16" s="261">
        <v>10.432541443642579</v>
      </c>
      <c r="U16" s="261">
        <v>10.62863448620792</v>
      </c>
      <c r="V16" s="261">
        <v>10.615087120079901</v>
      </c>
      <c r="W16" s="261">
        <v>11.333939460148301</v>
      </c>
      <c r="X16" s="261">
        <v>11.36216868116589</v>
      </c>
      <c r="Y16" s="261">
        <v>10.694307481756461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735.00728172347772</v>
      </c>
      <c r="C17" s="294">
        <f t="shared" si="0"/>
        <v>686.29999732834199</v>
      </c>
      <c r="D17" s="294">
        <f t="shared" si="0"/>
        <v>670.7264069529524</v>
      </c>
      <c r="E17" s="294">
        <f t="shared" si="0"/>
        <v>690.30457079947689</v>
      </c>
      <c r="F17" s="294">
        <f t="shared" si="0"/>
        <v>603.73194837781102</v>
      </c>
      <c r="G17" s="294">
        <f t="shared" si="0"/>
        <v>665.79757554036348</v>
      </c>
      <c r="H17" s="294">
        <f t="shared" si="0"/>
        <v>664.7412907101691</v>
      </c>
      <c r="I17" s="294">
        <f t="shared" si="0"/>
        <v>671.6909363101804</v>
      </c>
      <c r="J17" s="294">
        <f t="shared" si="0"/>
        <v>689.54617118182477</v>
      </c>
      <c r="K17" s="294">
        <f t="shared" si="0"/>
        <v>692.71639107649798</v>
      </c>
      <c r="L17" s="294">
        <f t="shared" si="0"/>
        <v>727.78010157586186</v>
      </c>
      <c r="M17" s="294">
        <f t="shared" si="0"/>
        <v>712.35638736750388</v>
      </c>
      <c r="N17" s="294">
        <f t="shared" si="0"/>
        <v>752.40506553310956</v>
      </c>
      <c r="O17" s="294">
        <f t="shared" si="0"/>
        <v>802.63142832886638</v>
      </c>
      <c r="P17" s="294">
        <f t="shared" si="0"/>
        <v>738.9473274652803</v>
      </c>
      <c r="Q17" s="294">
        <f t="shared" si="0"/>
        <v>753.97953003481712</v>
      </c>
      <c r="R17" s="294">
        <f t="shared" si="0"/>
        <v>798.0032538096907</v>
      </c>
      <c r="S17" s="294">
        <f t="shared" si="0"/>
        <v>817.0554592636397</v>
      </c>
      <c r="T17" s="294">
        <f t="shared" si="0"/>
        <v>795.44874027575327</v>
      </c>
      <c r="U17" s="294">
        <f t="shared" si="0"/>
        <v>809.83971399984648</v>
      </c>
      <c r="V17" s="294">
        <f t="shared" si="0"/>
        <v>783.42739224228205</v>
      </c>
      <c r="W17" s="294">
        <f t="shared" si="0"/>
        <v>773.90412299178172</v>
      </c>
      <c r="X17" s="294">
        <f t="shared" si="0"/>
        <v>776.57915096978161</v>
      </c>
      <c r="Y17" s="294">
        <f t="shared" si="0"/>
        <v>802.58630495497687</v>
      </c>
      <c r="DA17" s="70"/>
    </row>
    <row r="18" spans="1:105" ht="12" customHeight="1" x14ac:dyDescent="0.25">
      <c r="A18" s="60" t="s">
        <v>1856</v>
      </c>
      <c r="B18" s="329">
        <v>710.64350064547</v>
      </c>
      <c r="C18" s="329">
        <v>653.53087158511585</v>
      </c>
      <c r="D18" s="329">
        <v>639.69886391606326</v>
      </c>
      <c r="E18" s="329">
        <v>647.40534452716929</v>
      </c>
      <c r="F18" s="329">
        <v>551.85194632193941</v>
      </c>
      <c r="G18" s="329">
        <v>609.71792340978266</v>
      </c>
      <c r="H18" s="329">
        <v>607.73181149407958</v>
      </c>
      <c r="I18" s="329">
        <v>612.18339522473264</v>
      </c>
      <c r="J18" s="329">
        <v>628.56072956260243</v>
      </c>
      <c r="K18" s="329">
        <v>620.05655756739236</v>
      </c>
      <c r="L18" s="329">
        <v>643.58258247361857</v>
      </c>
      <c r="M18" s="329">
        <v>627.34366289818036</v>
      </c>
      <c r="N18" s="329">
        <v>679.87050133922423</v>
      </c>
      <c r="O18" s="329">
        <v>718.82235953699535</v>
      </c>
      <c r="P18" s="329">
        <v>652.49213746039629</v>
      </c>
      <c r="Q18" s="329">
        <v>668.51477351751873</v>
      </c>
      <c r="R18" s="329">
        <v>714.48006260502586</v>
      </c>
      <c r="S18" s="329">
        <v>730.18218908069264</v>
      </c>
      <c r="T18" s="329">
        <v>708.5108949120654</v>
      </c>
      <c r="U18" s="329">
        <v>721.26775994811419</v>
      </c>
      <c r="V18" s="329">
        <v>694.96833290828329</v>
      </c>
      <c r="W18" s="329">
        <v>679.45462749054627</v>
      </c>
      <c r="X18" s="329">
        <v>681.89441196006624</v>
      </c>
      <c r="Y18" s="329">
        <v>713.46707594034001</v>
      </c>
      <c r="DA18" s="72" t="s">
        <v>1857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5.3035244347546886</v>
      </c>
      <c r="C21" s="229">
        <v>5.1480296926819697</v>
      </c>
      <c r="D21" s="229">
        <v>1.467491138835088</v>
      </c>
      <c r="E21" s="229">
        <v>1.458572014507441</v>
      </c>
      <c r="F21" s="229">
        <v>1.4125550596122389</v>
      </c>
      <c r="G21" s="229">
        <v>1.4515635923945609</v>
      </c>
      <c r="H21" s="229">
        <v>0.72542636941282812</v>
      </c>
      <c r="I21" s="229">
        <v>1.410243522878398</v>
      </c>
      <c r="J21" s="229">
        <v>1.3924966485195549</v>
      </c>
      <c r="K21" s="229">
        <v>2.1268034079583238</v>
      </c>
      <c r="L21" s="229">
        <v>2.1225480036377848</v>
      </c>
      <c r="M21" s="229">
        <v>1.350605759347526</v>
      </c>
      <c r="N21" s="229">
        <v>1.354081982009153</v>
      </c>
      <c r="O21" s="229">
        <v>0.70251026935702321</v>
      </c>
      <c r="P21" s="229">
        <v>1.389660080596429</v>
      </c>
      <c r="Q21" s="229">
        <v>1.3953606041948881</v>
      </c>
      <c r="R21" s="229">
        <v>1.4272356226483791</v>
      </c>
      <c r="S21" s="229">
        <v>1.0492183150098719</v>
      </c>
      <c r="T21" s="229">
        <v>0.87307201735985251</v>
      </c>
      <c r="U21" s="229">
        <v>0.74075346571556133</v>
      </c>
      <c r="V21" s="229">
        <v>0.46592507849129539</v>
      </c>
      <c r="W21" s="229">
        <v>0.51815335033922938</v>
      </c>
      <c r="X21" s="229">
        <v>0.48657442906027298</v>
      </c>
      <c r="Y21" s="229">
        <v>0.53893376907541313</v>
      </c>
      <c r="DA21" s="73" t="s">
        <v>1860</v>
      </c>
    </row>
    <row r="22" spans="1:105" ht="12" customHeight="1" x14ac:dyDescent="0.25">
      <c r="A22" s="64" t="s">
        <v>159</v>
      </c>
      <c r="B22" s="229">
        <v>0.64440224099439081</v>
      </c>
      <c r="C22" s="229">
        <v>1.7388741852740119</v>
      </c>
      <c r="D22" s="229">
        <v>0.69984882525424807</v>
      </c>
      <c r="E22" s="229">
        <v>1.3966912233122439</v>
      </c>
      <c r="F22" s="229">
        <v>1.5498493664023261</v>
      </c>
      <c r="G22" s="229">
        <v>1.6673782405276769</v>
      </c>
      <c r="H22" s="229">
        <v>1.6849018891749541</v>
      </c>
      <c r="I22" s="229">
        <v>1.714642992622305</v>
      </c>
      <c r="J22" s="229">
        <v>1.8034430668100701</v>
      </c>
      <c r="K22" s="229">
        <v>2.096511220603662</v>
      </c>
      <c r="L22" s="229">
        <v>0.53260987649359681</v>
      </c>
      <c r="M22" s="229">
        <v>2.118798207127448</v>
      </c>
      <c r="N22" s="229">
        <v>2.060843933315641</v>
      </c>
      <c r="O22" s="229">
        <v>1.603982333642048</v>
      </c>
      <c r="P22" s="229">
        <v>2.1681830427476321</v>
      </c>
      <c r="Q22" s="229">
        <v>2.168298138867756</v>
      </c>
      <c r="R22" s="229">
        <v>2.2308825269546531</v>
      </c>
      <c r="S22" s="229">
        <v>2.1206054712897382</v>
      </c>
      <c r="T22" s="229">
        <v>2.020253993008041</v>
      </c>
      <c r="U22" s="229">
        <v>2.039121783778663</v>
      </c>
      <c r="V22" s="229">
        <v>1.889861714089071</v>
      </c>
      <c r="W22" s="229">
        <v>1.9091205457481031</v>
      </c>
      <c r="X22" s="229">
        <v>1.832247469914954</v>
      </c>
      <c r="Y22" s="229">
        <v>1.924825298806079</v>
      </c>
      <c r="DA22" s="73" t="s">
        <v>1861</v>
      </c>
    </row>
    <row r="23" spans="1:105" ht="12" customHeight="1" x14ac:dyDescent="0.25">
      <c r="A23" s="64" t="s">
        <v>32</v>
      </c>
      <c r="B23" s="229">
        <v>201.255697043732</v>
      </c>
      <c r="C23" s="229">
        <v>146.35927003622379</v>
      </c>
      <c r="D23" s="229">
        <v>100.2725671391344</v>
      </c>
      <c r="E23" s="229">
        <v>109.62940977798181</v>
      </c>
      <c r="F23" s="229">
        <v>36.599541830489528</v>
      </c>
      <c r="G23" s="229">
        <v>45.625587925949603</v>
      </c>
      <c r="H23" s="229">
        <v>41.904053856455008</v>
      </c>
      <c r="I23" s="229">
        <v>34.335754628754223</v>
      </c>
      <c r="J23" s="229">
        <v>35.719969201631159</v>
      </c>
      <c r="K23" s="229">
        <v>23.425852099104681</v>
      </c>
      <c r="L23" s="229">
        <v>11.07425979515188</v>
      </c>
      <c r="M23" s="229">
        <v>16.441865252636099</v>
      </c>
      <c r="N23" s="229">
        <v>27.08116277612616</v>
      </c>
      <c r="O23" s="229">
        <v>18.936879575709082</v>
      </c>
      <c r="P23" s="229">
        <v>18.125667696253299</v>
      </c>
      <c r="Q23" s="229">
        <v>35.793434662841761</v>
      </c>
      <c r="R23" s="229">
        <v>39.093165434882813</v>
      </c>
      <c r="S23" s="229">
        <v>29.35075994150483</v>
      </c>
      <c r="T23" s="229">
        <v>26.451120644018172</v>
      </c>
      <c r="U23" s="229">
        <v>21.430941362150222</v>
      </c>
      <c r="V23" s="229">
        <v>25.691481299624819</v>
      </c>
      <c r="W23" s="229">
        <v>18.93364852370814</v>
      </c>
      <c r="X23" s="229">
        <v>31.251163649637292</v>
      </c>
      <c r="Y23" s="229">
        <v>46.986529332263892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5.4369451656582886E-3</v>
      </c>
      <c r="T24" s="229">
        <v>2.7693247572910889E-3</v>
      </c>
      <c r="U24" s="229">
        <v>2.0341056266788859E-3</v>
      </c>
      <c r="V24" s="229">
        <v>2.0133600799047691E-3</v>
      </c>
      <c r="W24" s="229">
        <v>2.0677885613803629E-3</v>
      </c>
      <c r="X24" s="229">
        <v>1.3559900484726611E-3</v>
      </c>
      <c r="Y24" s="229">
        <v>1.4338111581653819E-3</v>
      </c>
      <c r="DA24" s="73" t="s">
        <v>1863</v>
      </c>
    </row>
    <row r="25" spans="1:105" ht="12" customHeight="1" x14ac:dyDescent="0.25">
      <c r="A25" s="64" t="s">
        <v>35</v>
      </c>
      <c r="B25" s="229">
        <v>0.58892825841890628</v>
      </c>
      <c r="C25" s="229">
        <v>3.6253257661182281</v>
      </c>
      <c r="D25" s="229">
        <v>5.6934915370121697</v>
      </c>
      <c r="E25" s="229">
        <v>12.09020993925261</v>
      </c>
      <c r="F25" s="229">
        <v>10.872831993652079</v>
      </c>
      <c r="G25" s="229">
        <v>15.333825938717791</v>
      </c>
      <c r="H25" s="229">
        <v>17.191796872468299</v>
      </c>
      <c r="I25" s="229">
        <v>18.069461818940329</v>
      </c>
      <c r="J25" s="229">
        <v>23.544259134387818</v>
      </c>
      <c r="K25" s="229">
        <v>39.865219220528843</v>
      </c>
      <c r="L25" s="229">
        <v>46.977939123074712</v>
      </c>
      <c r="M25" s="229">
        <v>57.539886009206377</v>
      </c>
      <c r="N25" s="229">
        <v>53.647591821786769</v>
      </c>
      <c r="O25" s="229">
        <v>48.623498169806453</v>
      </c>
      <c r="P25" s="229">
        <v>51.451258609408612</v>
      </c>
      <c r="Q25" s="229">
        <v>52.368044290345807</v>
      </c>
      <c r="R25" s="229">
        <v>63.318159430431983</v>
      </c>
      <c r="S25" s="229">
        <v>92.759417437586436</v>
      </c>
      <c r="T25" s="229">
        <v>92.542928178138084</v>
      </c>
      <c r="U25" s="229">
        <v>92.768007927014381</v>
      </c>
      <c r="V25" s="229">
        <v>87.564062396312423</v>
      </c>
      <c r="W25" s="229">
        <v>109.5579927677329</v>
      </c>
      <c r="X25" s="229">
        <v>85.258824715179301</v>
      </c>
      <c r="Y25" s="229">
        <v>81.402917405378801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491.68645654673662</v>
      </c>
      <c r="C27" s="229">
        <v>469.49647935920262</v>
      </c>
      <c r="D27" s="229">
        <v>502.58818353676799</v>
      </c>
      <c r="E27" s="229">
        <v>494.84644921051341</v>
      </c>
      <c r="F27" s="229">
        <v>473.97781712191511</v>
      </c>
      <c r="G27" s="229">
        <v>493.86310125593229</v>
      </c>
      <c r="H27" s="229">
        <v>500.96238315954992</v>
      </c>
      <c r="I27" s="229">
        <v>515.87956294646074</v>
      </c>
      <c r="J27" s="229">
        <v>529.66925079504995</v>
      </c>
      <c r="K27" s="229">
        <v>515.87762993210424</v>
      </c>
      <c r="L27" s="229">
        <v>528.99585097910403</v>
      </c>
      <c r="M27" s="229">
        <v>495.78112950690388</v>
      </c>
      <c r="N27" s="229">
        <v>539.29790742640341</v>
      </c>
      <c r="O27" s="229">
        <v>591.38120453543638</v>
      </c>
      <c r="P27" s="229">
        <v>520.26761412618305</v>
      </c>
      <c r="Q27" s="229">
        <v>517.92765149211198</v>
      </c>
      <c r="R27" s="229">
        <v>556.2864176260573</v>
      </c>
      <c r="S27" s="229">
        <v>552.67797545794804</v>
      </c>
      <c r="T27" s="229">
        <v>535.87541783485494</v>
      </c>
      <c r="U27" s="229">
        <v>549.94271832866218</v>
      </c>
      <c r="V27" s="229">
        <v>538.6664359382014</v>
      </c>
      <c r="W27" s="229">
        <v>518.64795387539721</v>
      </c>
      <c r="X27" s="229">
        <v>531.78952172949641</v>
      </c>
      <c r="Y27" s="229">
        <v>563.17999369704228</v>
      </c>
      <c r="DA27" s="73" t="s">
        <v>1866</v>
      </c>
    </row>
    <row r="28" spans="1:105" ht="12" customHeight="1" x14ac:dyDescent="0.25">
      <c r="A28" s="64" t="s">
        <v>39</v>
      </c>
      <c r="B28" s="229">
        <v>11.16449212083341</v>
      </c>
      <c r="C28" s="229">
        <v>27.1628925456152</v>
      </c>
      <c r="D28" s="229">
        <v>28.977281739059279</v>
      </c>
      <c r="E28" s="229">
        <v>27.984012361601842</v>
      </c>
      <c r="F28" s="229">
        <v>27.439350949868221</v>
      </c>
      <c r="G28" s="229">
        <v>51.776466456260707</v>
      </c>
      <c r="H28" s="229">
        <v>45.263249347018608</v>
      </c>
      <c r="I28" s="229">
        <v>40.773729315076579</v>
      </c>
      <c r="J28" s="229">
        <v>36.431310716203967</v>
      </c>
      <c r="K28" s="229">
        <v>36.664541687092679</v>
      </c>
      <c r="L28" s="229">
        <v>53.879374696156553</v>
      </c>
      <c r="M28" s="229">
        <v>54.111378162958971</v>
      </c>
      <c r="N28" s="229">
        <v>56.428913399583173</v>
      </c>
      <c r="O28" s="229">
        <v>57.574284653044373</v>
      </c>
      <c r="P28" s="229">
        <v>59.089753905207338</v>
      </c>
      <c r="Q28" s="229">
        <v>58.861984329156542</v>
      </c>
      <c r="R28" s="229">
        <v>52.124201964050677</v>
      </c>
      <c r="S28" s="229">
        <v>52.218775512187968</v>
      </c>
      <c r="T28" s="229">
        <v>50.745332919929027</v>
      </c>
      <c r="U28" s="229">
        <v>54.344182975166461</v>
      </c>
      <c r="V28" s="229">
        <v>40.688553121484347</v>
      </c>
      <c r="W28" s="229">
        <v>29.885690639059231</v>
      </c>
      <c r="X28" s="229">
        <v>31.274723976729501</v>
      </c>
      <c r="Y28" s="229">
        <v>19.43244262661543</v>
      </c>
      <c r="DA28" s="73" t="s">
        <v>1867</v>
      </c>
    </row>
    <row r="29" spans="1:105" ht="12" customHeight="1" x14ac:dyDescent="0.25">
      <c r="A29" s="60" t="s">
        <v>1868</v>
      </c>
      <c r="B29" s="262">
        <v>24.36378107800774</v>
      </c>
      <c r="C29" s="262">
        <v>32.769125743226191</v>
      </c>
      <c r="D29" s="262">
        <v>31.02754303688917</v>
      </c>
      <c r="E29" s="262">
        <v>42.899226272307629</v>
      </c>
      <c r="F29" s="262">
        <v>51.880002055871621</v>
      </c>
      <c r="G29" s="262">
        <v>56.07965213058079</v>
      </c>
      <c r="H29" s="262">
        <v>57.009479216089467</v>
      </c>
      <c r="I29" s="262">
        <v>59.507541085447748</v>
      </c>
      <c r="J29" s="262">
        <v>60.985441619222321</v>
      </c>
      <c r="K29" s="262">
        <v>72.659833509105653</v>
      </c>
      <c r="L29" s="262">
        <v>84.197519102243263</v>
      </c>
      <c r="M29" s="262">
        <v>85.012724469323487</v>
      </c>
      <c r="N29" s="262">
        <v>72.534564193885302</v>
      </c>
      <c r="O29" s="262">
        <v>83.809068791871013</v>
      </c>
      <c r="P29" s="262">
        <v>86.455190004884031</v>
      </c>
      <c r="Q29" s="262">
        <v>85.464756517298426</v>
      </c>
      <c r="R29" s="262">
        <v>83.523191204664855</v>
      </c>
      <c r="S29" s="262">
        <v>86.873270182947067</v>
      </c>
      <c r="T29" s="262">
        <v>86.937845363687828</v>
      </c>
      <c r="U29" s="262">
        <v>88.571954051732263</v>
      </c>
      <c r="V29" s="262">
        <v>88.459059333998766</v>
      </c>
      <c r="W29" s="262">
        <v>94.449495501235461</v>
      </c>
      <c r="X29" s="262">
        <v>94.684739009715329</v>
      </c>
      <c r="Y29" s="262">
        <v>89.119229014636801</v>
      </c>
      <c r="DA29" s="72" t="s">
        <v>1869</v>
      </c>
    </row>
    <row r="30" spans="1:105" ht="12" customHeight="1" x14ac:dyDescent="0.25">
      <c r="A30" s="132" t="s">
        <v>1870</v>
      </c>
      <c r="B30" s="316">
        <v>6.4970082874687352</v>
      </c>
      <c r="C30" s="316">
        <v>8.7384335315269883</v>
      </c>
      <c r="D30" s="316">
        <v>8.2740114765037802</v>
      </c>
      <c r="E30" s="316">
        <v>11.43979367261537</v>
      </c>
      <c r="F30" s="316">
        <v>13.83466721489911</v>
      </c>
      <c r="G30" s="316">
        <v>14.95457390148821</v>
      </c>
      <c r="H30" s="316">
        <v>15.2025277909572</v>
      </c>
      <c r="I30" s="316">
        <v>15.86867762278607</v>
      </c>
      <c r="J30" s="316">
        <v>16.262784431792628</v>
      </c>
      <c r="K30" s="316">
        <v>19.375955602428199</v>
      </c>
      <c r="L30" s="316">
        <v>22.452671760598221</v>
      </c>
      <c r="M30" s="316">
        <v>22.67005985848628</v>
      </c>
      <c r="N30" s="316">
        <v>19.34255045170276</v>
      </c>
      <c r="O30" s="316">
        <v>22.34908501116562</v>
      </c>
      <c r="P30" s="316">
        <v>23.054717334635761</v>
      </c>
      <c r="Q30" s="316">
        <v>22.79060173794625</v>
      </c>
      <c r="R30" s="316">
        <v>22.27285098791064</v>
      </c>
      <c r="S30" s="316">
        <v>23.16620538211923</v>
      </c>
      <c r="T30" s="316">
        <v>23.18342543031676</v>
      </c>
      <c r="U30" s="316">
        <v>23.61918774712861</v>
      </c>
      <c r="V30" s="316">
        <v>23.58908248906635</v>
      </c>
      <c r="W30" s="316">
        <v>25.186532133662801</v>
      </c>
      <c r="X30" s="316">
        <v>25.249263735924089</v>
      </c>
      <c r="Y30" s="316">
        <v>23.76512773723649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384.65777847307481</v>
      </c>
      <c r="C32" s="223">
        <v>389.06341169258792</v>
      </c>
      <c r="D32" s="223">
        <v>383.23276207081909</v>
      </c>
      <c r="E32" s="223">
        <v>397.69618430271947</v>
      </c>
      <c r="F32" s="223">
        <v>374.1506678888025</v>
      </c>
      <c r="G32" s="223">
        <v>383.62001894903239</v>
      </c>
      <c r="H32" s="223">
        <v>383.26207386671581</v>
      </c>
      <c r="I32" s="223">
        <v>386.89873222990229</v>
      </c>
      <c r="J32" s="223">
        <v>411.56709574420648</v>
      </c>
      <c r="K32" s="223">
        <v>389.39657654765631</v>
      </c>
      <c r="L32" s="223">
        <v>408.49810867248829</v>
      </c>
      <c r="M32" s="223">
        <v>452.62184950126772</v>
      </c>
      <c r="N32" s="223">
        <v>482.17721528877928</v>
      </c>
      <c r="O32" s="223">
        <v>463.07498280599782</v>
      </c>
      <c r="P32" s="223">
        <v>435.83148030937622</v>
      </c>
      <c r="Q32" s="223">
        <v>440.83761110182343</v>
      </c>
      <c r="R32" s="223">
        <v>440.74483233894568</v>
      </c>
      <c r="S32" s="223">
        <v>446.48615131780338</v>
      </c>
      <c r="T32" s="223">
        <v>423.54926448136399</v>
      </c>
      <c r="U32" s="223">
        <v>431.47167087536491</v>
      </c>
      <c r="V32" s="223">
        <v>428.89823319913029</v>
      </c>
      <c r="W32" s="223">
        <v>389.56703798608942</v>
      </c>
      <c r="X32" s="223">
        <v>410.26555683006723</v>
      </c>
      <c r="Y32" s="223">
        <v>359.46409280457851</v>
      </c>
      <c r="DA32" s="89" t="s">
        <v>1872</v>
      </c>
    </row>
    <row r="33" spans="1:105" ht="12" customHeight="1" x14ac:dyDescent="0.25">
      <c r="A33" s="55" t="s">
        <v>91</v>
      </c>
      <c r="B33" s="259">
        <v>2.0302707290932238</v>
      </c>
      <c r="C33" s="259">
        <v>2.0535241992405342</v>
      </c>
      <c r="D33" s="259">
        <v>2.0227493184993479</v>
      </c>
      <c r="E33" s="259">
        <v>2.0990890273089038</v>
      </c>
      <c r="F33" s="259">
        <v>1.974812916303704</v>
      </c>
      <c r="G33" s="259">
        <v>2.024793307594269</v>
      </c>
      <c r="H33" s="259">
        <v>2.0229040297375791</v>
      </c>
      <c r="I33" s="259">
        <v>2.0420987566864008</v>
      </c>
      <c r="J33" s="259">
        <v>2.172301391809389</v>
      </c>
      <c r="K33" s="259">
        <v>2.0552826840317779</v>
      </c>
      <c r="L33" s="259">
        <v>2.1561029032609449</v>
      </c>
      <c r="M33" s="259">
        <v>2.3889933957353851</v>
      </c>
      <c r="N33" s="259">
        <v>2.5449902256558681</v>
      </c>
      <c r="O33" s="259">
        <v>2.444166309852164</v>
      </c>
      <c r="P33" s="259">
        <v>2.300371776705</v>
      </c>
      <c r="Q33" s="259">
        <v>2.3267947463750329</v>
      </c>
      <c r="R33" s="259">
        <v>2.326305048734485</v>
      </c>
      <c r="S33" s="259">
        <v>2.3566084314332372</v>
      </c>
      <c r="T33" s="259">
        <v>2.2355447416636012</v>
      </c>
      <c r="U33" s="259">
        <v>2.2773601700933832</v>
      </c>
      <c r="V33" s="259">
        <v>2.2637772517706569</v>
      </c>
      <c r="W33" s="259">
        <v>2.0561824003204361</v>
      </c>
      <c r="X33" s="259">
        <v>2.165431710477125</v>
      </c>
      <c r="Y33" s="259">
        <v>1.897295379488235</v>
      </c>
      <c r="DA33" s="67" t="s">
        <v>1873</v>
      </c>
    </row>
    <row r="34" spans="1:105" ht="12" customHeight="1" x14ac:dyDescent="0.25">
      <c r="A34" s="173" t="s">
        <v>92</v>
      </c>
      <c r="B34" s="224">
        <v>2.8811067271434641</v>
      </c>
      <c r="C34" s="224">
        <v>2.9141051486400729</v>
      </c>
      <c r="D34" s="224">
        <v>2.870433280322259</v>
      </c>
      <c r="E34" s="224">
        <v>2.9787650635902061</v>
      </c>
      <c r="F34" s="224">
        <v>2.8024079234760779</v>
      </c>
      <c r="G34" s="224">
        <v>2.873333854441364</v>
      </c>
      <c r="H34" s="224">
        <v>2.870652827194923</v>
      </c>
      <c r="I34" s="224">
        <v>2.8978915871028841</v>
      </c>
      <c r="J34" s="224">
        <v>3.0826589102825821</v>
      </c>
      <c r="K34" s="224">
        <v>2.9166005706983391</v>
      </c>
      <c r="L34" s="224">
        <v>3.0596720378139421</v>
      </c>
      <c r="M34" s="224">
        <v>3.3901611469464661</v>
      </c>
      <c r="N34" s="224">
        <v>3.6115323708214691</v>
      </c>
      <c r="O34" s="224">
        <v>3.468455657988823</v>
      </c>
      <c r="P34" s="224">
        <v>3.264400410163927</v>
      </c>
      <c r="Q34" s="224">
        <v>3.301896589651991</v>
      </c>
      <c r="R34" s="224">
        <v>3.3012016719022399</v>
      </c>
      <c r="S34" s="224">
        <v>3.3442044490676111</v>
      </c>
      <c r="T34" s="224">
        <v>3.172405976080765</v>
      </c>
      <c r="U34" s="224">
        <v>3.231745211199049</v>
      </c>
      <c r="V34" s="224">
        <v>3.2124700294249768</v>
      </c>
      <c r="W34" s="224">
        <v>2.9178773357201782</v>
      </c>
      <c r="X34" s="224">
        <v>3.0729103162571141</v>
      </c>
      <c r="Y34" s="224">
        <v>2.6924047137610918</v>
      </c>
      <c r="DA34" s="177" t="s">
        <v>1874</v>
      </c>
    </row>
    <row r="35" spans="1:105" ht="12" customHeight="1" x14ac:dyDescent="0.25">
      <c r="A35" s="173" t="s">
        <v>93</v>
      </c>
      <c r="B35" s="224">
        <v>10.252122480387859</v>
      </c>
      <c r="C35" s="224">
        <v>10.3695439752792</v>
      </c>
      <c r="D35" s="224">
        <v>10.214142115735619</v>
      </c>
      <c r="E35" s="224">
        <v>10.59962964388526</v>
      </c>
      <c r="F35" s="224">
        <v>9.9720808676781481</v>
      </c>
      <c r="G35" s="224">
        <v>10.22446351093156</v>
      </c>
      <c r="H35" s="224">
        <v>10.214923350740751</v>
      </c>
      <c r="I35" s="224">
        <v>10.31184968122319</v>
      </c>
      <c r="J35" s="224">
        <v>10.96932523038126</v>
      </c>
      <c r="K35" s="224">
        <v>10.378423678464291</v>
      </c>
      <c r="L35" s="224">
        <v>10.8875288048031</v>
      </c>
      <c r="M35" s="224">
        <v>12.063540367769461</v>
      </c>
      <c r="N35" s="224">
        <v>12.85126713936673</v>
      </c>
      <c r="O35" s="224">
        <v>12.34214334668242</v>
      </c>
      <c r="P35" s="224">
        <v>11.616033697998599</v>
      </c>
      <c r="Q35" s="224">
        <v>11.74946000291003</v>
      </c>
      <c r="R35" s="224">
        <v>11.74698720944594</v>
      </c>
      <c r="S35" s="224">
        <v>11.900008176820281</v>
      </c>
      <c r="T35" s="224">
        <v>11.28868094953946</v>
      </c>
      <c r="U35" s="224">
        <v>11.499833525247171</v>
      </c>
      <c r="V35" s="224">
        <v>11.431244769919999</v>
      </c>
      <c r="W35" s="224">
        <v>10.382966915706859</v>
      </c>
      <c r="X35" s="224">
        <v>10.93463585944645</v>
      </c>
      <c r="Y35" s="224">
        <v>9.5806457401249396</v>
      </c>
      <c r="DA35" s="177" t="s">
        <v>1875</v>
      </c>
    </row>
    <row r="36" spans="1:105" ht="12" customHeight="1" x14ac:dyDescent="0.25">
      <c r="A36" s="173" t="s">
        <v>94</v>
      </c>
      <c r="B36" s="224">
        <v>8.121082916372897</v>
      </c>
      <c r="C36" s="224">
        <v>8.214096796962135</v>
      </c>
      <c r="D36" s="224">
        <v>8.0909972739973917</v>
      </c>
      <c r="E36" s="224">
        <v>8.3963561092356116</v>
      </c>
      <c r="F36" s="224">
        <v>7.8992516652148153</v>
      </c>
      <c r="G36" s="224">
        <v>8.0991732303770725</v>
      </c>
      <c r="H36" s="224">
        <v>8.0916161189503164</v>
      </c>
      <c r="I36" s="224">
        <v>8.1683950267456051</v>
      </c>
      <c r="J36" s="224">
        <v>8.6892055672375577</v>
      </c>
      <c r="K36" s="224">
        <v>8.2211307361271082</v>
      </c>
      <c r="L36" s="224">
        <v>8.6244116130437796</v>
      </c>
      <c r="M36" s="224">
        <v>9.5559735829415331</v>
      </c>
      <c r="N36" s="224">
        <v>10.179960902623471</v>
      </c>
      <c r="O36" s="224">
        <v>9.7766652394086542</v>
      </c>
      <c r="P36" s="224">
        <v>9.2014871068199984</v>
      </c>
      <c r="Q36" s="224">
        <v>9.3071789855001299</v>
      </c>
      <c r="R36" s="224">
        <v>9.3052201949379416</v>
      </c>
      <c r="S36" s="224">
        <v>9.4264337257329469</v>
      </c>
      <c r="T36" s="224">
        <v>8.9421789666544012</v>
      </c>
      <c r="U36" s="224">
        <v>9.1094406803735311</v>
      </c>
      <c r="V36" s="224">
        <v>9.0551090070826259</v>
      </c>
      <c r="W36" s="224">
        <v>8.2247296012817426</v>
      </c>
      <c r="X36" s="224">
        <v>8.6617268419084965</v>
      </c>
      <c r="Y36" s="224">
        <v>7.5891815179529409</v>
      </c>
      <c r="DA36" s="177" t="s">
        <v>1876</v>
      </c>
    </row>
    <row r="37" spans="1:105" ht="12" customHeight="1" x14ac:dyDescent="0.25">
      <c r="A37" s="56" t="s">
        <v>95</v>
      </c>
      <c r="B37" s="260">
        <v>0.69902922648701438</v>
      </c>
      <c r="C37" s="260">
        <v>1.295333122002126</v>
      </c>
      <c r="D37" s="260">
        <v>1.377946545927909</v>
      </c>
      <c r="E37" s="260">
        <v>1.9176871841818619</v>
      </c>
      <c r="F37" s="260">
        <v>1.8923396635059659</v>
      </c>
      <c r="G37" s="260">
        <v>2.0716647399531252</v>
      </c>
      <c r="H37" s="260">
        <v>2.139538117313502</v>
      </c>
      <c r="I37" s="260">
        <v>2.1919490888829869</v>
      </c>
      <c r="J37" s="260">
        <v>2.5253978738667602</v>
      </c>
      <c r="K37" s="260">
        <v>2.826891845108817</v>
      </c>
      <c r="L37" s="260">
        <v>3.0344298665692651</v>
      </c>
      <c r="M37" s="260">
        <v>3.6389031575783171</v>
      </c>
      <c r="N37" s="260">
        <v>3.7634930509169142</v>
      </c>
      <c r="O37" s="260">
        <v>3.434760182750948</v>
      </c>
      <c r="P37" s="260">
        <v>3.376160200959808</v>
      </c>
      <c r="Q37" s="260">
        <v>3.4077875120685821</v>
      </c>
      <c r="R37" s="260">
        <v>3.53067906610918</v>
      </c>
      <c r="S37" s="260">
        <v>3.9373106288188939</v>
      </c>
      <c r="T37" s="260">
        <v>3.7467795466936442</v>
      </c>
      <c r="U37" s="260">
        <v>3.791605247403623</v>
      </c>
      <c r="V37" s="260">
        <v>3.755702247201822</v>
      </c>
      <c r="W37" s="260">
        <v>3.6030414352282469</v>
      </c>
      <c r="X37" s="260">
        <v>3.5666214427466558</v>
      </c>
      <c r="Y37" s="260">
        <v>3.0521648000793511</v>
      </c>
      <c r="DA37" s="68" t="s">
        <v>1877</v>
      </c>
    </row>
    <row r="38" spans="1:105" ht="12" customHeight="1" x14ac:dyDescent="0.25">
      <c r="A38" s="37" t="s">
        <v>159</v>
      </c>
      <c r="B38" s="226">
        <v>0.23549735825579721</v>
      </c>
      <c r="C38" s="226">
        <v>0.33142608873540358</v>
      </c>
      <c r="D38" s="226">
        <v>0.1258426702104781</v>
      </c>
      <c r="E38" s="226">
        <v>0.1661732229966762</v>
      </c>
      <c r="F38" s="226">
        <v>0.164385512759578</v>
      </c>
      <c r="G38" s="226">
        <v>0.15281314241418911</v>
      </c>
      <c r="H38" s="226">
        <v>0.14555202739890111</v>
      </c>
      <c r="I38" s="226">
        <v>0.1430121408544508</v>
      </c>
      <c r="J38" s="226">
        <v>0.14334499557454311</v>
      </c>
      <c r="K38" s="226">
        <v>0.1139582936089879</v>
      </c>
      <c r="L38" s="226">
        <v>2.6255542776151931E-2</v>
      </c>
      <c r="M38" s="226">
        <v>0.1040148676446611</v>
      </c>
      <c r="N38" s="226">
        <v>0.12120629529966941</v>
      </c>
      <c r="O38" s="226">
        <v>8.9812862008611521E-2</v>
      </c>
      <c r="P38" s="226">
        <v>0.1080066209190445</v>
      </c>
      <c r="Q38" s="226">
        <v>0.1090895282385658</v>
      </c>
      <c r="R38" s="226">
        <v>0.10269689551165261</v>
      </c>
      <c r="S38" s="226">
        <v>7.8215075335869702E-2</v>
      </c>
      <c r="T38" s="226">
        <v>7.066036867325004E-2</v>
      </c>
      <c r="U38" s="226">
        <v>7.1778245626484494E-2</v>
      </c>
      <c r="V38" s="226">
        <v>6.8946502630150744E-2</v>
      </c>
      <c r="W38" s="226">
        <v>5.3647141163655591E-2</v>
      </c>
      <c r="X38" s="226">
        <v>6.2934858782644695E-2</v>
      </c>
      <c r="Y38" s="226">
        <v>6.0666800222528877E-2</v>
      </c>
      <c r="DA38" s="69" t="s">
        <v>1878</v>
      </c>
    </row>
    <row r="39" spans="1:105" ht="12" customHeight="1" x14ac:dyDescent="0.25">
      <c r="A39" s="37" t="s">
        <v>35</v>
      </c>
      <c r="B39" s="226">
        <v>0.21522434317705469</v>
      </c>
      <c r="C39" s="226">
        <v>0.69098014636804084</v>
      </c>
      <c r="D39" s="226">
        <v>1.0237699228516659</v>
      </c>
      <c r="E39" s="226">
        <v>1.4384490421208209</v>
      </c>
      <c r="F39" s="226">
        <v>1.153232114792029</v>
      </c>
      <c r="G39" s="226">
        <v>1.405326080173692</v>
      </c>
      <c r="H39" s="226">
        <v>1.485131511510827</v>
      </c>
      <c r="I39" s="226">
        <v>1.5071081443387331</v>
      </c>
      <c r="J39" s="226">
        <v>1.8713935491150999</v>
      </c>
      <c r="K39" s="226">
        <v>2.1669201252410222</v>
      </c>
      <c r="L39" s="226">
        <v>2.3158250430907641</v>
      </c>
      <c r="M39" s="226">
        <v>2.8247162034607509</v>
      </c>
      <c r="N39" s="226">
        <v>3.1552247850258248</v>
      </c>
      <c r="O39" s="226">
        <v>2.7226082481749869</v>
      </c>
      <c r="P39" s="226">
        <v>2.5630108136035932</v>
      </c>
      <c r="Q39" s="226">
        <v>2.6346954526250048</v>
      </c>
      <c r="R39" s="226">
        <v>2.9148009025351138</v>
      </c>
      <c r="S39" s="226">
        <v>3.421279875591217</v>
      </c>
      <c r="T39" s="226">
        <v>3.2367798533257548</v>
      </c>
      <c r="U39" s="226">
        <v>3.2654865992975299</v>
      </c>
      <c r="V39" s="226">
        <v>3.1945384222062181</v>
      </c>
      <c r="W39" s="226">
        <v>3.078628595091776</v>
      </c>
      <c r="X39" s="226">
        <v>2.9285083928499689</v>
      </c>
      <c r="Y39" s="226">
        <v>2.565663767421559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0.2483075250541624</v>
      </c>
      <c r="C42" s="226">
        <v>0.27292688689868111</v>
      </c>
      <c r="D42" s="226">
        <v>0.22833395286576449</v>
      </c>
      <c r="E42" s="226">
        <v>0.31306491906436462</v>
      </c>
      <c r="F42" s="226">
        <v>0.574722035954359</v>
      </c>
      <c r="G42" s="226">
        <v>0.51352551736524377</v>
      </c>
      <c r="H42" s="226">
        <v>0.50885457840377468</v>
      </c>
      <c r="I42" s="226">
        <v>0.54182880368980268</v>
      </c>
      <c r="J42" s="226">
        <v>0.51065932917711765</v>
      </c>
      <c r="K42" s="226">
        <v>0.54601342625880678</v>
      </c>
      <c r="L42" s="226">
        <v>0.6923492807023488</v>
      </c>
      <c r="M42" s="226">
        <v>0.71017208647290464</v>
      </c>
      <c r="N42" s="226">
        <v>0.48706197059141931</v>
      </c>
      <c r="O42" s="226">
        <v>0.62233907256734955</v>
      </c>
      <c r="P42" s="226">
        <v>0.70514276643717044</v>
      </c>
      <c r="Q42" s="226">
        <v>0.66400253120501107</v>
      </c>
      <c r="R42" s="226">
        <v>0.51318126806241404</v>
      </c>
      <c r="S42" s="226">
        <v>0.43781567789180781</v>
      </c>
      <c r="T42" s="226">
        <v>0.43933932469463971</v>
      </c>
      <c r="U42" s="226">
        <v>0.4543404024796085</v>
      </c>
      <c r="V42" s="226">
        <v>0.49221732236545329</v>
      </c>
      <c r="W42" s="226">
        <v>0.47076569897281623</v>
      </c>
      <c r="X42" s="226">
        <v>0.57517819111404211</v>
      </c>
      <c r="Y42" s="226">
        <v>0.42583423243526258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11.615509715574829</v>
      </c>
      <c r="C43" s="261">
        <f t="shared" si="1"/>
        <v>12.357857377178718</v>
      </c>
      <c r="D43" s="261">
        <f t="shared" si="1"/>
        <v>12.105500013542992</v>
      </c>
      <c r="E43" s="261">
        <f t="shared" si="1"/>
        <v>13.256202861968397</v>
      </c>
      <c r="F43" s="261">
        <f t="shared" si="1"/>
        <v>13.495425453084295</v>
      </c>
      <c r="G43" s="261">
        <f t="shared" si="1"/>
        <v>13.755320627619589</v>
      </c>
      <c r="H43" s="261">
        <f t="shared" si="1"/>
        <v>13.808499750737568</v>
      </c>
      <c r="I43" s="261">
        <f t="shared" si="1"/>
        <v>14.066849598776486</v>
      </c>
      <c r="J43" s="261">
        <f t="shared" si="1"/>
        <v>14.948752435947309</v>
      </c>
      <c r="K43" s="261">
        <f t="shared" si="1"/>
        <v>14.886144827011247</v>
      </c>
      <c r="L43" s="261">
        <f t="shared" si="1"/>
        <v>16.146590318487394</v>
      </c>
      <c r="M43" s="261">
        <f t="shared" si="1"/>
        <v>18.080104292860629</v>
      </c>
      <c r="N43" s="261">
        <f t="shared" si="1"/>
        <v>17.9340863330996</v>
      </c>
      <c r="O43" s="261">
        <f t="shared" si="1"/>
        <v>17.673440064575111</v>
      </c>
      <c r="P43" s="261">
        <f t="shared" si="1"/>
        <v>17.290356328719341</v>
      </c>
      <c r="Q43" s="261">
        <f t="shared" si="1"/>
        <v>17.293812678513007</v>
      </c>
      <c r="R43" s="261">
        <f t="shared" si="1"/>
        <v>16.823333812164783</v>
      </c>
      <c r="S43" s="261">
        <f t="shared" si="1"/>
        <v>17.116222493491115</v>
      </c>
      <c r="T43" s="261">
        <f t="shared" si="1"/>
        <v>16.387659328747535</v>
      </c>
      <c r="U43" s="261">
        <f t="shared" si="1"/>
        <v>16.699192039352972</v>
      </c>
      <c r="V43" s="261">
        <f t="shared" si="1"/>
        <v>16.783732357239266</v>
      </c>
      <c r="W43" s="261">
        <f t="shared" si="1"/>
        <v>15.669525615294178</v>
      </c>
      <c r="X43" s="261">
        <f t="shared" si="1"/>
        <v>16.506227873494403</v>
      </c>
      <c r="Y43" s="261">
        <f t="shared" si="1"/>
        <v>13.989279789858101</v>
      </c>
      <c r="DA43" s="70"/>
    </row>
    <row r="44" spans="1:105" ht="12" customHeight="1" x14ac:dyDescent="0.25">
      <c r="A44" s="60" t="s">
        <v>1884</v>
      </c>
      <c r="B44" s="262">
        <v>10.11617905926505</v>
      </c>
      <c r="C44" s="262">
        <v>10.15633219430854</v>
      </c>
      <c r="D44" s="262">
        <v>10.007180763050879</v>
      </c>
      <c r="E44" s="262">
        <v>10.304418219198091</v>
      </c>
      <c r="F44" s="262">
        <v>9.5956486175436826</v>
      </c>
      <c r="G44" s="262">
        <v>9.8419852308175013</v>
      </c>
      <c r="H44" s="262">
        <v>9.8244068539593155</v>
      </c>
      <c r="I44" s="262">
        <v>9.9046857445631566</v>
      </c>
      <c r="J44" s="262">
        <v>10.53146449374788</v>
      </c>
      <c r="K44" s="262">
        <v>9.8807295194212319</v>
      </c>
      <c r="L44" s="262">
        <v>10.31358237616179</v>
      </c>
      <c r="M44" s="262">
        <v>11.40108579638807</v>
      </c>
      <c r="N44" s="262">
        <v>12.27337664031243</v>
      </c>
      <c r="O44" s="262">
        <v>11.750713452589251</v>
      </c>
      <c r="P44" s="262">
        <v>10.993352534363989</v>
      </c>
      <c r="Q44" s="262">
        <v>11.13812888688266</v>
      </c>
      <c r="R44" s="262">
        <v>11.17558611376646</v>
      </c>
      <c r="S44" s="262">
        <v>11.30282559807979</v>
      </c>
      <c r="T44" s="262">
        <v>10.70768870466863</v>
      </c>
      <c r="U44" s="262">
        <v>10.90830588694994</v>
      </c>
      <c r="V44" s="262">
        <v>10.82642165276102</v>
      </c>
      <c r="W44" s="262">
        <v>9.7877363778617354</v>
      </c>
      <c r="X44" s="262">
        <v>10.314614147126489</v>
      </c>
      <c r="Y44" s="262">
        <v>9.0840085177150307</v>
      </c>
      <c r="DA44" s="72" t="s">
        <v>1885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7.5496930287035496E-2</v>
      </c>
      <c r="C47" s="229">
        <v>8.0004024260134102E-2</v>
      </c>
      <c r="D47" s="229">
        <v>2.2956815968997939E-2</v>
      </c>
      <c r="E47" s="229">
        <v>2.3215341311832779E-2</v>
      </c>
      <c r="F47" s="229">
        <v>2.456162761644979E-2</v>
      </c>
      <c r="G47" s="229">
        <v>2.3430945506809499E-2</v>
      </c>
      <c r="H47" s="229">
        <v>1.1727021131543379E-2</v>
      </c>
      <c r="I47" s="229">
        <v>2.2816722940171449E-2</v>
      </c>
      <c r="J47" s="229">
        <v>2.3331125095504449E-2</v>
      </c>
      <c r="K47" s="229">
        <v>3.3891052289589711E-2</v>
      </c>
      <c r="L47" s="229">
        <v>3.4014397342354133E-2</v>
      </c>
      <c r="M47" s="229">
        <v>2.4545353767152351E-2</v>
      </c>
      <c r="N47" s="229">
        <v>2.4444593690007559E-2</v>
      </c>
      <c r="O47" s="229">
        <v>1.1484056892766719E-2</v>
      </c>
      <c r="P47" s="229">
        <v>2.3413344455597319E-2</v>
      </c>
      <c r="Q47" s="229">
        <v>2.3248111887528611E-2</v>
      </c>
      <c r="R47" s="229">
        <v>2.2324198309168961E-2</v>
      </c>
      <c r="S47" s="229">
        <v>1.624133237733244E-2</v>
      </c>
      <c r="T47" s="229">
        <v>1.319469248219057E-2</v>
      </c>
      <c r="U47" s="229">
        <v>1.120300371033485E-2</v>
      </c>
      <c r="V47" s="229">
        <v>7.2583182851415611E-3</v>
      </c>
      <c r="W47" s="229">
        <v>7.4641457887440399E-3</v>
      </c>
      <c r="X47" s="229">
        <v>7.3601240919232017E-3</v>
      </c>
      <c r="Y47" s="229">
        <v>6.8618148108837091E-3</v>
      </c>
      <c r="DA47" s="73" t="s">
        <v>1888</v>
      </c>
    </row>
    <row r="48" spans="1:105" ht="12" customHeight="1" x14ac:dyDescent="0.25">
      <c r="A48" s="64" t="s">
        <v>159</v>
      </c>
      <c r="B48" s="229">
        <v>9.1732189911958549E-3</v>
      </c>
      <c r="C48" s="229">
        <v>2.7023335296946831E-2</v>
      </c>
      <c r="D48" s="229">
        <v>1.0948141533743631E-2</v>
      </c>
      <c r="E48" s="229">
        <v>2.2230416553950409E-2</v>
      </c>
      <c r="F48" s="229">
        <v>2.6948912709720722E-2</v>
      </c>
      <c r="G48" s="229">
        <v>2.6914596713324329E-2</v>
      </c>
      <c r="H48" s="229">
        <v>2.7237609345418759E-2</v>
      </c>
      <c r="I48" s="229">
        <v>2.7741686786206931E-2</v>
      </c>
      <c r="J48" s="229">
        <v>3.0216486222139041E-2</v>
      </c>
      <c r="K48" s="229">
        <v>3.3408340017378108E-2</v>
      </c>
      <c r="L48" s="229">
        <v>8.5352151925261865E-3</v>
      </c>
      <c r="M48" s="229">
        <v>3.8506167469828961E-2</v>
      </c>
      <c r="N48" s="229">
        <v>3.7203428801017291E-2</v>
      </c>
      <c r="O48" s="229">
        <v>2.622057666345182E-2</v>
      </c>
      <c r="P48" s="229">
        <v>3.6530096195069361E-2</v>
      </c>
      <c r="Q48" s="229">
        <v>3.6126029061142317E-2</v>
      </c>
      <c r="R48" s="229">
        <v>3.489449334496135E-2</v>
      </c>
      <c r="S48" s="229">
        <v>3.2825826434494033E-2</v>
      </c>
      <c r="T48" s="229">
        <v>3.0531994662098619E-2</v>
      </c>
      <c r="U48" s="229">
        <v>3.0839260248927219E-2</v>
      </c>
      <c r="V48" s="229">
        <v>2.9440823147316261E-2</v>
      </c>
      <c r="W48" s="229">
        <v>2.7501422257370591E-2</v>
      </c>
      <c r="X48" s="229">
        <v>2.7715325632157069E-2</v>
      </c>
      <c r="Y48" s="229">
        <v>2.4507268799226139E-2</v>
      </c>
      <c r="DA48" s="73" t="s">
        <v>1889</v>
      </c>
    </row>
    <row r="49" spans="1:105" ht="12" customHeight="1" x14ac:dyDescent="0.25">
      <c r="A49" s="64" t="s">
        <v>32</v>
      </c>
      <c r="B49" s="229">
        <v>2.8649226597335691</v>
      </c>
      <c r="C49" s="229">
        <v>2.2745266227424099</v>
      </c>
      <c r="D49" s="229">
        <v>1.568621990030826</v>
      </c>
      <c r="E49" s="229">
        <v>1.7449149856821431</v>
      </c>
      <c r="F49" s="229">
        <v>0.63639594878512573</v>
      </c>
      <c r="G49" s="229">
        <v>0.73648214243615662</v>
      </c>
      <c r="H49" s="229">
        <v>0.6774081365001039</v>
      </c>
      <c r="I49" s="229">
        <v>0.55552774226323975</v>
      </c>
      <c r="J49" s="229">
        <v>0.59848407587683961</v>
      </c>
      <c r="K49" s="229">
        <v>0.3732957994369121</v>
      </c>
      <c r="L49" s="229">
        <v>0.17746796411631821</v>
      </c>
      <c r="M49" s="229">
        <v>0.29880769900816001</v>
      </c>
      <c r="N49" s="229">
        <v>0.48888326520165348</v>
      </c>
      <c r="O49" s="229">
        <v>0.3095644461083224</v>
      </c>
      <c r="P49" s="229">
        <v>0.30538583297142041</v>
      </c>
      <c r="Q49" s="229">
        <v>0.59635464221868462</v>
      </c>
      <c r="R49" s="229">
        <v>0.61147827580287473</v>
      </c>
      <c r="S49" s="229">
        <v>0.45433389878710723</v>
      </c>
      <c r="T49" s="229">
        <v>0.39975442548548629</v>
      </c>
      <c r="U49" s="229">
        <v>0.32411716813800101</v>
      </c>
      <c r="V49" s="229">
        <v>0.40022947271537151</v>
      </c>
      <c r="W49" s="229">
        <v>0.27274457031161331</v>
      </c>
      <c r="X49" s="229">
        <v>0.47271790036840983</v>
      </c>
      <c r="Y49" s="229">
        <v>0.59824208721839245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8.4160972306279483E-5</v>
      </c>
      <c r="T50" s="229">
        <v>4.1852662585922948E-5</v>
      </c>
      <c r="U50" s="229">
        <v>3.0763396916251301E-5</v>
      </c>
      <c r="V50" s="229">
        <v>3.136471711260307E-5</v>
      </c>
      <c r="W50" s="229">
        <v>2.9787079968383249E-5</v>
      </c>
      <c r="X50" s="229">
        <v>2.0511260822823599E-5</v>
      </c>
      <c r="Y50" s="229">
        <v>1.825557648389414E-5</v>
      </c>
      <c r="DA50" s="73" t="s">
        <v>1891</v>
      </c>
    </row>
    <row r="51" spans="1:105" ht="12" customHeight="1" x14ac:dyDescent="0.25">
      <c r="A51" s="64" t="s">
        <v>35</v>
      </c>
      <c r="B51" s="229">
        <v>8.3835336702797643E-3</v>
      </c>
      <c r="C51" s="229">
        <v>5.6340127749401017E-2</v>
      </c>
      <c r="D51" s="229">
        <v>8.9066593982973133E-2</v>
      </c>
      <c r="E51" s="229">
        <v>0.19243365941464841</v>
      </c>
      <c r="F51" s="229">
        <v>0.1890577282259093</v>
      </c>
      <c r="G51" s="229">
        <v>0.2475165689353678</v>
      </c>
      <c r="H51" s="229">
        <v>0.27791733760081311</v>
      </c>
      <c r="I51" s="229">
        <v>0.29235085806972222</v>
      </c>
      <c r="J51" s="229">
        <v>0.39448141992254221</v>
      </c>
      <c r="K51" s="229">
        <v>0.63526051542107287</v>
      </c>
      <c r="L51" s="229">
        <v>0.75283399240843463</v>
      </c>
      <c r="M51" s="229">
        <v>1.045706230735967</v>
      </c>
      <c r="N51" s="229">
        <v>0.96847428882048781</v>
      </c>
      <c r="O51" s="229">
        <v>0.79485673543031699</v>
      </c>
      <c r="P51" s="229">
        <v>0.86686381606290253</v>
      </c>
      <c r="Q51" s="229">
        <v>0.87250431847721321</v>
      </c>
      <c r="R51" s="229">
        <v>0.99039508632330697</v>
      </c>
      <c r="S51" s="229">
        <v>1.4358656422399501</v>
      </c>
      <c r="T51" s="229">
        <v>1.3985965125814961</v>
      </c>
      <c r="U51" s="229">
        <v>1.403004353145725</v>
      </c>
      <c r="V51" s="229">
        <v>1.3640987887375651</v>
      </c>
      <c r="W51" s="229">
        <v>1.578213920271184</v>
      </c>
      <c r="X51" s="229">
        <v>1.289659900638791</v>
      </c>
      <c r="Y51" s="229">
        <v>1.0364385688053079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6.9992735188945128</v>
      </c>
      <c r="C53" s="229">
        <v>7.2963075131629083</v>
      </c>
      <c r="D53" s="229">
        <v>7.8622787779184886</v>
      </c>
      <c r="E53" s="229">
        <v>7.8762166702136378</v>
      </c>
      <c r="F53" s="229">
        <v>8.2415666301899595</v>
      </c>
      <c r="G53" s="229">
        <v>7.9718721756189526</v>
      </c>
      <c r="H53" s="229">
        <v>8.0984048845309129</v>
      </c>
      <c r="I53" s="229">
        <v>8.3465592057614337</v>
      </c>
      <c r="J53" s="229">
        <v>8.8745488634961571</v>
      </c>
      <c r="K53" s="229">
        <v>8.2206167554726601</v>
      </c>
      <c r="L53" s="229">
        <v>8.4772994706463169</v>
      </c>
      <c r="M53" s="229">
        <v>9.0101224066334495</v>
      </c>
      <c r="N53" s="229">
        <v>9.7356869082249133</v>
      </c>
      <c r="O53" s="229">
        <v>9.6674108471236853</v>
      </c>
      <c r="P53" s="229">
        <v>8.7656003282472206</v>
      </c>
      <c r="Q53" s="229">
        <v>8.6291958905354136</v>
      </c>
      <c r="R53" s="229">
        <v>8.70118998342911</v>
      </c>
      <c r="S53" s="229">
        <v>8.5551563184057251</v>
      </c>
      <c r="T53" s="229">
        <v>8.0986576210264332</v>
      </c>
      <c r="U53" s="229">
        <v>8.3172210445970105</v>
      </c>
      <c r="V53" s="229">
        <v>8.3915046046085013</v>
      </c>
      <c r="W53" s="229">
        <v>7.4712706927886989</v>
      </c>
      <c r="X53" s="229">
        <v>8.0440661016091788</v>
      </c>
      <c r="Y53" s="229">
        <v>7.1705226944185201</v>
      </c>
      <c r="DA53" s="73" t="s">
        <v>1894</v>
      </c>
    </row>
    <row r="54" spans="1:105" ht="12" customHeight="1" x14ac:dyDescent="0.25">
      <c r="A54" s="64" t="s">
        <v>39</v>
      </c>
      <c r="B54" s="229">
        <v>0.15892919768846209</v>
      </c>
      <c r="C54" s="229">
        <v>0.42213057109673979</v>
      </c>
      <c r="D54" s="229">
        <v>0.45330844361585237</v>
      </c>
      <c r="E54" s="229">
        <v>0.44540714602187381</v>
      </c>
      <c r="F54" s="229">
        <v>0.47711777001651789</v>
      </c>
      <c r="G54" s="229">
        <v>0.83576880160689027</v>
      </c>
      <c r="H54" s="229">
        <v>0.73171186485052242</v>
      </c>
      <c r="I54" s="229">
        <v>0.65968952874238307</v>
      </c>
      <c r="J54" s="229">
        <v>0.61040252313469734</v>
      </c>
      <c r="K54" s="229">
        <v>0.5842570567836185</v>
      </c>
      <c r="L54" s="229">
        <v>0.8634313364558408</v>
      </c>
      <c r="M54" s="229">
        <v>0.98339793877351156</v>
      </c>
      <c r="N54" s="229">
        <v>1.0186841555743491</v>
      </c>
      <c r="O54" s="229">
        <v>0.94117679037071222</v>
      </c>
      <c r="P54" s="229">
        <v>0.99555911643177963</v>
      </c>
      <c r="Q54" s="229">
        <v>0.98069989470267427</v>
      </c>
      <c r="R54" s="229">
        <v>0.81530407655703496</v>
      </c>
      <c r="S54" s="229">
        <v>0.80831841886287792</v>
      </c>
      <c r="T54" s="229">
        <v>0.7669116057683365</v>
      </c>
      <c r="U54" s="229">
        <v>0.82189029371302769</v>
      </c>
      <c r="V54" s="229">
        <v>0.63385828055001547</v>
      </c>
      <c r="W54" s="229">
        <v>0.43051183936415521</v>
      </c>
      <c r="X54" s="229">
        <v>0.47307428352520631</v>
      </c>
      <c r="Y54" s="229">
        <v>0.24741782808621729</v>
      </c>
      <c r="DA54" s="73" t="s">
        <v>1895</v>
      </c>
    </row>
    <row r="55" spans="1:105" ht="12" customHeight="1" x14ac:dyDescent="0.25">
      <c r="A55" s="60" t="s">
        <v>1896</v>
      </c>
      <c r="B55" s="262">
        <v>1.499330656309779</v>
      </c>
      <c r="C55" s="262">
        <v>2.201525182870177</v>
      </c>
      <c r="D55" s="262">
        <v>2.098319250492112</v>
      </c>
      <c r="E55" s="262">
        <v>2.9517846427703058</v>
      </c>
      <c r="F55" s="262">
        <v>3.8997768355406111</v>
      </c>
      <c r="G55" s="262">
        <v>3.9133353968020881</v>
      </c>
      <c r="H55" s="262">
        <v>3.9840928967782521</v>
      </c>
      <c r="I55" s="262">
        <v>4.1621638542133281</v>
      </c>
      <c r="J55" s="262">
        <v>4.4172879421994304</v>
      </c>
      <c r="K55" s="262">
        <v>5.005415307590015</v>
      </c>
      <c r="L55" s="262">
        <v>5.8330079423256054</v>
      </c>
      <c r="M55" s="262">
        <v>6.6790184964725574</v>
      </c>
      <c r="N55" s="262">
        <v>5.6607096927871723</v>
      </c>
      <c r="O55" s="262">
        <v>5.922726611985861</v>
      </c>
      <c r="P55" s="262">
        <v>6.2970037943553496</v>
      </c>
      <c r="Q55" s="262">
        <v>6.1556837916303477</v>
      </c>
      <c r="R55" s="262">
        <v>5.647747698398323</v>
      </c>
      <c r="S55" s="262">
        <v>5.8133968954113229</v>
      </c>
      <c r="T55" s="262">
        <v>5.679970624078905</v>
      </c>
      <c r="U55" s="262">
        <v>5.7908861524030311</v>
      </c>
      <c r="V55" s="262">
        <v>5.9573107044782478</v>
      </c>
      <c r="W55" s="262">
        <v>5.881789237432443</v>
      </c>
      <c r="X55" s="262">
        <v>6.1916137263679119</v>
      </c>
      <c r="Y55" s="262">
        <v>4.9052712721430698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306.41547649002575</v>
      </c>
      <c r="C56" s="261">
        <f t="shared" si="2"/>
        <v>308.99235188728193</v>
      </c>
      <c r="D56" s="261">
        <f t="shared" si="2"/>
        <v>304.31611615583626</v>
      </c>
      <c r="E56" s="261">
        <f t="shared" si="2"/>
        <v>314.90114608693796</v>
      </c>
      <c r="F56" s="261">
        <f t="shared" si="2"/>
        <v>295.49069566554078</v>
      </c>
      <c r="G56" s="261">
        <f t="shared" si="2"/>
        <v>302.90729122372085</v>
      </c>
      <c r="H56" s="261">
        <f t="shared" si="2"/>
        <v>302.51821954510234</v>
      </c>
      <c r="I56" s="261">
        <f t="shared" si="2"/>
        <v>305.27458591844254</v>
      </c>
      <c r="J56" s="261">
        <f t="shared" si="2"/>
        <v>324.57653107101129</v>
      </c>
      <c r="K56" s="261">
        <f t="shared" si="2"/>
        <v>306.20384456342271</v>
      </c>
      <c r="L56" s="261">
        <f t="shared" si="2"/>
        <v>320.80677402401045</v>
      </c>
      <c r="M56" s="261">
        <f t="shared" si="2"/>
        <v>355.08521407223515</v>
      </c>
      <c r="N56" s="261">
        <f t="shared" si="2"/>
        <v>379.26388375316003</v>
      </c>
      <c r="O56" s="261">
        <f t="shared" si="2"/>
        <v>364.09604128756013</v>
      </c>
      <c r="P56" s="261">
        <f t="shared" si="2"/>
        <v>342.10665435469724</v>
      </c>
      <c r="Q56" s="261">
        <f t="shared" si="2"/>
        <v>346.17376675424765</v>
      </c>
      <c r="R56" s="261">
        <f t="shared" si="2"/>
        <v>346.30483665265734</v>
      </c>
      <c r="S56" s="261">
        <f t="shared" si="2"/>
        <v>350.44574529900018</v>
      </c>
      <c r="T56" s="261">
        <f t="shared" si="2"/>
        <v>332.33088684411945</v>
      </c>
      <c r="U56" s="261">
        <f t="shared" si="2"/>
        <v>338.56616177840237</v>
      </c>
      <c r="V56" s="261">
        <f t="shared" si="2"/>
        <v>336.43487412684368</v>
      </c>
      <c r="W56" s="261">
        <f t="shared" si="2"/>
        <v>305.12672615005971</v>
      </c>
      <c r="X56" s="261">
        <f t="shared" si="2"/>
        <v>321.5385415418105</v>
      </c>
      <c r="Y56" s="261">
        <f t="shared" si="2"/>
        <v>282.10650550774585</v>
      </c>
      <c r="DA56" s="70"/>
    </row>
    <row r="57" spans="1:105" ht="12" customHeight="1" x14ac:dyDescent="0.25">
      <c r="A57" s="60" t="s">
        <v>1899</v>
      </c>
      <c r="B57" s="262">
        <v>303.48537177795168</v>
      </c>
      <c r="C57" s="262">
        <v>304.68996582925632</v>
      </c>
      <c r="D57" s="262">
        <v>300.21542289152649</v>
      </c>
      <c r="E57" s="262">
        <v>309.13254657594251</v>
      </c>
      <c r="F57" s="262">
        <v>287.86945852631038</v>
      </c>
      <c r="G57" s="262">
        <v>295.2595569245251</v>
      </c>
      <c r="H57" s="262">
        <v>294.73220561877952</v>
      </c>
      <c r="I57" s="262">
        <v>297.14057233689471</v>
      </c>
      <c r="J57" s="262">
        <v>315.9439348124364</v>
      </c>
      <c r="K57" s="262">
        <v>296.42188558263678</v>
      </c>
      <c r="L57" s="262">
        <v>309.40747128485378</v>
      </c>
      <c r="M57" s="262">
        <v>342.03257389164207</v>
      </c>
      <c r="N57" s="262">
        <v>368.20129920937279</v>
      </c>
      <c r="O57" s="262">
        <v>352.52140357767757</v>
      </c>
      <c r="P57" s="262">
        <v>329.80057603091979</v>
      </c>
      <c r="Q57" s="262">
        <v>334.14386660647978</v>
      </c>
      <c r="R57" s="262">
        <v>335.26758341299359</v>
      </c>
      <c r="S57" s="262">
        <v>339.08476794239368</v>
      </c>
      <c r="T57" s="262">
        <v>321.23066114005888</v>
      </c>
      <c r="U57" s="262">
        <v>327.2491766084982</v>
      </c>
      <c r="V57" s="262">
        <v>324.79264958283062</v>
      </c>
      <c r="W57" s="262">
        <v>293.63209133585201</v>
      </c>
      <c r="X57" s="262">
        <v>309.43842441379479</v>
      </c>
      <c r="Y57" s="262">
        <v>272.52025553145091</v>
      </c>
      <c r="DA57" s="72" t="s">
        <v>1900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2.2649079086110659</v>
      </c>
      <c r="C60" s="229">
        <v>2.400120727804024</v>
      </c>
      <c r="D60" s="229">
        <v>0.68870447906993815</v>
      </c>
      <c r="E60" s="229">
        <v>0.69646023935498325</v>
      </c>
      <c r="F60" s="229">
        <v>0.73684882849349365</v>
      </c>
      <c r="G60" s="229">
        <v>0.70292836520428492</v>
      </c>
      <c r="H60" s="229">
        <v>0.35181063394630152</v>
      </c>
      <c r="I60" s="229">
        <v>0.68450168820514345</v>
      </c>
      <c r="J60" s="229">
        <v>0.69993375286513337</v>
      </c>
      <c r="K60" s="229">
        <v>1.016731568687691</v>
      </c>
      <c r="L60" s="229">
        <v>1.020431920270624</v>
      </c>
      <c r="M60" s="229">
        <v>0.73636061301457056</v>
      </c>
      <c r="N60" s="229">
        <v>0.73333781070022697</v>
      </c>
      <c r="O60" s="229">
        <v>0.34452170678300181</v>
      </c>
      <c r="P60" s="229">
        <v>0.70240033366791965</v>
      </c>
      <c r="Q60" s="229">
        <v>0.69744335662585843</v>
      </c>
      <c r="R60" s="229">
        <v>0.66972594927506857</v>
      </c>
      <c r="S60" s="229">
        <v>0.48723997131997299</v>
      </c>
      <c r="T60" s="229">
        <v>0.3958407744657173</v>
      </c>
      <c r="U60" s="229">
        <v>0.33609011131004551</v>
      </c>
      <c r="V60" s="229">
        <v>0.2177495485542468</v>
      </c>
      <c r="W60" s="229">
        <v>0.2239243736623211</v>
      </c>
      <c r="X60" s="229">
        <v>0.22080372275769611</v>
      </c>
      <c r="Y60" s="229">
        <v>0.2058544443265112</v>
      </c>
      <c r="DA60" s="73" t="s">
        <v>1903</v>
      </c>
    </row>
    <row r="61" spans="1:105" ht="12" customHeight="1" x14ac:dyDescent="0.25">
      <c r="A61" s="64" t="s">
        <v>159</v>
      </c>
      <c r="B61" s="229">
        <v>0.2751965697358757</v>
      </c>
      <c r="C61" s="229">
        <v>0.81070005890840491</v>
      </c>
      <c r="D61" s="229">
        <v>0.32844424601230909</v>
      </c>
      <c r="E61" s="229">
        <v>0.66691249661851204</v>
      </c>
      <c r="F61" s="229">
        <v>0.80846738129162155</v>
      </c>
      <c r="G61" s="229">
        <v>0.80743790139972982</v>
      </c>
      <c r="H61" s="229">
        <v>0.81712828036256291</v>
      </c>
      <c r="I61" s="229">
        <v>0.83225060358620806</v>
      </c>
      <c r="J61" s="229">
        <v>0.90649458666417104</v>
      </c>
      <c r="K61" s="229">
        <v>1.0022502005213429</v>
      </c>
      <c r="L61" s="229">
        <v>0.25605645577578567</v>
      </c>
      <c r="M61" s="229">
        <v>1.1551850240948689</v>
      </c>
      <c r="N61" s="229">
        <v>1.1161028640305191</v>
      </c>
      <c r="O61" s="229">
        <v>0.78661729990355467</v>
      </c>
      <c r="P61" s="229">
        <v>1.095902885852081</v>
      </c>
      <c r="Q61" s="229">
        <v>1.0837808718342701</v>
      </c>
      <c r="R61" s="229">
        <v>1.0468348003488399</v>
      </c>
      <c r="S61" s="229">
        <v>0.98477479303482085</v>
      </c>
      <c r="T61" s="229">
        <v>0.9159598398629587</v>
      </c>
      <c r="U61" s="229">
        <v>0.9251778074678163</v>
      </c>
      <c r="V61" s="229">
        <v>0.88322469441948759</v>
      </c>
      <c r="W61" s="229">
        <v>0.82504266772111778</v>
      </c>
      <c r="X61" s="229">
        <v>0.83145976896471241</v>
      </c>
      <c r="Y61" s="229">
        <v>0.73521806397678413</v>
      </c>
      <c r="DA61" s="73" t="s">
        <v>1904</v>
      </c>
    </row>
    <row r="62" spans="1:105" ht="12" customHeight="1" x14ac:dyDescent="0.25">
      <c r="A62" s="64" t="s">
        <v>32</v>
      </c>
      <c r="B62" s="229">
        <v>85.947679792007079</v>
      </c>
      <c r="C62" s="229">
        <v>68.235798682272332</v>
      </c>
      <c r="D62" s="229">
        <v>47.058659700924792</v>
      </c>
      <c r="E62" s="229">
        <v>52.347449570464278</v>
      </c>
      <c r="F62" s="229">
        <v>19.091878463553769</v>
      </c>
      <c r="G62" s="229">
        <v>22.094464273084711</v>
      </c>
      <c r="H62" s="229">
        <v>20.322244095003121</v>
      </c>
      <c r="I62" s="229">
        <v>16.665832267897201</v>
      </c>
      <c r="J62" s="229">
        <v>17.954522276305191</v>
      </c>
      <c r="K62" s="229">
        <v>11.19887398310736</v>
      </c>
      <c r="L62" s="229">
        <v>5.3240389234895504</v>
      </c>
      <c r="M62" s="229">
        <v>8.9642309702447989</v>
      </c>
      <c r="N62" s="229">
        <v>14.666497956049611</v>
      </c>
      <c r="O62" s="229">
        <v>9.2869333832496732</v>
      </c>
      <c r="P62" s="229">
        <v>9.1615749891426166</v>
      </c>
      <c r="Q62" s="229">
        <v>17.890639266560541</v>
      </c>
      <c r="R62" s="229">
        <v>18.34434827408624</v>
      </c>
      <c r="S62" s="229">
        <v>13.630016963613221</v>
      </c>
      <c r="T62" s="229">
        <v>11.99263276456459</v>
      </c>
      <c r="U62" s="229">
        <v>9.7235150441400258</v>
      </c>
      <c r="V62" s="229">
        <v>12.006884181461141</v>
      </c>
      <c r="W62" s="229">
        <v>8.1823371093483974</v>
      </c>
      <c r="X62" s="229">
        <v>14.181537011052299</v>
      </c>
      <c r="Y62" s="229">
        <v>17.947262616551772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2.5248291691883839E-3</v>
      </c>
      <c r="T63" s="229">
        <v>1.2555798775776891E-3</v>
      </c>
      <c r="U63" s="229">
        <v>9.2290190748753884E-4</v>
      </c>
      <c r="V63" s="229">
        <v>9.4094151337809182E-4</v>
      </c>
      <c r="W63" s="229">
        <v>8.9361239905149737E-4</v>
      </c>
      <c r="X63" s="229">
        <v>6.153378246847082E-4</v>
      </c>
      <c r="Y63" s="229">
        <v>5.4766729451682396E-4</v>
      </c>
      <c r="DA63" s="73" t="s">
        <v>1906</v>
      </c>
    </row>
    <row r="64" spans="1:105" ht="12" customHeight="1" x14ac:dyDescent="0.25">
      <c r="A64" s="64" t="s">
        <v>35</v>
      </c>
      <c r="B64" s="229">
        <v>0.25150601010839307</v>
      </c>
      <c r="C64" s="229">
        <v>1.690203832482031</v>
      </c>
      <c r="D64" s="229">
        <v>2.671997819489194</v>
      </c>
      <c r="E64" s="229">
        <v>5.7730097824394502</v>
      </c>
      <c r="F64" s="229">
        <v>5.671731846777277</v>
      </c>
      <c r="G64" s="229">
        <v>7.4254970680610333</v>
      </c>
      <c r="H64" s="229">
        <v>8.337520128024396</v>
      </c>
      <c r="I64" s="229">
        <v>8.7705257420916691</v>
      </c>
      <c r="J64" s="229">
        <v>11.83444259767627</v>
      </c>
      <c r="K64" s="229">
        <v>19.057815462632181</v>
      </c>
      <c r="L64" s="229">
        <v>22.585019772253041</v>
      </c>
      <c r="M64" s="229">
        <v>31.37118692207903</v>
      </c>
      <c r="N64" s="229">
        <v>29.05422866461463</v>
      </c>
      <c r="O64" s="229">
        <v>23.84570206290951</v>
      </c>
      <c r="P64" s="229">
        <v>26.005914481887078</v>
      </c>
      <c r="Q64" s="229">
        <v>26.175129554316399</v>
      </c>
      <c r="R64" s="229">
        <v>29.711852589699209</v>
      </c>
      <c r="S64" s="229">
        <v>43.075969267198488</v>
      </c>
      <c r="T64" s="229">
        <v>41.957895377444878</v>
      </c>
      <c r="U64" s="229">
        <v>42.090130594371743</v>
      </c>
      <c r="V64" s="229">
        <v>40.922963662126953</v>
      </c>
      <c r="W64" s="229">
        <v>47.346417608135511</v>
      </c>
      <c r="X64" s="229">
        <v>38.689797019163748</v>
      </c>
      <c r="Y64" s="229">
        <v>31.093157064159239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209.97820556683541</v>
      </c>
      <c r="C66" s="229">
        <v>218.88922539488729</v>
      </c>
      <c r="D66" s="229">
        <v>235.86836333755471</v>
      </c>
      <c r="E66" s="229">
        <v>236.28650010640911</v>
      </c>
      <c r="F66" s="229">
        <v>247.24699890569869</v>
      </c>
      <c r="G66" s="229">
        <v>239.1561652685686</v>
      </c>
      <c r="H66" s="229">
        <v>242.9521465359274</v>
      </c>
      <c r="I66" s="229">
        <v>250.39677617284289</v>
      </c>
      <c r="J66" s="229">
        <v>266.23646590488471</v>
      </c>
      <c r="K66" s="229">
        <v>246.61850266417969</v>
      </c>
      <c r="L66" s="229">
        <v>254.3189841193896</v>
      </c>
      <c r="M66" s="229">
        <v>270.30367219900347</v>
      </c>
      <c r="N66" s="229">
        <v>292.07060724674739</v>
      </c>
      <c r="O66" s="229">
        <v>290.02232541371052</v>
      </c>
      <c r="P66" s="229">
        <v>262.96800984741668</v>
      </c>
      <c r="Q66" s="229">
        <v>258.87587671606252</v>
      </c>
      <c r="R66" s="229">
        <v>261.03569950287329</v>
      </c>
      <c r="S66" s="229">
        <v>256.6546895521717</v>
      </c>
      <c r="T66" s="229">
        <v>242.95972863079311</v>
      </c>
      <c r="U66" s="229">
        <v>249.5166313379103</v>
      </c>
      <c r="V66" s="229">
        <v>251.7451381382549</v>
      </c>
      <c r="W66" s="229">
        <v>224.1381207836609</v>
      </c>
      <c r="X66" s="229">
        <v>241.32198304827551</v>
      </c>
      <c r="Y66" s="229">
        <v>215.11568083255551</v>
      </c>
      <c r="DA66" s="73" t="s">
        <v>1909</v>
      </c>
    </row>
    <row r="67" spans="1:105" ht="12" customHeight="1" x14ac:dyDescent="0.25">
      <c r="A67" s="64" t="s">
        <v>39</v>
      </c>
      <c r="B67" s="229">
        <v>4.7678759306538634</v>
      </c>
      <c r="C67" s="229">
        <v>12.663917132902199</v>
      </c>
      <c r="D67" s="229">
        <v>13.59925330847557</v>
      </c>
      <c r="E67" s="229">
        <v>13.36221438065621</v>
      </c>
      <c r="F67" s="229">
        <v>14.31353310049554</v>
      </c>
      <c r="G67" s="229">
        <v>25.07306404820671</v>
      </c>
      <c r="H67" s="229">
        <v>21.951355945515679</v>
      </c>
      <c r="I67" s="229">
        <v>19.790685862271491</v>
      </c>
      <c r="J67" s="229">
        <v>18.312075694040921</v>
      </c>
      <c r="K67" s="229">
        <v>17.52771170350854</v>
      </c>
      <c r="L67" s="229">
        <v>25.90294009367522</v>
      </c>
      <c r="M67" s="229">
        <v>29.501938163205349</v>
      </c>
      <c r="N67" s="229">
        <v>30.560524667230471</v>
      </c>
      <c r="O67" s="229">
        <v>28.235303711121361</v>
      </c>
      <c r="P67" s="229">
        <v>29.866773492953399</v>
      </c>
      <c r="Q67" s="229">
        <v>29.420996841080239</v>
      </c>
      <c r="R67" s="229">
        <v>24.459122296711051</v>
      </c>
      <c r="S67" s="229">
        <v>24.24955256588634</v>
      </c>
      <c r="T67" s="229">
        <v>23.007348173050101</v>
      </c>
      <c r="U67" s="229">
        <v>24.656708811390828</v>
      </c>
      <c r="V67" s="229">
        <v>19.015748416500461</v>
      </c>
      <c r="W67" s="229">
        <v>12.915355180924649</v>
      </c>
      <c r="X67" s="229">
        <v>14.192228505756191</v>
      </c>
      <c r="Y67" s="229">
        <v>7.4225348425865194</v>
      </c>
      <c r="DA67" s="73" t="s">
        <v>1910</v>
      </c>
    </row>
    <row r="68" spans="1:105" ht="12" customHeight="1" x14ac:dyDescent="0.25">
      <c r="A68" s="60" t="s">
        <v>1911</v>
      </c>
      <c r="B68" s="262">
        <v>2.9301047120740491</v>
      </c>
      <c r="C68" s="262">
        <v>4.302386058025613</v>
      </c>
      <c r="D68" s="262">
        <v>4.1006932643097462</v>
      </c>
      <c r="E68" s="262">
        <v>5.768599510995454</v>
      </c>
      <c r="F68" s="262">
        <v>7.6212371392303933</v>
      </c>
      <c r="G68" s="262">
        <v>7.6477342991957489</v>
      </c>
      <c r="H68" s="262">
        <v>7.7860139263228394</v>
      </c>
      <c r="I68" s="262">
        <v>8.1340135815478263</v>
      </c>
      <c r="J68" s="262">
        <v>8.6325962585748908</v>
      </c>
      <c r="K68" s="262">
        <v>9.7819589807859106</v>
      </c>
      <c r="L68" s="262">
        <v>11.399302739156649</v>
      </c>
      <c r="M68" s="262">
        <v>13.05264018059305</v>
      </c>
      <c r="N68" s="262">
        <v>11.06258454378724</v>
      </c>
      <c r="O68" s="262">
        <v>11.574637709882561</v>
      </c>
      <c r="P68" s="262">
        <v>12.30607832377744</v>
      </c>
      <c r="Q68" s="262">
        <v>12.029900147767879</v>
      </c>
      <c r="R68" s="262">
        <v>11.03725323966375</v>
      </c>
      <c r="S68" s="262">
        <v>11.360977356606501</v>
      </c>
      <c r="T68" s="262">
        <v>11.10022570406054</v>
      </c>
      <c r="U68" s="262">
        <v>11.31698516990418</v>
      </c>
      <c r="V68" s="262">
        <v>11.64222454401304</v>
      </c>
      <c r="W68" s="262">
        <v>11.49463481420768</v>
      </c>
      <c r="X68" s="262">
        <v>12.1001171280157</v>
      </c>
      <c r="Y68" s="262">
        <v>9.5862499762949263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42.643180187989685</v>
      </c>
      <c r="C69" s="261">
        <f t="shared" si="3"/>
        <v>42.866599186003135</v>
      </c>
      <c r="D69" s="261">
        <f t="shared" si="3"/>
        <v>42.234877366957313</v>
      </c>
      <c r="E69" s="261">
        <f t="shared" si="3"/>
        <v>43.547308325611425</v>
      </c>
      <c r="F69" s="261">
        <f t="shared" si="3"/>
        <v>40.623653733998658</v>
      </c>
      <c r="G69" s="261">
        <f t="shared" si="3"/>
        <v>41.663978454394552</v>
      </c>
      <c r="H69" s="261">
        <f t="shared" si="3"/>
        <v>41.595720126938886</v>
      </c>
      <c r="I69" s="261">
        <f t="shared" si="3"/>
        <v>41.945112572042227</v>
      </c>
      <c r="J69" s="261">
        <f t="shared" si="3"/>
        <v>44.602923263670313</v>
      </c>
      <c r="K69" s="261">
        <f t="shared" si="3"/>
        <v>41.908257642791966</v>
      </c>
      <c r="L69" s="261">
        <f t="shared" si="3"/>
        <v>43.782599104499432</v>
      </c>
      <c r="M69" s="261">
        <f t="shared" si="3"/>
        <v>48.418959485200716</v>
      </c>
      <c r="N69" s="261">
        <f t="shared" si="3"/>
        <v>52.028001513135109</v>
      </c>
      <c r="O69" s="261">
        <f t="shared" si="3"/>
        <v>49.839310717179508</v>
      </c>
      <c r="P69" s="261">
        <f t="shared" si="3"/>
        <v>46.676016433312277</v>
      </c>
      <c r="Q69" s="261">
        <f t="shared" si="3"/>
        <v>47.276913832557007</v>
      </c>
      <c r="R69" s="261">
        <f t="shared" si="3"/>
        <v>47.406268682993783</v>
      </c>
      <c r="S69" s="261">
        <f t="shared" si="3"/>
        <v>47.959618113439035</v>
      </c>
      <c r="T69" s="261">
        <f t="shared" si="3"/>
        <v>45.445128127865154</v>
      </c>
      <c r="U69" s="261">
        <f t="shared" si="3"/>
        <v>46.296332223292751</v>
      </c>
      <c r="V69" s="261">
        <f t="shared" si="3"/>
        <v>45.961323409647378</v>
      </c>
      <c r="W69" s="261">
        <f t="shared" si="3"/>
        <v>41.585988532478119</v>
      </c>
      <c r="X69" s="261">
        <f t="shared" si="3"/>
        <v>43.819461243926426</v>
      </c>
      <c r="Y69" s="261">
        <f t="shared" si="3"/>
        <v>38.556615355567985</v>
      </c>
      <c r="DA69" s="70"/>
    </row>
    <row r="70" spans="1:105" ht="12" customHeight="1" x14ac:dyDescent="0.25">
      <c r="A70" s="60" t="s">
        <v>1914</v>
      </c>
      <c r="B70" s="262">
        <v>35.406626707427613</v>
      </c>
      <c r="C70" s="262">
        <v>35.547162680079801</v>
      </c>
      <c r="D70" s="262">
        <v>35.025132670677998</v>
      </c>
      <c r="E70" s="262">
        <v>36.065463767193222</v>
      </c>
      <c r="F70" s="262">
        <v>33.584770161402801</v>
      </c>
      <c r="G70" s="262">
        <v>34.446948307861177</v>
      </c>
      <c r="H70" s="262">
        <v>34.385423988857518</v>
      </c>
      <c r="I70" s="262">
        <v>34.666400105970958</v>
      </c>
      <c r="J70" s="262">
        <v>36.860125728117481</v>
      </c>
      <c r="K70" s="262">
        <v>34.582553317974217</v>
      </c>
      <c r="L70" s="262">
        <v>36.097538316566187</v>
      </c>
      <c r="M70" s="262">
        <v>39.903800287358152</v>
      </c>
      <c r="N70" s="262">
        <v>42.956818241093373</v>
      </c>
      <c r="O70" s="262">
        <v>41.12749708406227</v>
      </c>
      <c r="P70" s="262">
        <v>38.476733870273883</v>
      </c>
      <c r="Q70" s="262">
        <v>38.983451104089212</v>
      </c>
      <c r="R70" s="262">
        <v>39.114551398182513</v>
      </c>
      <c r="S70" s="262">
        <v>39.559889593279173</v>
      </c>
      <c r="T70" s="262">
        <v>37.476910466340108</v>
      </c>
      <c r="U70" s="262">
        <v>38.179070604324707</v>
      </c>
      <c r="V70" s="262">
        <v>37.892475784663482</v>
      </c>
      <c r="W70" s="262">
        <v>34.257077322515983</v>
      </c>
      <c r="X70" s="262">
        <v>36.101149514942627</v>
      </c>
      <c r="Y70" s="262">
        <v>31.794029812002531</v>
      </c>
      <c r="DA70" s="72" t="s">
        <v>1915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0.26423925600462361</v>
      </c>
      <c r="C73" s="229">
        <v>0.28001408491046859</v>
      </c>
      <c r="D73" s="229">
        <v>8.0348855891492571E-2</v>
      </c>
      <c r="E73" s="229">
        <v>8.1253694591414544E-2</v>
      </c>
      <c r="F73" s="229">
        <v>8.5965696657574059E-2</v>
      </c>
      <c r="G73" s="229">
        <v>8.2008309273833041E-2</v>
      </c>
      <c r="H73" s="229">
        <v>4.1044573960401717E-2</v>
      </c>
      <c r="I73" s="229">
        <v>7.9858530290599861E-2</v>
      </c>
      <c r="J73" s="229">
        <v>8.1658937834265338E-2</v>
      </c>
      <c r="K73" s="229">
        <v>0.11861868301356369</v>
      </c>
      <c r="L73" s="229">
        <v>0.11905039069823919</v>
      </c>
      <c r="M73" s="229">
        <v>8.5908738185033001E-2</v>
      </c>
      <c r="N73" s="229">
        <v>8.5556077915026216E-2</v>
      </c>
      <c r="O73" s="229">
        <v>4.0194199124683423E-2</v>
      </c>
      <c r="P73" s="229">
        <v>8.1946705594590427E-2</v>
      </c>
      <c r="Q73" s="229">
        <v>8.1368391606349941E-2</v>
      </c>
      <c r="R73" s="229">
        <v>7.813469408209113E-2</v>
      </c>
      <c r="S73" s="229">
        <v>5.6844663320663368E-2</v>
      </c>
      <c r="T73" s="229">
        <v>4.6181423687666888E-2</v>
      </c>
      <c r="U73" s="229">
        <v>3.9210512986171883E-2</v>
      </c>
      <c r="V73" s="229">
        <v>2.540411399799539E-2</v>
      </c>
      <c r="W73" s="229">
        <v>2.612451026060407E-2</v>
      </c>
      <c r="X73" s="229">
        <v>2.5760434321731151E-2</v>
      </c>
      <c r="Y73" s="229">
        <v>2.401635183809293E-2</v>
      </c>
      <c r="DA73" s="73" t="s">
        <v>1918</v>
      </c>
    </row>
    <row r="74" spans="1:105" ht="12" customHeight="1" x14ac:dyDescent="0.25">
      <c r="A74" s="64" t="s">
        <v>159</v>
      </c>
      <c r="B74" s="229">
        <v>3.2106266469185428E-2</v>
      </c>
      <c r="C74" s="229">
        <v>9.4581673539313654E-2</v>
      </c>
      <c r="D74" s="229">
        <v>3.8318495368102619E-2</v>
      </c>
      <c r="E74" s="229">
        <v>7.7806457938826235E-2</v>
      </c>
      <c r="F74" s="229">
        <v>9.4321194484022264E-2</v>
      </c>
      <c r="G74" s="229">
        <v>9.420108849663493E-2</v>
      </c>
      <c r="H74" s="229">
        <v>9.5331632708965428E-2</v>
      </c>
      <c r="I74" s="229">
        <v>9.7095903751724E-2</v>
      </c>
      <c r="J74" s="229">
        <v>0.10575770177748629</v>
      </c>
      <c r="K74" s="229">
        <v>0.1169291900608231</v>
      </c>
      <c r="L74" s="229">
        <v>2.9873253173841579E-2</v>
      </c>
      <c r="M74" s="229">
        <v>0.13477158614440099</v>
      </c>
      <c r="N74" s="229">
        <v>0.13021200080356021</v>
      </c>
      <c r="O74" s="229">
        <v>9.1772018322081123E-2</v>
      </c>
      <c r="P74" s="229">
        <v>0.12785533668274249</v>
      </c>
      <c r="Q74" s="229">
        <v>0.12644110171399781</v>
      </c>
      <c r="R74" s="229">
        <v>0.1221307267073644</v>
      </c>
      <c r="S74" s="229">
        <v>0.1148903925207288</v>
      </c>
      <c r="T74" s="229">
        <v>0.1068619813173449</v>
      </c>
      <c r="U74" s="229">
        <v>0.107937410871245</v>
      </c>
      <c r="V74" s="229">
        <v>0.1030428810156067</v>
      </c>
      <c r="W74" s="229">
        <v>9.6254977900796831E-2</v>
      </c>
      <c r="X74" s="229">
        <v>9.7003639712549564E-2</v>
      </c>
      <c r="Y74" s="229">
        <v>8.5775440797291283E-2</v>
      </c>
      <c r="DA74" s="73" t="s">
        <v>1919</v>
      </c>
    </row>
    <row r="75" spans="1:105" ht="12" customHeight="1" x14ac:dyDescent="0.25">
      <c r="A75" s="64" t="s">
        <v>32</v>
      </c>
      <c r="B75" s="229">
        <v>10.02722930906747</v>
      </c>
      <c r="C75" s="229">
        <v>7.9608431795984167</v>
      </c>
      <c r="D75" s="229">
        <v>5.490176965107878</v>
      </c>
      <c r="E75" s="229">
        <v>6.1072024498874864</v>
      </c>
      <c r="F75" s="229">
        <v>2.227385820747934</v>
      </c>
      <c r="G75" s="229">
        <v>2.5776874985265432</v>
      </c>
      <c r="H75" s="229">
        <v>2.3709284777503581</v>
      </c>
      <c r="I75" s="229">
        <v>1.9443470979213351</v>
      </c>
      <c r="J75" s="229">
        <v>2.094694265568934</v>
      </c>
      <c r="K75" s="229">
        <v>1.3065352980291891</v>
      </c>
      <c r="L75" s="229">
        <v>0.62113787440711232</v>
      </c>
      <c r="M75" s="229">
        <v>1.045826946528557</v>
      </c>
      <c r="N75" s="229">
        <v>1.711091428205783</v>
      </c>
      <c r="O75" s="229">
        <v>1.083475561379126</v>
      </c>
      <c r="P75" s="229">
        <v>1.0688504153999689</v>
      </c>
      <c r="Q75" s="229">
        <v>2.087241247765391</v>
      </c>
      <c r="R75" s="229">
        <v>2.1401739653100562</v>
      </c>
      <c r="S75" s="229">
        <v>1.5901686457548709</v>
      </c>
      <c r="T75" s="229">
        <v>1.399140489199199</v>
      </c>
      <c r="U75" s="229">
        <v>1.134410088483</v>
      </c>
      <c r="V75" s="229">
        <v>1.400803154503796</v>
      </c>
      <c r="W75" s="229">
        <v>0.954605996090644</v>
      </c>
      <c r="X75" s="229">
        <v>1.6545126512894299</v>
      </c>
      <c r="Y75" s="229">
        <v>2.0938473052643691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2.945634030719774E-4</v>
      </c>
      <c r="T76" s="229">
        <v>1.4648431905073001E-4</v>
      </c>
      <c r="U76" s="229">
        <v>1.076718892068793E-4</v>
      </c>
      <c r="V76" s="229">
        <v>1.097765098941104E-4</v>
      </c>
      <c r="W76" s="229">
        <v>1.042547798893411E-4</v>
      </c>
      <c r="X76" s="229">
        <v>7.1789412879882437E-5</v>
      </c>
      <c r="Y76" s="229">
        <v>6.3894517693629334E-5</v>
      </c>
      <c r="DA76" s="73" t="s">
        <v>1921</v>
      </c>
    </row>
    <row r="77" spans="1:105" ht="12" customHeight="1" x14ac:dyDescent="0.25">
      <c r="A77" s="64" t="s">
        <v>35</v>
      </c>
      <c r="B77" s="229">
        <v>2.9342367845979121E-2</v>
      </c>
      <c r="C77" s="229">
        <v>0.1971904471229031</v>
      </c>
      <c r="D77" s="229">
        <v>0.31173307894040519</v>
      </c>
      <c r="E77" s="229">
        <v>0.67351780795126781</v>
      </c>
      <c r="F77" s="229">
        <v>0.66170204879068062</v>
      </c>
      <c r="G77" s="229">
        <v>0.86630799127378522</v>
      </c>
      <c r="H77" s="229">
        <v>0.9727106816028438</v>
      </c>
      <c r="I77" s="229">
        <v>1.0232280032440251</v>
      </c>
      <c r="J77" s="229">
        <v>1.3806849697288941</v>
      </c>
      <c r="K77" s="229">
        <v>2.2234118039737489</v>
      </c>
      <c r="L77" s="229">
        <v>2.6349189734295151</v>
      </c>
      <c r="M77" s="229">
        <v>3.6599718075758769</v>
      </c>
      <c r="N77" s="229">
        <v>3.389660010871697</v>
      </c>
      <c r="O77" s="229">
        <v>2.781998574006102</v>
      </c>
      <c r="P77" s="229">
        <v>3.034023356220152</v>
      </c>
      <c r="Q77" s="229">
        <v>3.0537651146702389</v>
      </c>
      <c r="R77" s="229">
        <v>3.4663828021315659</v>
      </c>
      <c r="S77" s="229">
        <v>5.0255297478398111</v>
      </c>
      <c r="T77" s="229">
        <v>4.8950877940352227</v>
      </c>
      <c r="U77" s="229">
        <v>4.910515236010025</v>
      </c>
      <c r="V77" s="229">
        <v>4.7743457605814656</v>
      </c>
      <c r="W77" s="229">
        <v>5.5237487209491318</v>
      </c>
      <c r="X77" s="229">
        <v>4.5138096522357589</v>
      </c>
      <c r="Y77" s="229">
        <v>3.6275349908185701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24.497457316130738</v>
      </c>
      <c r="C79" s="229">
        <v>25.537076296070119</v>
      </c>
      <c r="D79" s="229">
        <v>27.517975722714649</v>
      </c>
      <c r="E79" s="229">
        <v>27.566758345747669</v>
      </c>
      <c r="F79" s="229">
        <v>28.845483205664781</v>
      </c>
      <c r="G79" s="229">
        <v>27.901552614666269</v>
      </c>
      <c r="H79" s="229">
        <v>28.34441709585813</v>
      </c>
      <c r="I79" s="229">
        <v>29.212957220164949</v>
      </c>
      <c r="J79" s="229">
        <v>31.060921022236471</v>
      </c>
      <c r="K79" s="229">
        <v>28.772158644154239</v>
      </c>
      <c r="L79" s="229">
        <v>29.670548147262039</v>
      </c>
      <c r="M79" s="229">
        <v>31.535428423216999</v>
      </c>
      <c r="N79" s="229">
        <v>34.074904178787087</v>
      </c>
      <c r="O79" s="229">
        <v>33.835937964932803</v>
      </c>
      <c r="P79" s="229">
        <v>30.679601148865199</v>
      </c>
      <c r="Q79" s="229">
        <v>30.20218561687388</v>
      </c>
      <c r="R79" s="229">
        <v>30.45416494200181</v>
      </c>
      <c r="S79" s="229">
        <v>29.943047114419969</v>
      </c>
      <c r="T79" s="229">
        <v>28.345301673592449</v>
      </c>
      <c r="U79" s="229">
        <v>29.110273656089468</v>
      </c>
      <c r="V79" s="229">
        <v>29.370266116129681</v>
      </c>
      <c r="W79" s="229">
        <v>26.149447424760378</v>
      </c>
      <c r="X79" s="229">
        <v>28.154231355632071</v>
      </c>
      <c r="Y79" s="229">
        <v>25.096829430464759</v>
      </c>
      <c r="DA79" s="73" t="s">
        <v>1924</v>
      </c>
    </row>
    <row r="80" spans="1:105" ht="12" customHeight="1" x14ac:dyDescent="0.25">
      <c r="A80" s="64" t="s">
        <v>39</v>
      </c>
      <c r="B80" s="229">
        <v>0.55625219190961583</v>
      </c>
      <c r="C80" s="229">
        <v>1.4774569988385859</v>
      </c>
      <c r="D80" s="229">
        <v>1.58657955265548</v>
      </c>
      <c r="E80" s="229">
        <v>1.5589250110765549</v>
      </c>
      <c r="F80" s="229">
        <v>1.669912195057808</v>
      </c>
      <c r="G80" s="229">
        <v>2.9251908056241089</v>
      </c>
      <c r="H80" s="229">
        <v>2.5609915269768231</v>
      </c>
      <c r="I80" s="229">
        <v>2.3089133505983348</v>
      </c>
      <c r="J80" s="229">
        <v>2.1364088309714351</v>
      </c>
      <c r="K80" s="229">
        <v>2.0448996987426589</v>
      </c>
      <c r="L80" s="229">
        <v>3.022009677595435</v>
      </c>
      <c r="M80" s="229">
        <v>3.4418927857072821</v>
      </c>
      <c r="N80" s="229">
        <v>3.5653945445102102</v>
      </c>
      <c r="O80" s="229">
        <v>3.2941187662974829</v>
      </c>
      <c r="P80" s="229">
        <v>3.4844569075112211</v>
      </c>
      <c r="Q80" s="229">
        <v>3.432449631459352</v>
      </c>
      <c r="R80" s="229">
        <v>2.8535642679496149</v>
      </c>
      <c r="S80" s="229">
        <v>2.8291144660200662</v>
      </c>
      <c r="T80" s="229">
        <v>2.6841906201891721</v>
      </c>
      <c r="U80" s="229">
        <v>2.8766160279955901</v>
      </c>
      <c r="V80" s="229">
        <v>2.2185039819250481</v>
      </c>
      <c r="W80" s="229">
        <v>1.5067914377745391</v>
      </c>
      <c r="X80" s="229">
        <v>1.6557599923382189</v>
      </c>
      <c r="Y80" s="229">
        <v>0.86596239830175858</v>
      </c>
      <c r="DA80" s="73" t="s">
        <v>1925</v>
      </c>
    </row>
    <row r="81" spans="1:105" ht="12" customHeight="1" x14ac:dyDescent="0.25">
      <c r="A81" s="61" t="s">
        <v>1926</v>
      </c>
      <c r="B81" s="263">
        <v>7.2365534805620744</v>
      </c>
      <c r="C81" s="263">
        <v>7.3194365059233357</v>
      </c>
      <c r="D81" s="263">
        <v>7.2097446962793166</v>
      </c>
      <c r="E81" s="263">
        <v>7.4818445584182056</v>
      </c>
      <c r="F81" s="263">
        <v>7.0388835725958554</v>
      </c>
      <c r="G81" s="263">
        <v>7.217030146533375</v>
      </c>
      <c r="H81" s="263">
        <v>7.210296138081369</v>
      </c>
      <c r="I81" s="263">
        <v>7.2787124660712692</v>
      </c>
      <c r="J81" s="263">
        <v>7.7427975355528336</v>
      </c>
      <c r="K81" s="263">
        <v>7.3257043248177514</v>
      </c>
      <c r="L81" s="263">
        <v>7.6850607879332467</v>
      </c>
      <c r="M81" s="263">
        <v>8.5151591978425625</v>
      </c>
      <c r="N81" s="263">
        <v>9.0711832720417345</v>
      </c>
      <c r="O81" s="263">
        <v>8.7118136331172398</v>
      </c>
      <c r="P81" s="263">
        <v>8.1992825630383965</v>
      </c>
      <c r="Q81" s="263">
        <v>8.2934627284677926</v>
      </c>
      <c r="R81" s="263">
        <v>8.2917172848112681</v>
      </c>
      <c r="S81" s="263">
        <v>8.3997285201598633</v>
      </c>
      <c r="T81" s="263">
        <v>7.9682176615250482</v>
      </c>
      <c r="U81" s="263">
        <v>8.1172616189680458</v>
      </c>
      <c r="V81" s="263">
        <v>8.0688476249838956</v>
      </c>
      <c r="W81" s="263">
        <v>7.3289112099621336</v>
      </c>
      <c r="X81" s="263">
        <v>7.7183117289837977</v>
      </c>
      <c r="Y81" s="263">
        <v>6.7625855435654518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59.441962202995178</v>
      </c>
      <c r="C83" s="223">
        <v>55.866366680631373</v>
      </c>
      <c r="D83" s="223">
        <v>52.481472366617979</v>
      </c>
      <c r="E83" s="223">
        <v>49.294967284295097</v>
      </c>
      <c r="F83" s="223">
        <v>47.143206312269768</v>
      </c>
      <c r="G83" s="223">
        <v>47.707120681147252</v>
      </c>
      <c r="H83" s="223">
        <v>49.520003751395471</v>
      </c>
      <c r="I83" s="223">
        <v>50.247062240233682</v>
      </c>
      <c r="J83" s="223">
        <v>45.557899087375631</v>
      </c>
      <c r="K83" s="223">
        <v>38.551215947274557</v>
      </c>
      <c r="L83" s="223">
        <v>44.445885960643487</v>
      </c>
      <c r="M83" s="223">
        <v>39.847529866268097</v>
      </c>
      <c r="N83" s="223">
        <v>35.935488937617087</v>
      </c>
      <c r="O83" s="223">
        <v>33.86834814177891</v>
      </c>
      <c r="P83" s="223">
        <v>34.766408713098301</v>
      </c>
      <c r="Q83" s="223">
        <v>34.854781694850473</v>
      </c>
      <c r="R83" s="223">
        <v>34.174070889462122</v>
      </c>
      <c r="S83" s="223">
        <v>35.17483519633133</v>
      </c>
      <c r="T83" s="223">
        <v>35.248877424285858</v>
      </c>
      <c r="U83" s="223">
        <v>38.802904366102993</v>
      </c>
      <c r="V83" s="223">
        <v>33.892232731441673</v>
      </c>
      <c r="W83" s="223">
        <v>32.786376230056362</v>
      </c>
      <c r="X83" s="223">
        <v>33.433648609916879</v>
      </c>
      <c r="Y83" s="223">
        <v>32.326855597021847</v>
      </c>
      <c r="DA83" s="89" t="s">
        <v>1928</v>
      </c>
    </row>
    <row r="84" spans="1:105" ht="12" customHeight="1" x14ac:dyDescent="0.25">
      <c r="A84" s="55" t="s">
        <v>91</v>
      </c>
      <c r="B84" s="259">
        <v>2.2010025919613212</v>
      </c>
      <c r="C84" s="259">
        <v>2.068606306225155</v>
      </c>
      <c r="D84" s="259">
        <v>1.943271258683813</v>
      </c>
      <c r="E84" s="259">
        <v>1.825282119604192</v>
      </c>
      <c r="F84" s="259">
        <v>1.745607235041212</v>
      </c>
      <c r="G84" s="259">
        <v>1.7664877198294091</v>
      </c>
      <c r="H84" s="259">
        <v>1.833614715451052</v>
      </c>
      <c r="I84" s="259">
        <v>1.8605360612328681</v>
      </c>
      <c r="J84" s="259">
        <v>1.686906862749592</v>
      </c>
      <c r="K84" s="259">
        <v>1.427465095000461</v>
      </c>
      <c r="L84" s="259">
        <v>1.645731509791162</v>
      </c>
      <c r="M84" s="259">
        <v>1.475464693095323</v>
      </c>
      <c r="N84" s="259">
        <v>1.3306105882726571</v>
      </c>
      <c r="O84" s="259">
        <v>1.254068999115987</v>
      </c>
      <c r="P84" s="259">
        <v>1.287322168627461</v>
      </c>
      <c r="Q84" s="259">
        <v>1.2905944220101151</v>
      </c>
      <c r="R84" s="259">
        <v>1.2653892270347871</v>
      </c>
      <c r="S84" s="259">
        <v>1.3024452856123701</v>
      </c>
      <c r="T84" s="259">
        <v>1.305186903311395</v>
      </c>
      <c r="U84" s="259">
        <v>1.4367845528661261</v>
      </c>
      <c r="V84" s="259">
        <v>1.254953391922367</v>
      </c>
      <c r="W84" s="259">
        <v>1.214006004997694</v>
      </c>
      <c r="X84" s="259">
        <v>1.2379730500440529</v>
      </c>
      <c r="Y84" s="259">
        <v>1.1969909861981991</v>
      </c>
      <c r="DA84" s="67" t="s">
        <v>1929</v>
      </c>
    </row>
    <row r="85" spans="1:105" ht="12" customHeight="1" x14ac:dyDescent="0.25">
      <c r="A85" s="173" t="s">
        <v>92</v>
      </c>
      <c r="B85" s="224">
        <v>0.97050361550860065</v>
      </c>
      <c r="C85" s="224">
        <v>0.91212518630722506</v>
      </c>
      <c r="D85" s="224">
        <v>0.85686031872684554</v>
      </c>
      <c r="E85" s="224">
        <v>0.80483453443847686</v>
      </c>
      <c r="F85" s="224">
        <v>0.76970292495468351</v>
      </c>
      <c r="G85" s="224">
        <v>0.77890990456230824</v>
      </c>
      <c r="H85" s="224">
        <v>0.80850868476682514</v>
      </c>
      <c r="I85" s="224">
        <v>0.82037930387060709</v>
      </c>
      <c r="J85" s="224">
        <v>0.74381975528065147</v>
      </c>
      <c r="K85" s="224">
        <v>0.62942226454889194</v>
      </c>
      <c r="L85" s="224">
        <v>0.72566401613616061</v>
      </c>
      <c r="M85" s="224">
        <v>0.65058706629158913</v>
      </c>
      <c r="N85" s="224">
        <v>0.58671552294806828</v>
      </c>
      <c r="O85" s="224">
        <v>0.55296549953390817</v>
      </c>
      <c r="P85" s="224">
        <v>0.56762805438771546</v>
      </c>
      <c r="Q85" s="224">
        <v>0.56907091217912598</v>
      </c>
      <c r="R85" s="224">
        <v>0.55795700756924671</v>
      </c>
      <c r="S85" s="224">
        <v>0.57429639715351632</v>
      </c>
      <c r="T85" s="224">
        <v>0.57550527800579876</v>
      </c>
      <c r="U85" s="224">
        <v>0.63353155891603274</v>
      </c>
      <c r="V85" s="224">
        <v>0.55335546109926748</v>
      </c>
      <c r="W85" s="224">
        <v>0.53530024062784898</v>
      </c>
      <c r="X85" s="224">
        <v>0.54586819904620876</v>
      </c>
      <c r="Y85" s="224">
        <v>0.52779768823505913</v>
      </c>
      <c r="DA85" s="177" t="s">
        <v>1930</v>
      </c>
    </row>
    <row r="86" spans="1:105" ht="12" customHeight="1" x14ac:dyDescent="0.25">
      <c r="A86" s="173" t="s">
        <v>93</v>
      </c>
      <c r="B86" s="224">
        <v>7.5278471120319406</v>
      </c>
      <c r="C86" s="224">
        <v>7.0750266560893502</v>
      </c>
      <c r="D86" s="224">
        <v>6.6463569765912824</v>
      </c>
      <c r="E86" s="224">
        <v>6.242811699945249</v>
      </c>
      <c r="F86" s="224">
        <v>5.97030845444728</v>
      </c>
      <c r="G86" s="224">
        <v>6.0417236802560721</v>
      </c>
      <c r="H86" s="224">
        <v>6.2713107611506338</v>
      </c>
      <c r="I86" s="224">
        <v>6.3633868794777237</v>
      </c>
      <c r="J86" s="224">
        <v>5.7695420266181729</v>
      </c>
      <c r="K86" s="224">
        <v>4.8822018802576927</v>
      </c>
      <c r="L86" s="224">
        <v>5.6287144951163581</v>
      </c>
      <c r="M86" s="224">
        <v>5.0463696269095122</v>
      </c>
      <c r="N86" s="224">
        <v>4.5509410623826616</v>
      </c>
      <c r="O86" s="224">
        <v>4.2891542825815856</v>
      </c>
      <c r="P86" s="224">
        <v>4.4028864412746787</v>
      </c>
      <c r="Q86" s="224">
        <v>4.414078169656289</v>
      </c>
      <c r="R86" s="224">
        <v>4.3278716132005117</v>
      </c>
      <c r="S86" s="224">
        <v>4.454610375147162</v>
      </c>
      <c r="T86" s="224">
        <v>4.4639872286562312</v>
      </c>
      <c r="U86" s="224">
        <v>4.9140761970967484</v>
      </c>
      <c r="V86" s="224">
        <v>4.2921790740369543</v>
      </c>
      <c r="W86" s="224">
        <v>4.1521312296900392</v>
      </c>
      <c r="X86" s="224">
        <v>4.2341030781081743</v>
      </c>
      <c r="Y86" s="224">
        <v>4.0939366321013084</v>
      </c>
      <c r="DA86" s="177" t="s">
        <v>1931</v>
      </c>
    </row>
    <row r="87" spans="1:105" ht="12" customHeight="1" x14ac:dyDescent="0.25">
      <c r="A87" s="173" t="s">
        <v>94</v>
      </c>
      <c r="B87" s="224">
        <v>3.3239658562474892</v>
      </c>
      <c r="C87" s="224">
        <v>3.1240202792235001</v>
      </c>
      <c r="D87" s="224">
        <v>2.934738621791495</v>
      </c>
      <c r="E87" s="224">
        <v>2.7565507945071972</v>
      </c>
      <c r="F87" s="224">
        <v>2.6362253587920992</v>
      </c>
      <c r="G87" s="224">
        <v>2.6677591783120538</v>
      </c>
      <c r="H87" s="224">
        <v>2.7691347252077021</v>
      </c>
      <c r="I87" s="224">
        <v>2.8097914852268939</v>
      </c>
      <c r="J87" s="224">
        <v>2.5475757434036441</v>
      </c>
      <c r="K87" s="224">
        <v>2.155765401683813</v>
      </c>
      <c r="L87" s="224">
        <v>2.4853925057043211</v>
      </c>
      <c r="M87" s="224">
        <v>2.2282546507940331</v>
      </c>
      <c r="N87" s="224">
        <v>2.0094952089258711</v>
      </c>
      <c r="O87" s="224">
        <v>1.893901692648829</v>
      </c>
      <c r="P87" s="224">
        <v>1.9441208066434419</v>
      </c>
      <c r="Q87" s="224">
        <v>1.949062581158683</v>
      </c>
      <c r="R87" s="224">
        <v>1.910997561242739</v>
      </c>
      <c r="S87" s="224">
        <v>1.966959818592575</v>
      </c>
      <c r="T87" s="224">
        <v>1.971100224267573</v>
      </c>
      <c r="U87" s="224">
        <v>2.1698396966698099</v>
      </c>
      <c r="V87" s="224">
        <v>1.895237307383066</v>
      </c>
      <c r="W87" s="224">
        <v>1.833398345204069</v>
      </c>
      <c r="X87" s="224">
        <v>1.869593504492026</v>
      </c>
      <c r="Y87" s="224">
        <v>1.8077021730416689</v>
      </c>
      <c r="DA87" s="177" t="s">
        <v>1932</v>
      </c>
    </row>
    <row r="88" spans="1:105" ht="12" customHeight="1" x14ac:dyDescent="0.25">
      <c r="A88" s="56" t="s">
        <v>95</v>
      </c>
      <c r="B88" s="260">
        <v>16.09185240287691</v>
      </c>
      <c r="C88" s="260">
        <v>17.465124588338352</v>
      </c>
      <c r="D88" s="260">
        <v>17.481368493379701</v>
      </c>
      <c r="E88" s="260">
        <v>16.320481765276231</v>
      </c>
      <c r="F88" s="260">
        <v>13.09370607888412</v>
      </c>
      <c r="G88" s="260">
        <v>13.993004322658329</v>
      </c>
      <c r="H88" s="260">
        <v>14.65308528402282</v>
      </c>
      <c r="I88" s="260">
        <v>14.69074807275423</v>
      </c>
      <c r="J88" s="260">
        <v>14.00121171563536</v>
      </c>
      <c r="K88" s="260">
        <v>11.761453056293529</v>
      </c>
      <c r="L88" s="260">
        <v>12.89640248592108</v>
      </c>
      <c r="M88" s="260">
        <v>11.89540567269998</v>
      </c>
      <c r="N88" s="260">
        <v>12.05335285161272</v>
      </c>
      <c r="O88" s="260">
        <v>10.497646083596029</v>
      </c>
      <c r="P88" s="260">
        <v>10.27728222756159</v>
      </c>
      <c r="Q88" s="260">
        <v>10.506415936309439</v>
      </c>
      <c r="R88" s="260">
        <v>11.068242946647009</v>
      </c>
      <c r="S88" s="260">
        <v>11.921033909810021</v>
      </c>
      <c r="T88" s="260">
        <v>11.771024011333189</v>
      </c>
      <c r="U88" s="260">
        <v>12.903563323370269</v>
      </c>
      <c r="V88" s="260">
        <v>11.03026146807446</v>
      </c>
      <c r="W88" s="260">
        <v>10.49470673147388</v>
      </c>
      <c r="X88" s="260">
        <v>10.3215018751937</v>
      </c>
      <c r="Y88" s="260">
        <v>10.441673839901959</v>
      </c>
      <c r="DA88" s="68" t="s">
        <v>1933</v>
      </c>
    </row>
    <row r="89" spans="1:105" ht="12" customHeight="1" x14ac:dyDescent="0.25">
      <c r="A89" s="37" t="s">
        <v>159</v>
      </c>
      <c r="B89" s="226">
        <v>5.4212164337739797</v>
      </c>
      <c r="C89" s="226">
        <v>4.4686558486535848</v>
      </c>
      <c r="D89" s="226">
        <v>1.5965075689193811</v>
      </c>
      <c r="E89" s="226">
        <v>1.4142176462171341</v>
      </c>
      <c r="F89" s="226">
        <v>1.1374361744935131</v>
      </c>
      <c r="G89" s="226">
        <v>1.032172301397152</v>
      </c>
      <c r="H89" s="226">
        <v>0.99684425039201618</v>
      </c>
      <c r="I89" s="226">
        <v>0.95848728571913233</v>
      </c>
      <c r="J89" s="226">
        <v>0.79472769506334073</v>
      </c>
      <c r="K89" s="226">
        <v>0.4741303148815138</v>
      </c>
      <c r="L89" s="226">
        <v>0.1115867105244378</v>
      </c>
      <c r="M89" s="226">
        <v>0.34001977877555251</v>
      </c>
      <c r="N89" s="226">
        <v>0.38818784180503513</v>
      </c>
      <c r="O89" s="226">
        <v>0.27449475042130322</v>
      </c>
      <c r="P89" s="226">
        <v>0.32878017024035511</v>
      </c>
      <c r="Q89" s="226">
        <v>0.33632964318083941</v>
      </c>
      <c r="R89" s="226">
        <v>0.32194208765681248</v>
      </c>
      <c r="S89" s="226">
        <v>0.23681254877696789</v>
      </c>
      <c r="T89" s="226">
        <v>0.22198928064408199</v>
      </c>
      <c r="U89" s="226">
        <v>0.24427520199155711</v>
      </c>
      <c r="V89" s="226">
        <v>0.20249154519276749</v>
      </c>
      <c r="W89" s="226">
        <v>0.15625993306371169</v>
      </c>
      <c r="X89" s="226">
        <v>0.18212817742717161</v>
      </c>
      <c r="Y89" s="226">
        <v>0.2075454578395208</v>
      </c>
      <c r="DA89" s="69" t="s">
        <v>1934</v>
      </c>
    </row>
    <row r="90" spans="1:105" ht="12" customHeight="1" x14ac:dyDescent="0.25">
      <c r="A90" s="37" t="s">
        <v>35</v>
      </c>
      <c r="B90" s="226">
        <v>4.954525837662711</v>
      </c>
      <c r="C90" s="226">
        <v>9.3165643180135547</v>
      </c>
      <c r="D90" s="226">
        <v>12.98809400603934</v>
      </c>
      <c r="E90" s="226">
        <v>12.24192431166896</v>
      </c>
      <c r="F90" s="226">
        <v>7.979583498155205</v>
      </c>
      <c r="G90" s="226">
        <v>9.4922375881436807</v>
      </c>
      <c r="H90" s="226">
        <v>10.171241409563139</v>
      </c>
      <c r="I90" s="226">
        <v>10.10084868264857</v>
      </c>
      <c r="J90" s="226">
        <v>10.37530662220601</v>
      </c>
      <c r="K90" s="226">
        <v>9.0156011358754089</v>
      </c>
      <c r="L90" s="226">
        <v>9.8423140938961247</v>
      </c>
      <c r="M90" s="226">
        <v>9.2338662765557267</v>
      </c>
      <c r="N90" s="226">
        <v>10.105249869082259</v>
      </c>
      <c r="O90" s="226">
        <v>8.3210985026411599</v>
      </c>
      <c r="P90" s="226">
        <v>7.8019951411689394</v>
      </c>
      <c r="Q90" s="226">
        <v>8.122926148637255</v>
      </c>
      <c r="R90" s="226">
        <v>9.1375409450389782</v>
      </c>
      <c r="S90" s="226">
        <v>10.358642549904211</v>
      </c>
      <c r="T90" s="226">
        <v>10.16878972944075</v>
      </c>
      <c r="U90" s="226">
        <v>11.11308017745425</v>
      </c>
      <c r="V90" s="226">
        <v>9.382158581127559</v>
      </c>
      <c r="W90" s="226">
        <v>8.96723083024186</v>
      </c>
      <c r="X90" s="226">
        <v>8.4748564863233486</v>
      </c>
      <c r="Y90" s="226">
        <v>8.7773190496048965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5.7161101314402174</v>
      </c>
      <c r="C93" s="226">
        <v>3.6799044216712091</v>
      </c>
      <c r="D93" s="226">
        <v>2.8967669184209801</v>
      </c>
      <c r="E93" s="226">
        <v>2.664339807390141</v>
      </c>
      <c r="F93" s="226">
        <v>3.976686406235399</v>
      </c>
      <c r="G93" s="226">
        <v>3.4685944331174938</v>
      </c>
      <c r="H93" s="226">
        <v>3.4849996240676622</v>
      </c>
      <c r="I93" s="226">
        <v>3.6314121043865271</v>
      </c>
      <c r="J93" s="226">
        <v>2.831177398366012</v>
      </c>
      <c r="K93" s="226">
        <v>2.2717216055366078</v>
      </c>
      <c r="L93" s="226">
        <v>2.9425016815005138</v>
      </c>
      <c r="M93" s="226">
        <v>2.3215196173687001</v>
      </c>
      <c r="N93" s="226">
        <v>1.559915140725419</v>
      </c>
      <c r="O93" s="226">
        <v>1.9020528305335631</v>
      </c>
      <c r="P93" s="226">
        <v>2.1465069161522932</v>
      </c>
      <c r="Q93" s="226">
        <v>2.0471601444913499</v>
      </c>
      <c r="R93" s="226">
        <v>1.6087599139512221</v>
      </c>
      <c r="S93" s="226">
        <v>1.325578811128842</v>
      </c>
      <c r="T93" s="226">
        <v>1.380245001248364</v>
      </c>
      <c r="U93" s="226">
        <v>1.5462079439244629</v>
      </c>
      <c r="V93" s="226">
        <v>1.445611341754135</v>
      </c>
      <c r="W93" s="226">
        <v>1.3712159681683049</v>
      </c>
      <c r="X93" s="226">
        <v>1.6645172114431761</v>
      </c>
      <c r="Y93" s="226">
        <v>1.456809332457544</v>
      </c>
      <c r="DA93" s="69" t="s">
        <v>1938</v>
      </c>
    </row>
    <row r="94" spans="1:105" ht="12" customHeight="1" x14ac:dyDescent="0.25">
      <c r="A94" s="132" t="s">
        <v>1939</v>
      </c>
      <c r="B94" s="316">
        <v>29.326790624368911</v>
      </c>
      <c r="C94" s="316">
        <v>25.2214636644478</v>
      </c>
      <c r="D94" s="316">
        <v>22.61887669744484</v>
      </c>
      <c r="E94" s="316">
        <v>21.345006370523759</v>
      </c>
      <c r="F94" s="316">
        <v>22.927656260150371</v>
      </c>
      <c r="G94" s="316">
        <v>22.459235875529071</v>
      </c>
      <c r="H94" s="316">
        <v>23.184349580796439</v>
      </c>
      <c r="I94" s="316">
        <v>23.702220437671361</v>
      </c>
      <c r="J94" s="316">
        <v>20.808842983688209</v>
      </c>
      <c r="K94" s="316">
        <v>17.694908249490162</v>
      </c>
      <c r="L94" s="316">
        <v>21.063980947974411</v>
      </c>
      <c r="M94" s="316">
        <v>18.551448156477669</v>
      </c>
      <c r="N94" s="316">
        <v>15.40437370347512</v>
      </c>
      <c r="O94" s="316">
        <v>15.380611584302571</v>
      </c>
      <c r="P94" s="316">
        <v>16.287169014603421</v>
      </c>
      <c r="Q94" s="316">
        <v>16.125559673536809</v>
      </c>
      <c r="R94" s="316">
        <v>15.04361253376781</v>
      </c>
      <c r="S94" s="316">
        <v>14.95548941001568</v>
      </c>
      <c r="T94" s="316">
        <v>15.16207377871166</v>
      </c>
      <c r="U94" s="316">
        <v>16.745109037184001</v>
      </c>
      <c r="V94" s="316">
        <v>14.86624602892555</v>
      </c>
      <c r="W94" s="316">
        <v>14.556833678062841</v>
      </c>
      <c r="X94" s="316">
        <v>15.224608903032721</v>
      </c>
      <c r="Y94" s="316">
        <v>14.25875427754365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1.0000000000000002</v>
      </c>
      <c r="E98" s="232">
        <f t="shared" si="4"/>
        <v>1</v>
      </c>
      <c r="F98" s="232">
        <f t="shared" si="4"/>
        <v>1</v>
      </c>
      <c r="G98" s="232">
        <f t="shared" si="4"/>
        <v>1</v>
      </c>
      <c r="H98" s="232">
        <f t="shared" si="4"/>
        <v>1</v>
      </c>
      <c r="I98" s="232">
        <f t="shared" si="4"/>
        <v>1</v>
      </c>
      <c r="J98" s="232">
        <f t="shared" si="4"/>
        <v>0.99999999999999989</v>
      </c>
      <c r="K98" s="232">
        <f t="shared" si="4"/>
        <v>0.99999999999999989</v>
      </c>
      <c r="L98" s="232">
        <f t="shared" si="4"/>
        <v>0.99999999999999978</v>
      </c>
      <c r="M98" s="232">
        <f t="shared" si="4"/>
        <v>1</v>
      </c>
      <c r="N98" s="232">
        <f t="shared" si="4"/>
        <v>1</v>
      </c>
      <c r="O98" s="232">
        <f t="shared" si="4"/>
        <v>1</v>
      </c>
      <c r="P98" s="232">
        <f t="shared" si="4"/>
        <v>1</v>
      </c>
      <c r="Q98" s="232">
        <f t="shared" si="4"/>
        <v>1</v>
      </c>
      <c r="R98" s="232">
        <f t="shared" si="4"/>
        <v>1.0000000000000002</v>
      </c>
      <c r="S98" s="232">
        <f t="shared" si="4"/>
        <v>1</v>
      </c>
      <c r="T98" s="232">
        <f t="shared" si="4"/>
        <v>0.99999999999999989</v>
      </c>
      <c r="U98" s="232">
        <f t="shared" si="4"/>
        <v>0.99999999999999978</v>
      </c>
      <c r="V98" s="232">
        <f t="shared" si="4"/>
        <v>1</v>
      </c>
      <c r="W98" s="232">
        <f t="shared" si="4"/>
        <v>1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4.9999999999982862E-3</v>
      </c>
      <c r="C99" s="266">
        <f t="shared" si="5"/>
        <v>4.9999999999983244E-3</v>
      </c>
      <c r="D99" s="266">
        <f t="shared" si="5"/>
        <v>4.9999999999983053E-3</v>
      </c>
      <c r="E99" s="266">
        <f t="shared" si="5"/>
        <v>4.9999999999986418E-3</v>
      </c>
      <c r="F99" s="266">
        <f t="shared" si="5"/>
        <v>4.9999999999989601E-3</v>
      </c>
      <c r="G99" s="266">
        <f t="shared" si="5"/>
        <v>4.9999999999988153E-3</v>
      </c>
      <c r="H99" s="266">
        <f t="shared" si="5"/>
        <v>4.999999999998758E-3</v>
      </c>
      <c r="I99" s="266">
        <f t="shared" si="5"/>
        <v>4.9999999999989081E-3</v>
      </c>
      <c r="J99" s="266">
        <f t="shared" si="5"/>
        <v>4.9999999999990243E-3</v>
      </c>
      <c r="K99" s="266">
        <f t="shared" si="5"/>
        <v>4.999999999999255E-3</v>
      </c>
      <c r="L99" s="266">
        <f t="shared" si="5"/>
        <v>4.9999999999992707E-3</v>
      </c>
      <c r="M99" s="266">
        <f t="shared" si="5"/>
        <v>4.9999999999992724E-3</v>
      </c>
      <c r="N99" s="266">
        <f t="shared" si="5"/>
        <v>4.9999999999991657E-3</v>
      </c>
      <c r="O99" s="266">
        <f t="shared" si="5"/>
        <v>4.9999999999994294E-3</v>
      </c>
      <c r="P99" s="266">
        <f t="shared" si="5"/>
        <v>4.9999999999993478E-3</v>
      </c>
      <c r="Q99" s="266">
        <f t="shared" si="5"/>
        <v>4.9999999999993539E-3</v>
      </c>
      <c r="R99" s="266">
        <f t="shared" si="5"/>
        <v>4.9999999999993218E-3</v>
      </c>
      <c r="S99" s="266">
        <f t="shared" si="5"/>
        <v>4.999999999999262E-3</v>
      </c>
      <c r="T99" s="266">
        <f t="shared" si="5"/>
        <v>4.9999999999992828E-3</v>
      </c>
      <c r="U99" s="266">
        <f t="shared" si="5"/>
        <v>4.9999999999992325E-3</v>
      </c>
      <c r="V99" s="266">
        <f t="shared" si="5"/>
        <v>4.999999999999288E-3</v>
      </c>
      <c r="W99" s="266">
        <f t="shared" si="5"/>
        <v>4.9999999999993322E-3</v>
      </c>
      <c r="X99" s="266">
        <f t="shared" si="5"/>
        <v>4.9999999999994667E-3</v>
      </c>
      <c r="Y99" s="266">
        <f t="shared" si="5"/>
        <v>4.999999999999229E-3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6.9999999999975993E-3</v>
      </c>
      <c r="C100" s="267">
        <f t="shared" si="6"/>
        <v>6.9999999999976531E-3</v>
      </c>
      <c r="D100" s="267">
        <f t="shared" si="6"/>
        <v>6.9999999999976279E-3</v>
      </c>
      <c r="E100" s="267">
        <f t="shared" si="6"/>
        <v>6.999999999998098E-3</v>
      </c>
      <c r="F100" s="267">
        <f t="shared" si="6"/>
        <v>6.9999999999985438E-3</v>
      </c>
      <c r="G100" s="267">
        <f t="shared" si="6"/>
        <v>6.9999999999983383E-3</v>
      </c>
      <c r="H100" s="267">
        <f t="shared" si="6"/>
        <v>6.9999999999982611E-3</v>
      </c>
      <c r="I100" s="267">
        <f t="shared" si="6"/>
        <v>6.999999999998471E-3</v>
      </c>
      <c r="J100" s="267">
        <f t="shared" si="6"/>
        <v>6.9999999999986358E-3</v>
      </c>
      <c r="K100" s="267">
        <f t="shared" si="6"/>
        <v>6.9999999999989602E-3</v>
      </c>
      <c r="L100" s="267">
        <f t="shared" si="6"/>
        <v>6.9999999999989775E-3</v>
      </c>
      <c r="M100" s="267">
        <f t="shared" si="6"/>
        <v>6.9999999999989871E-3</v>
      </c>
      <c r="N100" s="267">
        <f t="shared" si="6"/>
        <v>6.9999999999988335E-3</v>
      </c>
      <c r="O100" s="267">
        <f t="shared" si="6"/>
        <v>6.999999999999197E-3</v>
      </c>
      <c r="P100" s="267">
        <f t="shared" si="6"/>
        <v>6.9999999999990885E-3</v>
      </c>
      <c r="Q100" s="267">
        <f t="shared" si="6"/>
        <v>6.9999999999990946E-3</v>
      </c>
      <c r="R100" s="267">
        <f t="shared" si="6"/>
        <v>6.9999999999990521E-3</v>
      </c>
      <c r="S100" s="267">
        <f t="shared" si="6"/>
        <v>6.9999999999989663E-3</v>
      </c>
      <c r="T100" s="267">
        <f t="shared" si="6"/>
        <v>6.9999999999989957E-3</v>
      </c>
      <c r="U100" s="267">
        <f t="shared" si="6"/>
        <v>6.9999999999989281E-3</v>
      </c>
      <c r="V100" s="267">
        <f t="shared" si="6"/>
        <v>6.9999999999990027E-3</v>
      </c>
      <c r="W100" s="267">
        <f t="shared" si="6"/>
        <v>6.9999999999990677E-3</v>
      </c>
      <c r="X100" s="267">
        <f t="shared" si="6"/>
        <v>6.9999999999992542E-3</v>
      </c>
      <c r="Y100" s="267">
        <f t="shared" si="6"/>
        <v>6.9999999999989203E-3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3.999999999998629E-2</v>
      </c>
      <c r="C101" s="267">
        <f t="shared" si="7"/>
        <v>3.9999999999986602E-2</v>
      </c>
      <c r="D101" s="267">
        <f t="shared" si="7"/>
        <v>3.9999999999986442E-2</v>
      </c>
      <c r="E101" s="267">
        <f t="shared" si="7"/>
        <v>3.9999999999989135E-2</v>
      </c>
      <c r="F101" s="267">
        <f t="shared" si="7"/>
        <v>3.9999999999991688E-2</v>
      </c>
      <c r="G101" s="267">
        <f t="shared" si="7"/>
        <v>3.9999999999990515E-2</v>
      </c>
      <c r="H101" s="267">
        <f t="shared" si="7"/>
        <v>3.9999999999990057E-2</v>
      </c>
      <c r="I101" s="267">
        <f t="shared" si="7"/>
        <v>3.9999999999991258E-2</v>
      </c>
      <c r="J101" s="267">
        <f t="shared" si="7"/>
        <v>3.9999999999992202E-2</v>
      </c>
      <c r="K101" s="267">
        <f t="shared" si="7"/>
        <v>3.999999999999404E-2</v>
      </c>
      <c r="L101" s="267">
        <f t="shared" si="7"/>
        <v>3.9999999999994158E-2</v>
      </c>
      <c r="M101" s="267">
        <f t="shared" si="7"/>
        <v>3.9999999999994186E-2</v>
      </c>
      <c r="N101" s="267">
        <f t="shared" si="7"/>
        <v>3.9999999999993312E-2</v>
      </c>
      <c r="O101" s="267">
        <f t="shared" si="7"/>
        <v>3.9999999999995442E-2</v>
      </c>
      <c r="P101" s="267">
        <f t="shared" si="7"/>
        <v>3.9999999999994783E-2</v>
      </c>
      <c r="Q101" s="267">
        <f t="shared" si="7"/>
        <v>3.9999999999994831E-2</v>
      </c>
      <c r="R101" s="267">
        <f t="shared" si="7"/>
        <v>3.9999999999994568E-2</v>
      </c>
      <c r="S101" s="267">
        <f t="shared" si="7"/>
        <v>3.9999999999994096E-2</v>
      </c>
      <c r="T101" s="267">
        <f t="shared" si="7"/>
        <v>3.9999999999994262E-2</v>
      </c>
      <c r="U101" s="267">
        <f t="shared" si="7"/>
        <v>3.9999999999993853E-2</v>
      </c>
      <c r="V101" s="267">
        <f t="shared" si="7"/>
        <v>3.9999999999994297E-2</v>
      </c>
      <c r="W101" s="267">
        <f t="shared" si="7"/>
        <v>3.9999999999994644E-2</v>
      </c>
      <c r="X101" s="267">
        <f t="shared" si="7"/>
        <v>3.9999999999995733E-2</v>
      </c>
      <c r="Y101" s="267">
        <f t="shared" si="7"/>
        <v>3.9999999999993832E-2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1.9999999999993145E-2</v>
      </c>
      <c r="C102" s="267">
        <f t="shared" si="8"/>
        <v>1.9999999999993301E-2</v>
      </c>
      <c r="D102" s="267">
        <f t="shared" si="8"/>
        <v>1.9999999999993214E-2</v>
      </c>
      <c r="E102" s="267">
        <f t="shared" si="8"/>
        <v>1.9999999999994567E-2</v>
      </c>
      <c r="F102" s="267">
        <f t="shared" si="8"/>
        <v>1.9999999999995844E-2</v>
      </c>
      <c r="G102" s="267">
        <f t="shared" si="8"/>
        <v>1.9999999999995258E-2</v>
      </c>
      <c r="H102" s="267">
        <f t="shared" si="8"/>
        <v>1.9999999999995036E-2</v>
      </c>
      <c r="I102" s="267">
        <f t="shared" si="8"/>
        <v>1.9999999999995625E-2</v>
      </c>
      <c r="J102" s="267">
        <f t="shared" si="8"/>
        <v>1.9999999999996094E-2</v>
      </c>
      <c r="K102" s="267">
        <f t="shared" si="8"/>
        <v>1.9999999999997017E-2</v>
      </c>
      <c r="L102" s="267">
        <f t="shared" si="8"/>
        <v>1.9999999999997086E-2</v>
      </c>
      <c r="M102" s="267">
        <f t="shared" si="8"/>
        <v>1.999999999999709E-2</v>
      </c>
      <c r="N102" s="267">
        <f t="shared" si="8"/>
        <v>1.9999999999996666E-2</v>
      </c>
      <c r="O102" s="267">
        <f t="shared" si="8"/>
        <v>1.9999999999997721E-2</v>
      </c>
      <c r="P102" s="267">
        <f t="shared" si="8"/>
        <v>1.9999999999997391E-2</v>
      </c>
      <c r="Q102" s="267">
        <f t="shared" si="8"/>
        <v>1.9999999999997416E-2</v>
      </c>
      <c r="R102" s="267">
        <f t="shared" si="8"/>
        <v>1.9999999999997284E-2</v>
      </c>
      <c r="S102" s="267">
        <f t="shared" si="8"/>
        <v>1.9999999999997048E-2</v>
      </c>
      <c r="T102" s="267">
        <f t="shared" si="8"/>
        <v>1.9999999999997131E-2</v>
      </c>
      <c r="U102" s="267">
        <f t="shared" si="8"/>
        <v>1.9999999999996926E-2</v>
      </c>
      <c r="V102" s="267">
        <f t="shared" si="8"/>
        <v>1.9999999999997155E-2</v>
      </c>
      <c r="W102" s="267">
        <f t="shared" si="8"/>
        <v>1.9999999999997322E-2</v>
      </c>
      <c r="X102" s="267">
        <f t="shared" si="8"/>
        <v>1.9999999999997867E-2</v>
      </c>
      <c r="Y102" s="267">
        <f t="shared" si="8"/>
        <v>1.9999999999996913E-2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2.3137813021734573E-3</v>
      </c>
      <c r="C103" s="268">
        <f t="shared" si="9"/>
        <v>4.1743826445639559E-3</v>
      </c>
      <c r="D103" s="268">
        <f t="shared" si="9"/>
        <v>4.5147296106647968E-3</v>
      </c>
      <c r="E103" s="268">
        <f t="shared" si="9"/>
        <v>5.9549761377140492E-3</v>
      </c>
      <c r="F103" s="268">
        <f t="shared" si="9"/>
        <v>6.0945874058661691E-3</v>
      </c>
      <c r="G103" s="268">
        <f t="shared" si="9"/>
        <v>6.5184119516190266E-3</v>
      </c>
      <c r="H103" s="268">
        <f t="shared" si="9"/>
        <v>6.7273438789663634E-3</v>
      </c>
      <c r="I103" s="268">
        <f t="shared" si="9"/>
        <v>6.8072975580325051E-3</v>
      </c>
      <c r="J103" s="268">
        <f t="shared" si="9"/>
        <v>7.373190573616387E-3</v>
      </c>
      <c r="K103" s="268">
        <f t="shared" si="9"/>
        <v>8.5742665494071939E-3</v>
      </c>
      <c r="L103" s="268">
        <f t="shared" si="9"/>
        <v>8.675319934448809E-3</v>
      </c>
      <c r="M103" s="268">
        <f t="shared" si="9"/>
        <v>9.3527641825346848E-3</v>
      </c>
      <c r="N103" s="268">
        <f t="shared" si="9"/>
        <v>9.2989086648025236E-3</v>
      </c>
      <c r="O103" s="268">
        <f t="shared" si="9"/>
        <v>8.7644586900087126E-3</v>
      </c>
      <c r="P103" s="268">
        <f t="shared" si="9"/>
        <v>9.034184292390262E-3</v>
      </c>
      <c r="Q103" s="268">
        <f t="shared" si="9"/>
        <v>9.0495071506082013E-3</v>
      </c>
      <c r="R103" s="268">
        <f t="shared" si="9"/>
        <v>9.4621797881027821E-3</v>
      </c>
      <c r="S103" s="268">
        <f t="shared" si="9"/>
        <v>1.0396813767406712E-2</v>
      </c>
      <c r="T103" s="268">
        <f t="shared" si="9"/>
        <v>1.0397422577454348E-2</v>
      </c>
      <c r="U103" s="268">
        <f t="shared" si="9"/>
        <v>1.032792129594246E-2</v>
      </c>
      <c r="V103" s="268">
        <f t="shared" si="9"/>
        <v>1.0253844340474915E-2</v>
      </c>
      <c r="W103" s="268">
        <f t="shared" si="9"/>
        <v>1.0727139952059215E-2</v>
      </c>
      <c r="X103" s="268">
        <f t="shared" si="9"/>
        <v>1.008513657952952E-2</v>
      </c>
      <c r="Y103" s="268">
        <f t="shared" si="9"/>
        <v>9.9624510151856954E-3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3.6355244161255158E-3</v>
      </c>
      <c r="C104" s="269">
        <f t="shared" si="10"/>
        <v>5.1972919659255389E-3</v>
      </c>
      <c r="D104" s="269">
        <f t="shared" si="10"/>
        <v>5.0363234170518459E-3</v>
      </c>
      <c r="E104" s="269">
        <f t="shared" si="10"/>
        <v>6.7147461699093493E-3</v>
      </c>
      <c r="F104" s="269">
        <f t="shared" si="10"/>
        <v>9.2008435154342771E-3</v>
      </c>
      <c r="G104" s="269">
        <f t="shared" si="10"/>
        <v>9.0201149483196651E-3</v>
      </c>
      <c r="H104" s="269">
        <f t="shared" si="10"/>
        <v>9.1768942604989433E-3</v>
      </c>
      <c r="I104" s="269">
        <f t="shared" si="10"/>
        <v>9.469043612269008E-3</v>
      </c>
      <c r="J104" s="269">
        <f t="shared" si="10"/>
        <v>9.4476550935079558E-3</v>
      </c>
      <c r="K104" s="269">
        <f t="shared" si="10"/>
        <v>1.1121684641590529E-2</v>
      </c>
      <c r="L104" s="269">
        <f t="shared" si="10"/>
        <v>1.2216410990459566E-2</v>
      </c>
      <c r="M104" s="269">
        <f t="shared" si="10"/>
        <v>1.2575486758533474E-2</v>
      </c>
      <c r="N104" s="269">
        <f t="shared" si="10"/>
        <v>1.0246001567535093E-2</v>
      </c>
      <c r="O104" s="269">
        <f t="shared" si="10"/>
        <v>1.1071157692121681E-2</v>
      </c>
      <c r="P104" s="269">
        <f t="shared" si="10"/>
        <v>1.2343619511731218E-2</v>
      </c>
      <c r="Q104" s="269">
        <f t="shared" si="10"/>
        <v>1.1974886193891688E-2</v>
      </c>
      <c r="R104" s="269">
        <f t="shared" si="10"/>
        <v>1.1087941142963409E-2</v>
      </c>
      <c r="S104" s="269">
        <f t="shared" si="10"/>
        <v>1.1245356590530957E-2</v>
      </c>
      <c r="T104" s="269">
        <f t="shared" si="10"/>
        <v>1.1546658343068729E-2</v>
      </c>
      <c r="U104" s="269">
        <f t="shared" si="10"/>
        <v>1.1555200952581883E-2</v>
      </c>
      <c r="V104" s="269">
        <f t="shared" si="10"/>
        <v>1.1914847531551854E-2</v>
      </c>
      <c r="W104" s="269">
        <f t="shared" si="10"/>
        <v>1.2828232427394021E-2</v>
      </c>
      <c r="X104" s="269">
        <f t="shared" si="10"/>
        <v>1.2825411073619179E-2</v>
      </c>
      <c r="Y104" s="269">
        <f t="shared" si="10"/>
        <v>1.1729079257486306E-2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0.91397175113478013</v>
      </c>
      <c r="C105" s="269">
        <f t="shared" si="11"/>
        <v>0.90707878768747785</v>
      </c>
      <c r="D105" s="269">
        <f t="shared" si="11"/>
        <v>0.90725711715663715</v>
      </c>
      <c r="E105" s="269">
        <f t="shared" si="11"/>
        <v>0.9004086195370421</v>
      </c>
      <c r="F105" s="269">
        <f t="shared" si="11"/>
        <v>0.89225825015552729</v>
      </c>
      <c r="G105" s="269">
        <f t="shared" si="11"/>
        <v>0.89241677321492374</v>
      </c>
      <c r="H105" s="269">
        <f t="shared" si="11"/>
        <v>0.89170266350388838</v>
      </c>
      <c r="I105" s="269">
        <f t="shared" si="11"/>
        <v>0.89068133969133867</v>
      </c>
      <c r="J105" s="269">
        <f t="shared" si="11"/>
        <v>0.89018436523620537</v>
      </c>
      <c r="K105" s="269">
        <f t="shared" si="11"/>
        <v>0.88358919404992287</v>
      </c>
      <c r="L105" s="269">
        <f t="shared" si="11"/>
        <v>0.87996068909630309</v>
      </c>
      <c r="M105" s="269">
        <f t="shared" si="11"/>
        <v>0.87812622292886799</v>
      </c>
      <c r="N105" s="269">
        <f t="shared" si="11"/>
        <v>0.88568619739537424</v>
      </c>
      <c r="O105" s="269">
        <f t="shared" si="11"/>
        <v>0.88356181096871866</v>
      </c>
      <c r="P105" s="269">
        <f t="shared" si="11"/>
        <v>0.87919193061426304</v>
      </c>
      <c r="Q105" s="269">
        <f t="shared" si="11"/>
        <v>0.8803647484468613</v>
      </c>
      <c r="R105" s="269">
        <f t="shared" si="11"/>
        <v>0.88281000986235836</v>
      </c>
      <c r="S105" s="269">
        <f t="shared" si="11"/>
        <v>0.88136814832978205</v>
      </c>
      <c r="T105" s="269">
        <f t="shared" si="11"/>
        <v>0.88039667831711221</v>
      </c>
      <c r="U105" s="269">
        <f t="shared" si="11"/>
        <v>0.88043865341241589</v>
      </c>
      <c r="V105" s="269">
        <f t="shared" si="11"/>
        <v>0.87935386916897951</v>
      </c>
      <c r="W105" s="269">
        <f t="shared" si="11"/>
        <v>0.8759374444485698</v>
      </c>
      <c r="X105" s="269">
        <f t="shared" si="11"/>
        <v>0.8765885388499276</v>
      </c>
      <c r="Y105" s="269">
        <f t="shared" si="11"/>
        <v>0.88024384915514742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0.88367571433373437</v>
      </c>
      <c r="C106" s="318">
        <f t="shared" si="12"/>
        <v>0.86376802130476527</v>
      </c>
      <c r="D106" s="318">
        <f t="shared" si="12"/>
        <v>0.86528775534787195</v>
      </c>
      <c r="E106" s="318">
        <f t="shared" si="12"/>
        <v>0.84445240145446443</v>
      </c>
      <c r="F106" s="318">
        <f t="shared" si="12"/>
        <v>0.81558455419357534</v>
      </c>
      <c r="G106" s="318">
        <f t="shared" si="12"/>
        <v>0.81724914864559339</v>
      </c>
      <c r="H106" s="318">
        <f t="shared" si="12"/>
        <v>0.81522854466639738</v>
      </c>
      <c r="I106" s="318">
        <f t="shared" si="12"/>
        <v>0.81177264292243057</v>
      </c>
      <c r="J106" s="318">
        <f t="shared" si="12"/>
        <v>0.81145390612363932</v>
      </c>
      <c r="K106" s="318">
        <f t="shared" si="12"/>
        <v>0.79090848870333563</v>
      </c>
      <c r="L106" s="318">
        <f t="shared" si="12"/>
        <v>0.77815726417580711</v>
      </c>
      <c r="M106" s="318">
        <f t="shared" si="12"/>
        <v>0.77333049994108949</v>
      </c>
      <c r="N106" s="318">
        <f t="shared" si="12"/>
        <v>0.8003028509992488</v>
      </c>
      <c r="O106" s="318">
        <f t="shared" si="12"/>
        <v>0.79130216353437177</v>
      </c>
      <c r="P106" s="318">
        <f t="shared" si="12"/>
        <v>0.77632843468317003</v>
      </c>
      <c r="Q106" s="318">
        <f t="shared" si="12"/>
        <v>0.78057403016443094</v>
      </c>
      <c r="R106" s="318">
        <f t="shared" si="12"/>
        <v>0.7904105003376638</v>
      </c>
      <c r="S106" s="318">
        <f t="shared" si="12"/>
        <v>0.78765684340869113</v>
      </c>
      <c r="T106" s="318">
        <f t="shared" si="12"/>
        <v>0.78417452545820654</v>
      </c>
      <c r="U106" s="318">
        <f t="shared" si="12"/>
        <v>0.78414531214090055</v>
      </c>
      <c r="V106" s="318">
        <f t="shared" si="12"/>
        <v>0.78006347307271451</v>
      </c>
      <c r="W106" s="318">
        <f t="shared" si="12"/>
        <v>0.76903550755362005</v>
      </c>
      <c r="X106" s="318">
        <f t="shared" si="12"/>
        <v>0.7697101132364349</v>
      </c>
      <c r="Y106" s="318">
        <f t="shared" si="12"/>
        <v>0.78250152200942846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3.029603680104585E-2</v>
      </c>
      <c r="C107" s="318">
        <f t="shared" si="13"/>
        <v>4.3310766382712647E-2</v>
      </c>
      <c r="D107" s="318">
        <f t="shared" si="13"/>
        <v>4.1969361808765218E-2</v>
      </c>
      <c r="E107" s="318">
        <f t="shared" si="13"/>
        <v>5.595621808257769E-2</v>
      </c>
      <c r="F107" s="318">
        <f t="shared" si="13"/>
        <v>7.667369596195199E-2</v>
      </c>
      <c r="G107" s="318">
        <f t="shared" si="13"/>
        <v>7.5167624569330238E-2</v>
      </c>
      <c r="H107" s="318">
        <f t="shared" si="13"/>
        <v>7.6474118837490876E-2</v>
      </c>
      <c r="I107" s="318">
        <f t="shared" si="13"/>
        <v>7.890869676890809E-2</v>
      </c>
      <c r="J107" s="318">
        <f t="shared" si="13"/>
        <v>7.8730459112565987E-2</v>
      </c>
      <c r="K107" s="318">
        <f t="shared" si="13"/>
        <v>9.2680705346587303E-2</v>
      </c>
      <c r="L107" s="318">
        <f t="shared" si="13"/>
        <v>0.10180342492049589</v>
      </c>
      <c r="M107" s="318">
        <f t="shared" si="13"/>
        <v>0.10479572298777852</v>
      </c>
      <c r="N107" s="318">
        <f t="shared" si="13"/>
        <v>8.5383346396125423E-2</v>
      </c>
      <c r="O107" s="318">
        <f t="shared" si="13"/>
        <v>9.2259647434346892E-2</v>
      </c>
      <c r="P107" s="318">
        <f t="shared" si="13"/>
        <v>0.10286349593109304</v>
      </c>
      <c r="Q107" s="318">
        <f t="shared" si="13"/>
        <v>9.9790718282430357E-2</v>
      </c>
      <c r="R107" s="318">
        <f t="shared" si="13"/>
        <v>9.239950952469464E-2</v>
      </c>
      <c r="S107" s="318">
        <f t="shared" si="13"/>
        <v>9.3711304921090921E-2</v>
      </c>
      <c r="T107" s="318">
        <f t="shared" si="13"/>
        <v>9.6222152858905716E-2</v>
      </c>
      <c r="U107" s="318">
        <f t="shared" si="13"/>
        <v>9.6293341271515259E-2</v>
      </c>
      <c r="V107" s="318">
        <f t="shared" si="13"/>
        <v>9.9290396096264999E-2</v>
      </c>
      <c r="W107" s="318">
        <f t="shared" si="13"/>
        <v>0.10690193689494974</v>
      </c>
      <c r="X107" s="318">
        <f t="shared" si="13"/>
        <v>0.10687842561349267</v>
      </c>
      <c r="Y107" s="318">
        <f t="shared" si="13"/>
        <v>9.7742327145718802E-2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8.078943146945565E-3</v>
      </c>
      <c r="C108" s="319">
        <f t="shared" si="14"/>
        <v>1.1549537702056712E-2</v>
      </c>
      <c r="D108" s="319">
        <f t="shared" si="14"/>
        <v>1.1191829815670728E-2</v>
      </c>
      <c r="E108" s="319">
        <f t="shared" si="14"/>
        <v>1.4921658155354053E-2</v>
      </c>
      <c r="F108" s="319">
        <f t="shared" si="14"/>
        <v>2.0446318923187212E-2</v>
      </c>
      <c r="G108" s="319">
        <f t="shared" si="14"/>
        <v>2.004469988515473E-2</v>
      </c>
      <c r="H108" s="319">
        <f t="shared" si="14"/>
        <v>2.0393098356664245E-2</v>
      </c>
      <c r="I108" s="319">
        <f t="shared" si="14"/>
        <v>2.1042319138375495E-2</v>
      </c>
      <c r="J108" s="319">
        <f t="shared" si="14"/>
        <v>2.0994789096684275E-2</v>
      </c>
      <c r="K108" s="319">
        <f t="shared" si="14"/>
        <v>2.471485475908998E-2</v>
      </c>
      <c r="L108" s="319">
        <f t="shared" si="14"/>
        <v>2.7147579978798925E-2</v>
      </c>
      <c r="M108" s="319">
        <f t="shared" si="14"/>
        <v>2.7945526130074293E-2</v>
      </c>
      <c r="N108" s="319">
        <f t="shared" si="14"/>
        <v>2.2768892372300127E-2</v>
      </c>
      <c r="O108" s="319">
        <f t="shared" si="14"/>
        <v>2.4602572649159188E-2</v>
      </c>
      <c r="P108" s="319">
        <f t="shared" si="14"/>
        <v>2.743026558162483E-2</v>
      </c>
      <c r="Q108" s="319">
        <f t="shared" si="14"/>
        <v>2.66108582086481E-2</v>
      </c>
      <c r="R108" s="319">
        <f t="shared" si="14"/>
        <v>2.4639869206585251E-2</v>
      </c>
      <c r="S108" s="319">
        <f t="shared" si="14"/>
        <v>2.4989681312290929E-2</v>
      </c>
      <c r="T108" s="319">
        <f t="shared" si="14"/>
        <v>2.5659240762374864E-2</v>
      </c>
      <c r="U108" s="319">
        <f t="shared" si="14"/>
        <v>2.5678224339070743E-2</v>
      </c>
      <c r="V108" s="319">
        <f t="shared" si="14"/>
        <v>2.6477438959004011E-2</v>
      </c>
      <c r="W108" s="319">
        <f t="shared" si="14"/>
        <v>2.8507183171986614E-2</v>
      </c>
      <c r="X108" s="319">
        <f t="shared" si="14"/>
        <v>2.8500913496931381E-2</v>
      </c>
      <c r="Y108" s="319">
        <f t="shared" si="14"/>
        <v>2.6064620572191693E-2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0.99999999999999967</v>
      </c>
      <c r="C110" s="232">
        <f t="shared" si="15"/>
        <v>1</v>
      </c>
      <c r="D110" s="232">
        <f t="shared" si="15"/>
        <v>1</v>
      </c>
      <c r="E110" s="232">
        <f t="shared" si="15"/>
        <v>1.0000000000000004</v>
      </c>
      <c r="F110" s="232">
        <f t="shared" si="15"/>
        <v>0.99999999999999989</v>
      </c>
      <c r="G110" s="232">
        <f t="shared" si="15"/>
        <v>0.99999999999999989</v>
      </c>
      <c r="H110" s="232">
        <f t="shared" si="15"/>
        <v>1</v>
      </c>
      <c r="I110" s="232">
        <f t="shared" si="15"/>
        <v>1</v>
      </c>
      <c r="J110" s="232">
        <f t="shared" si="15"/>
        <v>1</v>
      </c>
      <c r="K110" s="232">
        <f t="shared" si="15"/>
        <v>0.99999999999999978</v>
      </c>
      <c r="L110" s="232">
        <f t="shared" si="15"/>
        <v>1.0000000000000002</v>
      </c>
      <c r="M110" s="232">
        <f t="shared" si="15"/>
        <v>0.99999999999999989</v>
      </c>
      <c r="N110" s="232">
        <f t="shared" si="15"/>
        <v>1</v>
      </c>
      <c r="O110" s="232">
        <f t="shared" si="15"/>
        <v>0.99999999999999989</v>
      </c>
      <c r="P110" s="232">
        <f t="shared" si="15"/>
        <v>0.99999999999999989</v>
      </c>
      <c r="Q110" s="232">
        <f t="shared" si="15"/>
        <v>1</v>
      </c>
      <c r="R110" s="232">
        <f t="shared" si="15"/>
        <v>0.99999999999999989</v>
      </c>
      <c r="S110" s="232">
        <f t="shared" si="15"/>
        <v>0.99999999999999967</v>
      </c>
      <c r="T110" s="232">
        <f t="shared" si="15"/>
        <v>1</v>
      </c>
      <c r="U110" s="232">
        <f t="shared" si="15"/>
        <v>0.99999999999999978</v>
      </c>
      <c r="V110" s="232">
        <f t="shared" si="15"/>
        <v>1.0000000000000002</v>
      </c>
      <c r="W110" s="232">
        <f t="shared" si="15"/>
        <v>1.0000000000000002</v>
      </c>
      <c r="X110" s="232">
        <f t="shared" si="15"/>
        <v>0.99999999999999978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5.27812211975154E-3</v>
      </c>
      <c r="C111" s="299">
        <f t="shared" si="16"/>
        <v>5.2781221197512468E-3</v>
      </c>
      <c r="D111" s="299">
        <f t="shared" si="16"/>
        <v>5.2781221197512234E-3</v>
      </c>
      <c r="E111" s="299">
        <f t="shared" si="16"/>
        <v>5.278122119751376E-3</v>
      </c>
      <c r="F111" s="299">
        <f t="shared" si="16"/>
        <v>5.2781221197515486E-3</v>
      </c>
      <c r="G111" s="299">
        <f t="shared" si="16"/>
        <v>5.2781221197512173E-3</v>
      </c>
      <c r="H111" s="299">
        <f t="shared" si="16"/>
        <v>5.2781221197510646E-3</v>
      </c>
      <c r="I111" s="299">
        <f t="shared" si="16"/>
        <v>5.2781221197513474E-3</v>
      </c>
      <c r="J111" s="299">
        <f t="shared" si="16"/>
        <v>5.2781221197515226E-3</v>
      </c>
      <c r="K111" s="299">
        <f t="shared" si="16"/>
        <v>5.2781221197517186E-3</v>
      </c>
      <c r="L111" s="299">
        <f t="shared" si="16"/>
        <v>5.278122119751579E-3</v>
      </c>
      <c r="M111" s="299">
        <f t="shared" si="16"/>
        <v>5.2781221197512997E-3</v>
      </c>
      <c r="N111" s="299">
        <f t="shared" si="16"/>
        <v>5.278122119751461E-3</v>
      </c>
      <c r="O111" s="299">
        <f t="shared" si="16"/>
        <v>5.2781221197521072E-3</v>
      </c>
      <c r="P111" s="299">
        <f t="shared" si="16"/>
        <v>5.2781221197515946E-3</v>
      </c>
      <c r="Q111" s="299">
        <f t="shared" si="16"/>
        <v>5.2781221197517022E-3</v>
      </c>
      <c r="R111" s="299">
        <f t="shared" si="16"/>
        <v>5.2781221197517941E-3</v>
      </c>
      <c r="S111" s="299">
        <f t="shared" si="16"/>
        <v>5.278122119751553E-3</v>
      </c>
      <c r="T111" s="299">
        <f t="shared" si="16"/>
        <v>5.2781221197515842E-3</v>
      </c>
      <c r="U111" s="299">
        <f t="shared" si="16"/>
        <v>5.278122119751455E-3</v>
      </c>
      <c r="V111" s="299">
        <f t="shared" si="16"/>
        <v>5.2781221197514775E-3</v>
      </c>
      <c r="W111" s="299">
        <f t="shared" si="16"/>
        <v>5.278122119751461E-3</v>
      </c>
      <c r="X111" s="299">
        <f t="shared" si="16"/>
        <v>5.2781221197519415E-3</v>
      </c>
      <c r="Y111" s="299">
        <f t="shared" si="16"/>
        <v>5.2781221197514532E-3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7.4900519068669636E-3</v>
      </c>
      <c r="C112" s="233">
        <f t="shared" si="17"/>
        <v>7.4900519068665482E-3</v>
      </c>
      <c r="D112" s="233">
        <f t="shared" si="17"/>
        <v>7.4900519068665126E-3</v>
      </c>
      <c r="E112" s="233">
        <f t="shared" si="17"/>
        <v>7.4900519068667295E-3</v>
      </c>
      <c r="F112" s="233">
        <f t="shared" si="17"/>
        <v>7.4900519068669767E-3</v>
      </c>
      <c r="G112" s="233">
        <f t="shared" si="17"/>
        <v>7.4900519068665031E-3</v>
      </c>
      <c r="H112" s="233">
        <f t="shared" si="17"/>
        <v>7.490051906866288E-3</v>
      </c>
      <c r="I112" s="233">
        <f t="shared" si="17"/>
        <v>7.4900519068666887E-3</v>
      </c>
      <c r="J112" s="233">
        <f t="shared" si="17"/>
        <v>7.4900519068669394E-3</v>
      </c>
      <c r="K112" s="233">
        <f t="shared" si="17"/>
        <v>7.490051906867216E-3</v>
      </c>
      <c r="L112" s="233">
        <f t="shared" si="17"/>
        <v>7.49005190686702E-3</v>
      </c>
      <c r="M112" s="233">
        <f t="shared" si="17"/>
        <v>7.4900519068666193E-3</v>
      </c>
      <c r="N112" s="233">
        <f t="shared" si="17"/>
        <v>7.49005190686685E-3</v>
      </c>
      <c r="O112" s="233">
        <f t="shared" si="17"/>
        <v>7.4900519068677686E-3</v>
      </c>
      <c r="P112" s="233">
        <f t="shared" si="17"/>
        <v>7.4900519068670374E-3</v>
      </c>
      <c r="Q112" s="233">
        <f t="shared" si="17"/>
        <v>7.4900519068671935E-3</v>
      </c>
      <c r="R112" s="233">
        <f t="shared" si="17"/>
        <v>7.4900519068673253E-3</v>
      </c>
      <c r="S112" s="233">
        <f t="shared" si="17"/>
        <v>7.4900519068669775E-3</v>
      </c>
      <c r="T112" s="233">
        <f t="shared" si="17"/>
        <v>7.4900519068670218E-3</v>
      </c>
      <c r="U112" s="233">
        <f t="shared" si="17"/>
        <v>7.4900519068668413E-3</v>
      </c>
      <c r="V112" s="233">
        <f t="shared" si="17"/>
        <v>7.4900519068668691E-3</v>
      </c>
      <c r="W112" s="233">
        <f t="shared" si="17"/>
        <v>7.4900519068668465E-3</v>
      </c>
      <c r="X112" s="233">
        <f t="shared" si="17"/>
        <v>7.49005190686753E-3</v>
      </c>
      <c r="Y112" s="233">
        <f t="shared" si="17"/>
        <v>7.4900519068668396E-3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2.6652580694154569E-2</v>
      </c>
      <c r="C113" s="233">
        <f t="shared" si="18"/>
        <v>2.6652580694153077E-2</v>
      </c>
      <c r="D113" s="233">
        <f t="shared" si="18"/>
        <v>2.6652580694152939E-2</v>
      </c>
      <c r="E113" s="233">
        <f t="shared" si="18"/>
        <v>2.6652580694153719E-2</v>
      </c>
      <c r="F113" s="233">
        <f t="shared" si="18"/>
        <v>2.6652580694154604E-2</v>
      </c>
      <c r="G113" s="233">
        <f t="shared" si="18"/>
        <v>2.6652580694152925E-2</v>
      </c>
      <c r="H113" s="233">
        <f t="shared" si="18"/>
        <v>2.6652580694152165E-2</v>
      </c>
      <c r="I113" s="233">
        <f t="shared" si="18"/>
        <v>2.6652580694153584E-2</v>
      </c>
      <c r="J113" s="233">
        <f t="shared" si="18"/>
        <v>2.6652580694154465E-2</v>
      </c>
      <c r="K113" s="233">
        <f t="shared" si="18"/>
        <v>2.6652580694155454E-2</v>
      </c>
      <c r="L113" s="233">
        <f t="shared" si="18"/>
        <v>2.6652580694154774E-2</v>
      </c>
      <c r="M113" s="233">
        <f t="shared" si="18"/>
        <v>2.6652580694153327E-2</v>
      </c>
      <c r="N113" s="233">
        <f t="shared" si="18"/>
        <v>2.6652580694154153E-2</v>
      </c>
      <c r="O113" s="233">
        <f t="shared" si="18"/>
        <v>2.6652580694157428E-2</v>
      </c>
      <c r="P113" s="233">
        <f t="shared" si="18"/>
        <v>2.6652580694154826E-2</v>
      </c>
      <c r="Q113" s="233">
        <f t="shared" si="18"/>
        <v>2.6652580694155367E-2</v>
      </c>
      <c r="R113" s="233">
        <f t="shared" si="18"/>
        <v>2.6652580694155849E-2</v>
      </c>
      <c r="S113" s="233">
        <f t="shared" si="18"/>
        <v>2.6652580694154611E-2</v>
      </c>
      <c r="T113" s="233">
        <f t="shared" si="18"/>
        <v>2.6652580694154781E-2</v>
      </c>
      <c r="U113" s="233">
        <f t="shared" si="18"/>
        <v>2.6652580694154118E-2</v>
      </c>
      <c r="V113" s="233">
        <f t="shared" si="18"/>
        <v>2.6652580694154233E-2</v>
      </c>
      <c r="W113" s="233">
        <f t="shared" si="18"/>
        <v>2.6652580694154139E-2</v>
      </c>
      <c r="X113" s="233">
        <f t="shared" si="18"/>
        <v>2.6652580694156582E-2</v>
      </c>
      <c r="Y113" s="233">
        <f t="shared" si="18"/>
        <v>2.6652580694154136E-2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2.1112488479006163E-2</v>
      </c>
      <c r="C114" s="233">
        <f t="shared" si="19"/>
        <v>2.1112488479004984E-2</v>
      </c>
      <c r="D114" s="233">
        <f t="shared" si="19"/>
        <v>2.1112488479004893E-2</v>
      </c>
      <c r="E114" s="233">
        <f t="shared" si="19"/>
        <v>2.1112488479005497E-2</v>
      </c>
      <c r="F114" s="233">
        <f t="shared" si="19"/>
        <v>2.1112488479006195E-2</v>
      </c>
      <c r="G114" s="233">
        <f t="shared" si="19"/>
        <v>2.1112488479004859E-2</v>
      </c>
      <c r="H114" s="233">
        <f t="shared" si="19"/>
        <v>2.1112488479004259E-2</v>
      </c>
      <c r="I114" s="233">
        <f t="shared" si="19"/>
        <v>2.1112488479005393E-2</v>
      </c>
      <c r="J114" s="233">
        <f t="shared" si="19"/>
        <v>2.1112488479006094E-2</v>
      </c>
      <c r="K114" s="233">
        <f t="shared" si="19"/>
        <v>2.1112488479006864E-2</v>
      </c>
      <c r="L114" s="233">
        <f t="shared" si="19"/>
        <v>2.1112488479006316E-2</v>
      </c>
      <c r="M114" s="233">
        <f t="shared" si="19"/>
        <v>2.1112488479005185E-2</v>
      </c>
      <c r="N114" s="233">
        <f t="shared" si="19"/>
        <v>2.1112488479005837E-2</v>
      </c>
      <c r="O114" s="233">
        <f t="shared" si="19"/>
        <v>2.1112488479008425E-2</v>
      </c>
      <c r="P114" s="233">
        <f t="shared" si="19"/>
        <v>2.1112488479006371E-2</v>
      </c>
      <c r="Q114" s="233">
        <f t="shared" si="19"/>
        <v>2.1112488479006805E-2</v>
      </c>
      <c r="R114" s="233">
        <f t="shared" si="19"/>
        <v>2.111248847900718E-2</v>
      </c>
      <c r="S114" s="233">
        <f t="shared" si="19"/>
        <v>2.1112488479006208E-2</v>
      </c>
      <c r="T114" s="233">
        <f t="shared" si="19"/>
        <v>2.1112488479006326E-2</v>
      </c>
      <c r="U114" s="233">
        <f t="shared" si="19"/>
        <v>2.1112488479005816E-2</v>
      </c>
      <c r="V114" s="233">
        <f t="shared" si="19"/>
        <v>2.1112488479005903E-2</v>
      </c>
      <c r="W114" s="233">
        <f t="shared" si="19"/>
        <v>2.1112488479005837E-2</v>
      </c>
      <c r="X114" s="233">
        <f t="shared" si="19"/>
        <v>2.1112488479007756E-2</v>
      </c>
      <c r="Y114" s="233">
        <f t="shared" si="19"/>
        <v>2.1112488479005816E-2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1.8172756814170206E-3</v>
      </c>
      <c r="C115" s="300">
        <f t="shared" si="20"/>
        <v>3.3293624717032305E-3</v>
      </c>
      <c r="D115" s="300">
        <f t="shared" si="20"/>
        <v>3.595586500700253E-3</v>
      </c>
      <c r="E115" s="300">
        <f t="shared" si="20"/>
        <v>4.8219904034134545E-3</v>
      </c>
      <c r="F115" s="300">
        <f t="shared" si="20"/>
        <v>5.0576942016000055E-3</v>
      </c>
      <c r="G115" s="300">
        <f t="shared" si="20"/>
        <v>5.4003040446863795E-3</v>
      </c>
      <c r="H115" s="300">
        <f t="shared" si="20"/>
        <v>5.582441528137097E-3</v>
      </c>
      <c r="I115" s="300">
        <f t="shared" si="20"/>
        <v>5.6654336297501506E-3</v>
      </c>
      <c r="J115" s="300">
        <f t="shared" si="20"/>
        <v>6.136053877923037E-3</v>
      </c>
      <c r="K115" s="300">
        <f t="shared" si="20"/>
        <v>7.2596730823154725E-3</v>
      </c>
      <c r="L115" s="300">
        <f t="shared" si="20"/>
        <v>7.4282592799030725E-3</v>
      </c>
      <c r="M115" s="300">
        <f t="shared" si="20"/>
        <v>8.0396100223352682E-3</v>
      </c>
      <c r="N115" s="300">
        <f t="shared" si="20"/>
        <v>7.8052071553462599E-3</v>
      </c>
      <c r="O115" s="300">
        <f t="shared" si="20"/>
        <v>7.4172872866896328E-3</v>
      </c>
      <c r="P115" s="300">
        <f t="shared" si="20"/>
        <v>7.74648081539046E-3</v>
      </c>
      <c r="Q115" s="300">
        <f t="shared" si="20"/>
        <v>7.7302558271995104E-3</v>
      </c>
      <c r="R115" s="300">
        <f t="shared" si="20"/>
        <v>8.0107100686185352E-3</v>
      </c>
      <c r="S115" s="300">
        <f t="shared" si="20"/>
        <v>8.8184384156102628E-3</v>
      </c>
      <c r="T115" s="300">
        <f t="shared" si="20"/>
        <v>8.8461481600766688E-3</v>
      </c>
      <c r="U115" s="300">
        <f t="shared" si="20"/>
        <v>8.7876111071469813E-3</v>
      </c>
      <c r="V115" s="300">
        <f t="shared" si="20"/>
        <v>8.7566279282342303E-3</v>
      </c>
      <c r="W115" s="300">
        <f t="shared" si="20"/>
        <v>9.2488354606554361E-3</v>
      </c>
      <c r="X115" s="300">
        <f t="shared" si="20"/>
        <v>8.6934459482884575E-3</v>
      </c>
      <c r="Y115" s="300">
        <f t="shared" si="20"/>
        <v>8.4908753368549954E-3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3.0196996825810684E-2</v>
      </c>
      <c r="C116" s="301">
        <f t="shared" si="21"/>
        <v>3.176309312514608E-2</v>
      </c>
      <c r="D116" s="301">
        <f t="shared" si="21"/>
        <v>3.1587852635902691E-2</v>
      </c>
      <c r="E116" s="301">
        <f t="shared" si="21"/>
        <v>3.3332486921418394E-2</v>
      </c>
      <c r="F116" s="301">
        <f t="shared" si="21"/>
        <v>3.6069494487966897E-2</v>
      </c>
      <c r="G116" s="301">
        <f t="shared" si="21"/>
        <v>3.5856628820632834E-2</v>
      </c>
      <c r="H116" s="301">
        <f t="shared" si="21"/>
        <v>3.6028870823100662E-2</v>
      </c>
      <c r="I116" s="301">
        <f t="shared" si="21"/>
        <v>3.6357962502750481E-2</v>
      </c>
      <c r="J116" s="301">
        <f t="shared" si="21"/>
        <v>3.6321544143164748E-2</v>
      </c>
      <c r="K116" s="301">
        <f t="shared" si="21"/>
        <v>3.8228751159011296E-2</v>
      </c>
      <c r="L116" s="301">
        <f t="shared" si="21"/>
        <v>3.9526719893415364E-2</v>
      </c>
      <c r="M116" s="301">
        <f t="shared" si="21"/>
        <v>3.9945275096159472E-2</v>
      </c>
      <c r="N116" s="301">
        <f t="shared" si="21"/>
        <v>3.7193973013342721E-2</v>
      </c>
      <c r="O116" s="301">
        <f t="shared" si="21"/>
        <v>3.8165395931093263E-2</v>
      </c>
      <c r="P116" s="301">
        <f t="shared" si="21"/>
        <v>3.9672114360453571E-2</v>
      </c>
      <c r="Q116" s="301">
        <f t="shared" si="21"/>
        <v>3.9229440145293164E-2</v>
      </c>
      <c r="R116" s="301">
        <f t="shared" si="21"/>
        <v>3.8170234969940944E-2</v>
      </c>
      <c r="S116" s="301">
        <f t="shared" si="21"/>
        <v>3.8335393926491566E-2</v>
      </c>
      <c r="T116" s="301">
        <f t="shared" si="21"/>
        <v>3.8691270893397064E-2</v>
      </c>
      <c r="U116" s="301">
        <f t="shared" si="21"/>
        <v>3.8702870122327704E-2</v>
      </c>
      <c r="V116" s="301">
        <f t="shared" si="21"/>
        <v>3.913220213580796E-2</v>
      </c>
      <c r="W116" s="301">
        <f t="shared" si="21"/>
        <v>4.0222924650657181E-2</v>
      </c>
      <c r="X116" s="301">
        <f t="shared" si="21"/>
        <v>4.0233033455283E-2</v>
      </c>
      <c r="Y116" s="301">
        <f t="shared" si="21"/>
        <v>3.8917043648816763E-2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2.6299166753944014E-2</v>
      </c>
      <c r="C117" s="302">
        <f t="shared" si="22"/>
        <v>2.6104567762165718E-2</v>
      </c>
      <c r="D117" s="302">
        <f t="shared" si="22"/>
        <v>2.6112539828214407E-2</v>
      </c>
      <c r="E117" s="302">
        <f t="shared" si="22"/>
        <v>2.5910276804050364E-2</v>
      </c>
      <c r="F117" s="302">
        <f t="shared" si="22"/>
        <v>2.5646482663490813E-2</v>
      </c>
      <c r="G117" s="302">
        <f t="shared" si="22"/>
        <v>2.56555569174431E-2</v>
      </c>
      <c r="H117" s="302">
        <f t="shared" si="22"/>
        <v>2.5633652594010323E-2</v>
      </c>
      <c r="I117" s="302">
        <f t="shared" si="22"/>
        <v>2.5600202118722919E-2</v>
      </c>
      <c r="J117" s="302">
        <f t="shared" si="22"/>
        <v>2.5588694049276724E-2</v>
      </c>
      <c r="K117" s="302">
        <f t="shared" si="22"/>
        <v>2.5374464272445853E-2</v>
      </c>
      <c r="L117" s="302">
        <f t="shared" si="22"/>
        <v>2.5247564571787683E-2</v>
      </c>
      <c r="M117" s="302">
        <f t="shared" si="22"/>
        <v>2.518898680863646E-2</v>
      </c>
      <c r="N117" s="302">
        <f t="shared" si="22"/>
        <v>2.5454078399291057E-2</v>
      </c>
      <c r="O117" s="302">
        <f t="shared" si="22"/>
        <v>2.537540115293193E-2</v>
      </c>
      <c r="P117" s="302">
        <f t="shared" si="22"/>
        <v>2.5223860668716097E-2</v>
      </c>
      <c r="Q117" s="302">
        <f t="shared" si="22"/>
        <v>2.5265831694905011E-2</v>
      </c>
      <c r="R117" s="302">
        <f t="shared" si="22"/>
        <v>2.5356136462133506E-2</v>
      </c>
      <c r="S117" s="302">
        <f t="shared" si="22"/>
        <v>2.5315064229247678E-2</v>
      </c>
      <c r="T117" s="302">
        <f t="shared" si="22"/>
        <v>2.5280857748106806E-2</v>
      </c>
      <c r="U117" s="302">
        <f t="shared" si="22"/>
        <v>2.5281627099223665E-2</v>
      </c>
      <c r="V117" s="302">
        <f t="shared" si="22"/>
        <v>2.5242402077544798E-2</v>
      </c>
      <c r="W117" s="302">
        <f t="shared" si="22"/>
        <v>2.5124652302362487E-2</v>
      </c>
      <c r="X117" s="302">
        <f t="shared" si="22"/>
        <v>2.5141311463781547E-2</v>
      </c>
      <c r="Y117" s="302">
        <f t="shared" si="22"/>
        <v>2.5270976154643413E-2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3.8978300718666703E-3</v>
      </c>
      <c r="C118" s="302">
        <f t="shared" si="23"/>
        <v>5.6585253629803569E-3</v>
      </c>
      <c r="D118" s="302">
        <f t="shared" si="23"/>
        <v>5.4753128076882821E-3</v>
      </c>
      <c r="E118" s="302">
        <f t="shared" si="23"/>
        <v>7.4222101173680314E-3</v>
      </c>
      <c r="F118" s="302">
        <f t="shared" si="23"/>
        <v>1.0423011824476079E-2</v>
      </c>
      <c r="G118" s="302">
        <f t="shared" si="23"/>
        <v>1.0201071903189736E-2</v>
      </c>
      <c r="H118" s="302">
        <f t="shared" si="23"/>
        <v>1.0395218229090338E-2</v>
      </c>
      <c r="I118" s="302">
        <f t="shared" si="23"/>
        <v>1.0757760384027556E-2</v>
      </c>
      <c r="J118" s="302">
        <f t="shared" si="23"/>
        <v>1.073285009388803E-2</v>
      </c>
      <c r="K118" s="302">
        <f t="shared" si="23"/>
        <v>1.2854286886565442E-2</v>
      </c>
      <c r="L118" s="302">
        <f t="shared" si="23"/>
        <v>1.4279155321627685E-2</v>
      </c>
      <c r="M118" s="302">
        <f t="shared" si="23"/>
        <v>1.4756288287523006E-2</v>
      </c>
      <c r="N118" s="302">
        <f t="shared" si="23"/>
        <v>1.173989461405167E-2</v>
      </c>
      <c r="O118" s="302">
        <f t="shared" si="23"/>
        <v>1.2789994778161333E-2</v>
      </c>
      <c r="P118" s="302">
        <f t="shared" si="23"/>
        <v>1.4448253691737465E-2</v>
      </c>
      <c r="Q118" s="302">
        <f t="shared" si="23"/>
        <v>1.3963608450388153E-2</v>
      </c>
      <c r="R118" s="302">
        <f t="shared" si="23"/>
        <v>1.2814098507807438E-2</v>
      </c>
      <c r="S118" s="302">
        <f t="shared" si="23"/>
        <v>1.3020329697243887E-2</v>
      </c>
      <c r="T118" s="302">
        <f t="shared" si="23"/>
        <v>1.341041314529026E-2</v>
      </c>
      <c r="U118" s="302">
        <f t="shared" si="23"/>
        <v>1.3421243023104034E-2</v>
      </c>
      <c r="V118" s="302">
        <f t="shared" si="23"/>
        <v>1.3889800058263164E-2</v>
      </c>
      <c r="W118" s="302">
        <f t="shared" si="23"/>
        <v>1.5098272348294695E-2</v>
      </c>
      <c r="X118" s="302">
        <f t="shared" si="23"/>
        <v>1.5091721991501446E-2</v>
      </c>
      <c r="Y118" s="302">
        <f t="shared" si="23"/>
        <v>1.3646067494173346E-2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0.79659243524559109</v>
      </c>
      <c r="C119" s="301">
        <f t="shared" si="24"/>
        <v>0.79419534862719798</v>
      </c>
      <c r="D119" s="301">
        <f t="shared" si="24"/>
        <v>0.79407646285627453</v>
      </c>
      <c r="E119" s="301">
        <f t="shared" si="24"/>
        <v>0.79181334525261782</v>
      </c>
      <c r="F119" s="301">
        <f t="shared" si="24"/>
        <v>0.78976391337983809</v>
      </c>
      <c r="G119" s="301">
        <f t="shared" si="24"/>
        <v>0.78960240931525782</v>
      </c>
      <c r="H119" s="301">
        <f t="shared" si="24"/>
        <v>0.78932469496135649</v>
      </c>
      <c r="I119" s="301">
        <f t="shared" si="24"/>
        <v>0.78902968784359517</v>
      </c>
      <c r="J119" s="301">
        <f t="shared" si="24"/>
        <v>0.78863576419806702</v>
      </c>
      <c r="K119" s="301">
        <f t="shared" si="24"/>
        <v>0.78635474219673307</v>
      </c>
      <c r="L119" s="301">
        <f t="shared" si="24"/>
        <v>0.78533233621704723</v>
      </c>
      <c r="M119" s="301">
        <f t="shared" si="24"/>
        <v>0.78450745244290421</v>
      </c>
      <c r="N119" s="301">
        <f t="shared" si="24"/>
        <v>0.78656533682541652</v>
      </c>
      <c r="O119" s="301">
        <f t="shared" si="24"/>
        <v>0.78625720413856981</v>
      </c>
      <c r="P119" s="301">
        <f t="shared" si="24"/>
        <v>0.78495168387527181</v>
      </c>
      <c r="Q119" s="301">
        <f t="shared" si="24"/>
        <v>0.78526368448696049</v>
      </c>
      <c r="R119" s="301">
        <f t="shared" si="24"/>
        <v>0.78572636873559254</v>
      </c>
      <c r="S119" s="301">
        <f t="shared" si="24"/>
        <v>0.78489723424715407</v>
      </c>
      <c r="T119" s="301">
        <f t="shared" si="24"/>
        <v>0.78463337021977497</v>
      </c>
      <c r="U119" s="301">
        <f t="shared" si="24"/>
        <v>0.78467761531486668</v>
      </c>
      <c r="V119" s="301">
        <f t="shared" si="24"/>
        <v>0.78441655405617539</v>
      </c>
      <c r="W119" s="301">
        <f t="shared" si="24"/>
        <v>0.78324574822204318</v>
      </c>
      <c r="X119" s="301">
        <f t="shared" si="24"/>
        <v>0.78373272186481002</v>
      </c>
      <c r="Y119" s="301">
        <f t="shared" si="24"/>
        <v>0.78479745586470062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0.78897500261832088</v>
      </c>
      <c r="C120" s="302">
        <f t="shared" si="25"/>
        <v>0.78313703286497194</v>
      </c>
      <c r="D120" s="302">
        <f t="shared" si="25"/>
        <v>0.78337619484643251</v>
      </c>
      <c r="E120" s="302">
        <f t="shared" si="25"/>
        <v>0.77730830412151042</v>
      </c>
      <c r="F120" s="302">
        <f t="shared" si="25"/>
        <v>0.7693944799047242</v>
      </c>
      <c r="G120" s="302">
        <f t="shared" si="25"/>
        <v>0.76966670752329314</v>
      </c>
      <c r="H120" s="302">
        <f t="shared" si="25"/>
        <v>0.76900957782030976</v>
      </c>
      <c r="I120" s="302">
        <f t="shared" si="25"/>
        <v>0.76800606356168766</v>
      </c>
      <c r="J120" s="302">
        <f t="shared" si="25"/>
        <v>0.76766082147830172</v>
      </c>
      <c r="K120" s="302">
        <f t="shared" si="25"/>
        <v>0.7612339281733751</v>
      </c>
      <c r="L120" s="302">
        <f t="shared" si="25"/>
        <v>0.75742693715363074</v>
      </c>
      <c r="M120" s="302">
        <f t="shared" si="25"/>
        <v>0.7556696042590938</v>
      </c>
      <c r="N120" s="302">
        <f t="shared" si="25"/>
        <v>0.76362235197873152</v>
      </c>
      <c r="O120" s="302">
        <f t="shared" si="25"/>
        <v>0.76126203458795805</v>
      </c>
      <c r="P120" s="302">
        <f t="shared" si="25"/>
        <v>0.75671582006148319</v>
      </c>
      <c r="Q120" s="302">
        <f t="shared" si="25"/>
        <v>0.75797495084715028</v>
      </c>
      <c r="R120" s="302">
        <f t="shared" si="25"/>
        <v>0.76068409386400471</v>
      </c>
      <c r="S120" s="302">
        <f t="shared" si="25"/>
        <v>0.75945192687743024</v>
      </c>
      <c r="T120" s="302">
        <f t="shared" si="25"/>
        <v>0.75842573244320421</v>
      </c>
      <c r="U120" s="302">
        <f t="shared" si="25"/>
        <v>0.75844881297670996</v>
      </c>
      <c r="V120" s="302">
        <f t="shared" si="25"/>
        <v>0.75727206232634403</v>
      </c>
      <c r="W120" s="302">
        <f t="shared" si="25"/>
        <v>0.75373956907087447</v>
      </c>
      <c r="X120" s="302">
        <f t="shared" si="25"/>
        <v>0.75423934391344671</v>
      </c>
      <c r="Y120" s="302">
        <f t="shared" si="25"/>
        <v>0.7581292846393024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7.6174326272701381E-3</v>
      </c>
      <c r="C121" s="302">
        <f t="shared" si="26"/>
        <v>1.1058315762226115E-2</v>
      </c>
      <c r="D121" s="302">
        <f t="shared" si="26"/>
        <v>1.0700268009841921E-2</v>
      </c>
      <c r="E121" s="302">
        <f t="shared" si="26"/>
        <v>1.4505041131107498E-2</v>
      </c>
      <c r="F121" s="302">
        <f t="shared" si="26"/>
        <v>2.0369433475113888E-2</v>
      </c>
      <c r="G121" s="302">
        <f t="shared" si="26"/>
        <v>1.9935701791964678E-2</v>
      </c>
      <c r="H121" s="302">
        <f t="shared" si="26"/>
        <v>2.0315117141046737E-2</v>
      </c>
      <c r="I121" s="302">
        <f t="shared" si="26"/>
        <v>2.1023624281907564E-2</v>
      </c>
      <c r="J121" s="302">
        <f t="shared" si="26"/>
        <v>2.0974942719765296E-2</v>
      </c>
      <c r="K121" s="302">
        <f t="shared" si="26"/>
        <v>2.5120814023357869E-2</v>
      </c>
      <c r="L121" s="302">
        <f t="shared" si="26"/>
        <v>2.7905399063416457E-2</v>
      </c>
      <c r="M121" s="302">
        <f t="shared" si="26"/>
        <v>2.8837848183810428E-2</v>
      </c>
      <c r="N121" s="302">
        <f t="shared" si="26"/>
        <v>2.2942984846685013E-2</v>
      </c>
      <c r="O121" s="302">
        <f t="shared" si="26"/>
        <v>2.4995169550611804E-2</v>
      </c>
      <c r="P121" s="302">
        <f t="shared" si="26"/>
        <v>2.8235863813788613E-2</v>
      </c>
      <c r="Q121" s="302">
        <f t="shared" si="26"/>
        <v>2.7288733639810162E-2</v>
      </c>
      <c r="R121" s="302">
        <f t="shared" si="26"/>
        <v>2.5042274871587784E-2</v>
      </c>
      <c r="S121" s="302">
        <f t="shared" si="26"/>
        <v>2.5445307369723762E-2</v>
      </c>
      <c r="T121" s="302">
        <f t="shared" si="26"/>
        <v>2.6207637776570723E-2</v>
      </c>
      <c r="U121" s="302">
        <f t="shared" si="26"/>
        <v>2.6228802338156772E-2</v>
      </c>
      <c r="V121" s="302">
        <f t="shared" si="26"/>
        <v>2.7144491729831279E-2</v>
      </c>
      <c r="W121" s="302">
        <f t="shared" si="26"/>
        <v>2.9506179151168658E-2</v>
      </c>
      <c r="X121" s="302">
        <f t="shared" si="26"/>
        <v>2.9493377951363323E-2</v>
      </c>
      <c r="Y121" s="302">
        <f t="shared" si="26"/>
        <v>2.6668171225398194E-2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0.11086004904740179</v>
      </c>
      <c r="C122" s="301">
        <f t="shared" si="27"/>
        <v>0.11017895257617664</v>
      </c>
      <c r="D122" s="301">
        <f t="shared" si="27"/>
        <v>0.11020685480734699</v>
      </c>
      <c r="E122" s="301">
        <f t="shared" si="27"/>
        <v>0.10949893422277335</v>
      </c>
      <c r="F122" s="301">
        <f t="shared" si="27"/>
        <v>0.10857565473081555</v>
      </c>
      <c r="G122" s="301">
        <f t="shared" si="27"/>
        <v>0.1086074146196474</v>
      </c>
      <c r="H122" s="301">
        <f t="shared" si="27"/>
        <v>0.10853074948763211</v>
      </c>
      <c r="I122" s="301">
        <f t="shared" si="27"/>
        <v>0.1084136728241272</v>
      </c>
      <c r="J122" s="301">
        <f t="shared" si="27"/>
        <v>0.10837339458106614</v>
      </c>
      <c r="K122" s="301">
        <f t="shared" si="27"/>
        <v>0.10762359036215878</v>
      </c>
      <c r="L122" s="301">
        <f t="shared" si="27"/>
        <v>0.10717944140985473</v>
      </c>
      <c r="M122" s="301">
        <f t="shared" si="27"/>
        <v>0.10697441923882445</v>
      </c>
      <c r="N122" s="301">
        <f t="shared" si="27"/>
        <v>0.10790223980611605</v>
      </c>
      <c r="O122" s="301">
        <f t="shared" si="27"/>
        <v>0.10762686944386143</v>
      </c>
      <c r="P122" s="301">
        <f t="shared" si="27"/>
        <v>0.10709647774910425</v>
      </c>
      <c r="Q122" s="301">
        <f t="shared" si="27"/>
        <v>0.10724337634076581</v>
      </c>
      <c r="R122" s="301">
        <f t="shared" si="27"/>
        <v>0.10755944302606588</v>
      </c>
      <c r="S122" s="301">
        <f t="shared" si="27"/>
        <v>0.10741569021096462</v>
      </c>
      <c r="T122" s="301">
        <f t="shared" si="27"/>
        <v>0.10729596752697164</v>
      </c>
      <c r="U122" s="301">
        <f t="shared" si="27"/>
        <v>0.10729866025588022</v>
      </c>
      <c r="V122" s="301">
        <f t="shared" si="27"/>
        <v>0.10716137268000427</v>
      </c>
      <c r="W122" s="301">
        <f t="shared" si="27"/>
        <v>0.10674924846686609</v>
      </c>
      <c r="X122" s="301">
        <f t="shared" si="27"/>
        <v>0.10680755553183455</v>
      </c>
      <c r="Y122" s="301">
        <f t="shared" si="27"/>
        <v>0.10726138194984934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9.2047083638803887E-2</v>
      </c>
      <c r="C123" s="302">
        <f t="shared" si="28"/>
        <v>9.1365987167579793E-2</v>
      </c>
      <c r="D123" s="302">
        <f t="shared" si="28"/>
        <v>9.1393889398750219E-2</v>
      </c>
      <c r="E123" s="302">
        <f t="shared" si="28"/>
        <v>9.0685968814176038E-2</v>
      </c>
      <c r="F123" s="302">
        <f t="shared" si="28"/>
        <v>8.976268932221762E-2</v>
      </c>
      <c r="G123" s="302">
        <f t="shared" si="28"/>
        <v>8.9794449211050648E-2</v>
      </c>
      <c r="H123" s="302">
        <f t="shared" si="28"/>
        <v>8.9717784079035898E-2</v>
      </c>
      <c r="I123" s="302">
        <f t="shared" si="28"/>
        <v>8.9600707415529987E-2</v>
      </c>
      <c r="J123" s="302">
        <f t="shared" si="28"/>
        <v>8.9560429172468287E-2</v>
      </c>
      <c r="K123" s="302">
        <f t="shared" si="28"/>
        <v>8.8810624953560249E-2</v>
      </c>
      <c r="L123" s="302">
        <f t="shared" si="28"/>
        <v>8.8366476001256702E-2</v>
      </c>
      <c r="M123" s="302">
        <f t="shared" si="28"/>
        <v>8.8161453830227401E-2</v>
      </c>
      <c r="N123" s="302">
        <f t="shared" si="28"/>
        <v>8.9089274397518417E-2</v>
      </c>
      <c r="O123" s="302">
        <f t="shared" si="28"/>
        <v>8.8813904035261529E-2</v>
      </c>
      <c r="P123" s="302">
        <f t="shared" si="28"/>
        <v>8.8283512340506159E-2</v>
      </c>
      <c r="Q123" s="302">
        <f t="shared" si="28"/>
        <v>8.8430410932167317E-2</v>
      </c>
      <c r="R123" s="302">
        <f t="shared" si="28"/>
        <v>8.8746477617467054E-2</v>
      </c>
      <c r="S123" s="302">
        <f t="shared" si="28"/>
        <v>8.8602724802366667E-2</v>
      </c>
      <c r="T123" s="302">
        <f t="shared" si="28"/>
        <v>8.8483002118373594E-2</v>
      </c>
      <c r="U123" s="302">
        <f t="shared" si="28"/>
        <v>8.8485694847282637E-2</v>
      </c>
      <c r="V123" s="302">
        <f t="shared" si="28"/>
        <v>8.8348407271406595E-2</v>
      </c>
      <c r="W123" s="302">
        <f t="shared" si="28"/>
        <v>8.7936283058268463E-2</v>
      </c>
      <c r="X123" s="302">
        <f t="shared" si="28"/>
        <v>8.7994590123235211E-2</v>
      </c>
      <c r="Y123" s="302">
        <f t="shared" si="28"/>
        <v>8.844841654125174E-2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1.881296540859791E-2</v>
      </c>
      <c r="C124" s="303">
        <f t="shared" si="29"/>
        <v>1.8812965408596859E-2</v>
      </c>
      <c r="D124" s="303">
        <f t="shared" si="29"/>
        <v>1.8812965408596772E-2</v>
      </c>
      <c r="E124" s="303">
        <f t="shared" si="29"/>
        <v>1.881296540859732E-2</v>
      </c>
      <c r="F124" s="303">
        <f t="shared" si="29"/>
        <v>1.8812965408597934E-2</v>
      </c>
      <c r="G124" s="303">
        <f t="shared" si="29"/>
        <v>1.8812965408596748E-2</v>
      </c>
      <c r="H124" s="303">
        <f t="shared" si="29"/>
        <v>1.8812965408596206E-2</v>
      </c>
      <c r="I124" s="303">
        <f t="shared" si="29"/>
        <v>1.8812965408597216E-2</v>
      </c>
      <c r="J124" s="303">
        <f t="shared" si="29"/>
        <v>1.8812965408597844E-2</v>
      </c>
      <c r="K124" s="303">
        <f t="shared" si="29"/>
        <v>1.8812965408598538E-2</v>
      </c>
      <c r="L124" s="303">
        <f t="shared" si="29"/>
        <v>1.8812965408598045E-2</v>
      </c>
      <c r="M124" s="303">
        <f t="shared" si="29"/>
        <v>1.8812965408597036E-2</v>
      </c>
      <c r="N124" s="303">
        <f t="shared" si="29"/>
        <v>1.8812965408597625E-2</v>
      </c>
      <c r="O124" s="303">
        <f t="shared" si="29"/>
        <v>1.8812965408599919E-2</v>
      </c>
      <c r="P124" s="303">
        <f t="shared" si="29"/>
        <v>1.8812965408598094E-2</v>
      </c>
      <c r="Q124" s="303">
        <f t="shared" si="29"/>
        <v>1.8812965408598479E-2</v>
      </c>
      <c r="R124" s="303">
        <f t="shared" si="29"/>
        <v>1.8812965408598812E-2</v>
      </c>
      <c r="S124" s="303">
        <f t="shared" si="29"/>
        <v>1.8812965408597945E-2</v>
      </c>
      <c r="T124" s="303">
        <f t="shared" si="29"/>
        <v>1.8812965408598052E-2</v>
      </c>
      <c r="U124" s="303">
        <f t="shared" si="29"/>
        <v>1.8812965408597594E-2</v>
      </c>
      <c r="V124" s="303">
        <f t="shared" si="29"/>
        <v>1.8812965408597671E-2</v>
      </c>
      <c r="W124" s="303">
        <f t="shared" si="29"/>
        <v>1.8812965408597615E-2</v>
      </c>
      <c r="X124" s="303">
        <f t="shared" si="29"/>
        <v>1.8812965408599332E-2</v>
      </c>
      <c r="Y124" s="303">
        <f t="shared" si="29"/>
        <v>1.8812965408597598E-2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1.0000000000000002</v>
      </c>
      <c r="D126" s="232">
        <f t="shared" si="30"/>
        <v>0.99999999999999989</v>
      </c>
      <c r="E126" s="232">
        <f t="shared" si="30"/>
        <v>1</v>
      </c>
      <c r="F126" s="232">
        <f t="shared" si="30"/>
        <v>1</v>
      </c>
      <c r="G126" s="232">
        <f t="shared" si="30"/>
        <v>0.99999999999999978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0.99999999999999978</v>
      </c>
      <c r="L126" s="232">
        <f t="shared" si="30"/>
        <v>1</v>
      </c>
      <c r="M126" s="232">
        <f t="shared" si="30"/>
        <v>1.0000000000000002</v>
      </c>
      <c r="N126" s="232">
        <f t="shared" si="30"/>
        <v>1.0000000000000002</v>
      </c>
      <c r="O126" s="232">
        <f t="shared" si="30"/>
        <v>1</v>
      </c>
      <c r="P126" s="232">
        <f t="shared" si="30"/>
        <v>1.0000000000000002</v>
      </c>
      <c r="Q126" s="232">
        <f t="shared" si="30"/>
        <v>0.99999999999999967</v>
      </c>
      <c r="R126" s="232">
        <f t="shared" si="30"/>
        <v>0.99999999999999956</v>
      </c>
      <c r="S126" s="232">
        <f t="shared" si="30"/>
        <v>0.99999999999999978</v>
      </c>
      <c r="T126" s="232">
        <f t="shared" si="30"/>
        <v>0.99999999999999967</v>
      </c>
      <c r="U126" s="232">
        <f t="shared" si="30"/>
        <v>0.99999999999999989</v>
      </c>
      <c r="V126" s="232">
        <f t="shared" si="30"/>
        <v>0.99999999999999978</v>
      </c>
      <c r="W126" s="232">
        <f t="shared" si="30"/>
        <v>1.0000000000000002</v>
      </c>
      <c r="X126" s="232">
        <f t="shared" si="30"/>
        <v>1.0000000000000002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3.7027758007800365E-2</v>
      </c>
      <c r="C127" s="299">
        <f t="shared" si="31"/>
        <v>3.7027758007794911E-2</v>
      </c>
      <c r="D127" s="299">
        <f t="shared" si="31"/>
        <v>3.7027758007793135E-2</v>
      </c>
      <c r="E127" s="299">
        <f t="shared" si="31"/>
        <v>3.7027758007777585E-2</v>
      </c>
      <c r="F127" s="299">
        <f t="shared" si="31"/>
        <v>3.7027758007772374E-2</v>
      </c>
      <c r="G127" s="299">
        <f t="shared" si="31"/>
        <v>3.7027758007778577E-2</v>
      </c>
      <c r="H127" s="299">
        <f t="shared" si="31"/>
        <v>3.7027758007780458E-2</v>
      </c>
      <c r="I127" s="299">
        <f t="shared" si="31"/>
        <v>3.7027758007772742E-2</v>
      </c>
      <c r="J127" s="299">
        <f t="shared" si="31"/>
        <v>3.7027758007766517E-2</v>
      </c>
      <c r="K127" s="299">
        <f t="shared" si="31"/>
        <v>3.70277580077569E-2</v>
      </c>
      <c r="L127" s="299">
        <f t="shared" si="31"/>
        <v>3.7027758007759037E-2</v>
      </c>
      <c r="M127" s="299">
        <f t="shared" si="31"/>
        <v>3.7027758007763985E-2</v>
      </c>
      <c r="N127" s="299">
        <f t="shared" si="31"/>
        <v>3.7027758007760973E-2</v>
      </c>
      <c r="O127" s="299">
        <f t="shared" si="31"/>
        <v>3.7027758007749059E-2</v>
      </c>
      <c r="P127" s="299">
        <f t="shared" si="31"/>
        <v>3.7027758007759377E-2</v>
      </c>
      <c r="Q127" s="299">
        <f t="shared" si="31"/>
        <v>3.702775800775681E-2</v>
      </c>
      <c r="R127" s="299">
        <f t="shared" si="31"/>
        <v>3.7027758007752626E-2</v>
      </c>
      <c r="S127" s="299">
        <f t="shared" si="31"/>
        <v>3.7027758007753583E-2</v>
      </c>
      <c r="T127" s="299">
        <f t="shared" si="31"/>
        <v>3.7027758007752723E-2</v>
      </c>
      <c r="U127" s="299">
        <f t="shared" si="31"/>
        <v>3.7027758007755117E-2</v>
      </c>
      <c r="V127" s="299">
        <f t="shared" si="31"/>
        <v>3.7027758007755929E-2</v>
      </c>
      <c r="W127" s="299">
        <f t="shared" si="31"/>
        <v>3.7027758007753667E-2</v>
      </c>
      <c r="X127" s="299">
        <f t="shared" si="31"/>
        <v>3.7027758007747116E-2</v>
      </c>
      <c r="Y127" s="299">
        <f t="shared" si="31"/>
        <v>3.7027758007756047E-2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1.6326910814187398E-2</v>
      </c>
      <c r="C128" s="233">
        <f t="shared" si="32"/>
        <v>1.6326910814185001E-2</v>
      </c>
      <c r="D128" s="233">
        <f t="shared" si="32"/>
        <v>1.6326910814184224E-2</v>
      </c>
      <c r="E128" s="233">
        <f t="shared" si="32"/>
        <v>1.6326910814177361E-2</v>
      </c>
      <c r="F128" s="233">
        <f t="shared" si="32"/>
        <v>1.6326910814175064E-2</v>
      </c>
      <c r="G128" s="233">
        <f t="shared" si="32"/>
        <v>1.6326910814177795E-2</v>
      </c>
      <c r="H128" s="233">
        <f t="shared" si="32"/>
        <v>1.6326910814178631E-2</v>
      </c>
      <c r="I128" s="233">
        <f t="shared" si="32"/>
        <v>1.6326910814175227E-2</v>
      </c>
      <c r="J128" s="233">
        <f t="shared" si="32"/>
        <v>1.6326910814172473E-2</v>
      </c>
      <c r="K128" s="233">
        <f t="shared" si="32"/>
        <v>1.6326910814168236E-2</v>
      </c>
      <c r="L128" s="233">
        <f t="shared" si="32"/>
        <v>1.6326910814169187E-2</v>
      </c>
      <c r="M128" s="233">
        <f t="shared" si="32"/>
        <v>1.6326910814171366E-2</v>
      </c>
      <c r="N128" s="233">
        <f t="shared" si="32"/>
        <v>1.632691081417004E-2</v>
      </c>
      <c r="O128" s="233">
        <f t="shared" si="32"/>
        <v>1.6326910814164795E-2</v>
      </c>
      <c r="P128" s="233">
        <f t="shared" si="32"/>
        <v>1.6326910814169329E-2</v>
      </c>
      <c r="Q128" s="233">
        <f t="shared" si="32"/>
        <v>1.6326910814168198E-2</v>
      </c>
      <c r="R128" s="233">
        <f t="shared" si="32"/>
        <v>1.6326910814166352E-2</v>
      </c>
      <c r="S128" s="233">
        <f t="shared" si="32"/>
        <v>1.6326910814166783E-2</v>
      </c>
      <c r="T128" s="233">
        <f t="shared" si="32"/>
        <v>1.6326910814166404E-2</v>
      </c>
      <c r="U128" s="233">
        <f t="shared" si="32"/>
        <v>1.6326910814167463E-2</v>
      </c>
      <c r="V128" s="233">
        <f t="shared" si="32"/>
        <v>1.6326910814167817E-2</v>
      </c>
      <c r="W128" s="233">
        <f t="shared" si="32"/>
        <v>1.6326910814166814E-2</v>
      </c>
      <c r="X128" s="233">
        <f t="shared" si="32"/>
        <v>1.6326910814163931E-2</v>
      </c>
      <c r="Y128" s="233">
        <f t="shared" si="32"/>
        <v>1.6326910814167869E-2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0.1266419686201514</v>
      </c>
      <c r="C129" s="233">
        <f t="shared" si="33"/>
        <v>0.1266419686201328</v>
      </c>
      <c r="D129" s="233">
        <f t="shared" si="33"/>
        <v>0.12664196862012672</v>
      </c>
      <c r="E129" s="233">
        <f t="shared" si="33"/>
        <v>0.12664196862007349</v>
      </c>
      <c r="F129" s="233">
        <f t="shared" si="33"/>
        <v>0.12664196862005569</v>
      </c>
      <c r="G129" s="233">
        <f t="shared" si="33"/>
        <v>0.1266419686200769</v>
      </c>
      <c r="H129" s="233">
        <f t="shared" si="33"/>
        <v>0.12664196862008331</v>
      </c>
      <c r="I129" s="233">
        <f t="shared" si="33"/>
        <v>0.12664196862005697</v>
      </c>
      <c r="J129" s="233">
        <f t="shared" si="33"/>
        <v>0.1266419686200356</v>
      </c>
      <c r="K129" s="233">
        <f t="shared" si="33"/>
        <v>0.12664196862000271</v>
      </c>
      <c r="L129" s="233">
        <f t="shared" si="33"/>
        <v>0.12664196862001006</v>
      </c>
      <c r="M129" s="233">
        <f t="shared" si="33"/>
        <v>0.12664196862002697</v>
      </c>
      <c r="N129" s="233">
        <f t="shared" si="33"/>
        <v>0.12664196862001673</v>
      </c>
      <c r="O129" s="233">
        <f t="shared" si="33"/>
        <v>0.12664196861997595</v>
      </c>
      <c r="P129" s="233">
        <f t="shared" si="33"/>
        <v>0.1266419686200112</v>
      </c>
      <c r="Q129" s="233">
        <f t="shared" si="33"/>
        <v>0.12664196862000243</v>
      </c>
      <c r="R129" s="233">
        <f t="shared" si="33"/>
        <v>0.12664196861998814</v>
      </c>
      <c r="S129" s="233">
        <f t="shared" si="33"/>
        <v>0.12664196861999141</v>
      </c>
      <c r="T129" s="233">
        <f t="shared" si="33"/>
        <v>0.12664196861998853</v>
      </c>
      <c r="U129" s="233">
        <f t="shared" si="33"/>
        <v>0.12664196861999671</v>
      </c>
      <c r="V129" s="233">
        <f t="shared" si="33"/>
        <v>0.12664196861999943</v>
      </c>
      <c r="W129" s="233">
        <f t="shared" si="33"/>
        <v>0.12664196861999169</v>
      </c>
      <c r="X129" s="233">
        <f t="shared" si="33"/>
        <v>0.12664196861996932</v>
      </c>
      <c r="Y129" s="233">
        <f t="shared" si="33"/>
        <v>0.12664196861999988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5.5919517678371666E-2</v>
      </c>
      <c r="C130" s="233">
        <f t="shared" si="34"/>
        <v>5.5919517678363437E-2</v>
      </c>
      <c r="D130" s="233">
        <f t="shared" si="34"/>
        <v>5.5919517678360744E-2</v>
      </c>
      <c r="E130" s="233">
        <f t="shared" si="34"/>
        <v>5.591951767833727E-2</v>
      </c>
      <c r="F130" s="233">
        <f t="shared" si="34"/>
        <v>5.5919517678329395E-2</v>
      </c>
      <c r="G130" s="233">
        <f t="shared" si="34"/>
        <v>5.5919517678338748E-2</v>
      </c>
      <c r="H130" s="233">
        <f t="shared" si="34"/>
        <v>5.5919517678341614E-2</v>
      </c>
      <c r="I130" s="233">
        <f t="shared" si="34"/>
        <v>5.5919517678329977E-2</v>
      </c>
      <c r="J130" s="233">
        <f t="shared" si="34"/>
        <v>5.5919517678320527E-2</v>
      </c>
      <c r="K130" s="233">
        <f t="shared" si="34"/>
        <v>5.5919517678306031E-2</v>
      </c>
      <c r="L130" s="233">
        <f t="shared" si="34"/>
        <v>5.5919517678309265E-2</v>
      </c>
      <c r="M130" s="233">
        <f t="shared" si="34"/>
        <v>5.5919517678316738E-2</v>
      </c>
      <c r="N130" s="233">
        <f t="shared" si="34"/>
        <v>5.5919517678312193E-2</v>
      </c>
      <c r="O130" s="233">
        <f t="shared" si="34"/>
        <v>5.5919517678294221E-2</v>
      </c>
      <c r="P130" s="233">
        <f t="shared" si="34"/>
        <v>5.591951767830973E-2</v>
      </c>
      <c r="Q130" s="233">
        <f t="shared" si="34"/>
        <v>5.5919517678305872E-2</v>
      </c>
      <c r="R130" s="233">
        <f t="shared" si="34"/>
        <v>5.5919517678299543E-2</v>
      </c>
      <c r="S130" s="233">
        <f t="shared" si="34"/>
        <v>5.5919517678301028E-2</v>
      </c>
      <c r="T130" s="233">
        <f t="shared" si="34"/>
        <v>5.5919517678299724E-2</v>
      </c>
      <c r="U130" s="233">
        <f t="shared" si="34"/>
        <v>5.5919517678303332E-2</v>
      </c>
      <c r="V130" s="233">
        <f t="shared" si="34"/>
        <v>5.5919517678304588E-2</v>
      </c>
      <c r="W130" s="233">
        <f t="shared" si="34"/>
        <v>5.5919517678301139E-2</v>
      </c>
      <c r="X130" s="233">
        <f t="shared" si="34"/>
        <v>5.5919517678291293E-2</v>
      </c>
      <c r="Y130" s="233">
        <f t="shared" si="34"/>
        <v>5.5919517678304775E-2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0.27071536346534114</v>
      </c>
      <c r="C131" s="300">
        <f t="shared" si="35"/>
        <v>0.31262324053003854</v>
      </c>
      <c r="D131" s="300">
        <f t="shared" si="35"/>
        <v>0.33309599950360996</v>
      </c>
      <c r="E131" s="300">
        <f t="shared" si="35"/>
        <v>0.33107805247445166</v>
      </c>
      <c r="F131" s="300">
        <f t="shared" si="35"/>
        <v>0.27774322332158125</v>
      </c>
      <c r="G131" s="300">
        <f t="shared" si="35"/>
        <v>0.29331060275427689</v>
      </c>
      <c r="H131" s="300">
        <f t="shared" si="35"/>
        <v>0.29590234600113285</v>
      </c>
      <c r="I131" s="300">
        <f t="shared" si="35"/>
        <v>0.29237028828704531</v>
      </c>
      <c r="J131" s="300">
        <f t="shared" si="35"/>
        <v>0.30732786182221428</v>
      </c>
      <c r="K131" s="300">
        <f t="shared" si="35"/>
        <v>0.30508643546754394</v>
      </c>
      <c r="L131" s="300">
        <f t="shared" si="35"/>
        <v>0.29015964486208579</v>
      </c>
      <c r="M131" s="300">
        <f t="shared" si="35"/>
        <v>0.29852303800566893</v>
      </c>
      <c r="N131" s="300">
        <f t="shared" si="35"/>
        <v>0.33541641446807563</v>
      </c>
      <c r="O131" s="300">
        <f t="shared" si="35"/>
        <v>0.30995447547813731</v>
      </c>
      <c r="P131" s="300">
        <f t="shared" si="35"/>
        <v>0.29560954403926132</v>
      </c>
      <c r="Q131" s="300">
        <f t="shared" si="35"/>
        <v>0.30143399055807835</v>
      </c>
      <c r="R131" s="300">
        <f t="shared" si="35"/>
        <v>0.32387838669990004</v>
      </c>
      <c r="S131" s="300">
        <f t="shared" si="35"/>
        <v>0.33890802453719421</v>
      </c>
      <c r="T131" s="300">
        <f t="shared" si="35"/>
        <v>0.33394039389246366</v>
      </c>
      <c r="U131" s="300">
        <f t="shared" si="35"/>
        <v>0.33254117273351375</v>
      </c>
      <c r="V131" s="300">
        <f t="shared" si="35"/>
        <v>0.32545101278741473</v>
      </c>
      <c r="W131" s="300">
        <f t="shared" si="35"/>
        <v>0.32009352475657349</v>
      </c>
      <c r="X131" s="300">
        <f t="shared" si="35"/>
        <v>0.30871598836305891</v>
      </c>
      <c r="Y131" s="300">
        <f t="shared" si="35"/>
        <v>0.32300307738139283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0.49336848141414796</v>
      </c>
      <c r="C132" s="235">
        <f t="shared" si="36"/>
        <v>0.45146060434948548</v>
      </c>
      <c r="D132" s="235">
        <f t="shared" si="36"/>
        <v>0.43098784537592516</v>
      </c>
      <c r="E132" s="235">
        <f t="shared" si="36"/>
        <v>0.43300579240518278</v>
      </c>
      <c r="F132" s="235">
        <f t="shared" si="36"/>
        <v>0.48634062155808616</v>
      </c>
      <c r="G132" s="235">
        <f t="shared" si="36"/>
        <v>0.47077324212535093</v>
      </c>
      <c r="H132" s="235">
        <f t="shared" si="36"/>
        <v>0.46818149887848315</v>
      </c>
      <c r="I132" s="235">
        <f t="shared" si="36"/>
        <v>0.47171355659261982</v>
      </c>
      <c r="J132" s="235">
        <f t="shared" si="36"/>
        <v>0.45675598305749054</v>
      </c>
      <c r="K132" s="235">
        <f t="shared" si="36"/>
        <v>0.458997409412222</v>
      </c>
      <c r="L132" s="235">
        <f t="shared" si="36"/>
        <v>0.47392420001766677</v>
      </c>
      <c r="M132" s="235">
        <f t="shared" si="36"/>
        <v>0.46556080687405221</v>
      </c>
      <c r="N132" s="235">
        <f t="shared" si="36"/>
        <v>0.42866743041166472</v>
      </c>
      <c r="O132" s="235">
        <f t="shared" si="36"/>
        <v>0.45412936940167864</v>
      </c>
      <c r="P132" s="235">
        <f t="shared" si="36"/>
        <v>0.4684743008404893</v>
      </c>
      <c r="Q132" s="235">
        <f t="shared" si="36"/>
        <v>0.46264985432168804</v>
      </c>
      <c r="R132" s="235">
        <f t="shared" si="36"/>
        <v>0.44020545817989282</v>
      </c>
      <c r="S132" s="235">
        <f t="shared" si="36"/>
        <v>0.42517582034259283</v>
      </c>
      <c r="T132" s="235">
        <f t="shared" si="36"/>
        <v>0.43014345098732865</v>
      </c>
      <c r="U132" s="235">
        <f t="shared" si="36"/>
        <v>0.43154267214626352</v>
      </c>
      <c r="V132" s="235">
        <f t="shared" si="36"/>
        <v>0.43863283209235726</v>
      </c>
      <c r="W132" s="235">
        <f t="shared" si="36"/>
        <v>0.44399032012321343</v>
      </c>
      <c r="X132" s="235">
        <f t="shared" si="36"/>
        <v>0.45536785651676953</v>
      </c>
      <c r="Y132" s="235">
        <f t="shared" si="36"/>
        <v>0.44108076749837855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453.3203895737372</v>
      </c>
      <c r="C136" s="320">
        <f t="shared" si="37"/>
        <v>418.93943268875682</v>
      </c>
      <c r="D136" s="320">
        <f t="shared" si="37"/>
        <v>383.2505561131523</v>
      </c>
      <c r="E136" s="320">
        <f t="shared" si="37"/>
        <v>396.20516782725855</v>
      </c>
      <c r="F136" s="320">
        <f t="shared" si="37"/>
        <v>347.16964640647467</v>
      </c>
      <c r="G136" s="320">
        <f t="shared" si="37"/>
        <v>374.90515198957002</v>
      </c>
      <c r="H136" s="320">
        <f t="shared" si="37"/>
        <v>361.00443402411167</v>
      </c>
      <c r="I136" s="320">
        <f t="shared" si="37"/>
        <v>360.45253830950088</v>
      </c>
      <c r="J136" s="320">
        <f t="shared" si="37"/>
        <v>383.13673075752234</v>
      </c>
      <c r="K136" s="320">
        <f t="shared" si="37"/>
        <v>359.29758864653849</v>
      </c>
      <c r="L136" s="320">
        <f t="shared" si="37"/>
        <v>421.5412864927298</v>
      </c>
      <c r="M136" s="320">
        <f t="shared" si="37"/>
        <v>341.99967367770006</v>
      </c>
      <c r="N136" s="320">
        <f t="shared" si="37"/>
        <v>370.06457185793215</v>
      </c>
      <c r="O136" s="320">
        <f t="shared" si="37"/>
        <v>346.1168311878447</v>
      </c>
      <c r="P136" s="320">
        <f t="shared" si="37"/>
        <v>320.07489094002057</v>
      </c>
      <c r="Q136" s="320">
        <f t="shared" si="37"/>
        <v>321.86100093347869</v>
      </c>
      <c r="R136" s="320">
        <f t="shared" si="37"/>
        <v>331.22107617529326</v>
      </c>
      <c r="S136" s="320">
        <f t="shared" si="37"/>
        <v>336.74701040945934</v>
      </c>
      <c r="T136" s="320">
        <f t="shared" si="37"/>
        <v>325.83639738702095</v>
      </c>
      <c r="U136" s="320">
        <f t="shared" si="37"/>
        <v>335.09923961983276</v>
      </c>
      <c r="V136" s="320">
        <f t="shared" si="37"/>
        <v>332.05834645088527</v>
      </c>
      <c r="W136" s="320">
        <f t="shared" si="37"/>
        <v>314.53018419991486</v>
      </c>
      <c r="X136" s="320">
        <f t="shared" si="37"/>
        <v>308.46472241648212</v>
      </c>
      <c r="Y136" s="320">
        <f t="shared" si="37"/>
        <v>335.95329304530912</v>
      </c>
      <c r="DA136" s="95"/>
    </row>
    <row r="137" spans="1:105" ht="12" customHeight="1" x14ac:dyDescent="0.25">
      <c r="A137" s="55" t="s">
        <v>91</v>
      </c>
      <c r="B137" s="273">
        <f>IF(B$6=0,0,B$6/PPA!B$10*1000)</f>
        <v>2.2666019478679087</v>
      </c>
      <c r="C137" s="273">
        <f>IF(C$6=0,0,C$6/PPA!C$10*1000)</f>
        <v>2.0946971634430822</v>
      </c>
      <c r="D137" s="273">
        <f>IF(D$6=0,0,D$6/PPA!D$10*1000)</f>
        <v>1.9162527805651122</v>
      </c>
      <c r="E137" s="273">
        <f>IF(E$6=0,0,E$6/PPA!E$10*1000)</f>
        <v>1.9810258391357543</v>
      </c>
      <c r="F137" s="273">
        <f>IF(F$6=0,0,F$6/PPA!F$10*1000)</f>
        <v>1.7358482320320123</v>
      </c>
      <c r="G137" s="273">
        <f>IF(G$6=0,0,G$6/PPA!G$10*1000)</f>
        <v>1.8745257599474059</v>
      </c>
      <c r="H137" s="273">
        <f>IF(H$6=0,0,H$6/PPA!H$10*1000)</f>
        <v>1.8050221701201099</v>
      </c>
      <c r="I137" s="273">
        <f>IF(I$6=0,0,I$6/PPA!I$10*1000)</f>
        <v>1.8022626915471107</v>
      </c>
      <c r="J137" s="273">
        <f>IF(J$6=0,0,J$6/PPA!J$10*1000)</f>
        <v>1.9156836537872377</v>
      </c>
      <c r="K137" s="273">
        <f>IF(K$6=0,0,K$6/PPA!K$10*1000)</f>
        <v>1.7964879432324248</v>
      </c>
      <c r="L137" s="273">
        <f>IF(L$6=0,0,L$6/PPA!L$10*1000)</f>
        <v>2.1077064324633414</v>
      </c>
      <c r="M137" s="273">
        <f>IF(M$6=0,0,M$6/PPA!M$10*1000)</f>
        <v>1.7099983683882514</v>
      </c>
      <c r="N137" s="273">
        <f>IF(N$6=0,0,N$6/PPA!N$10*1000)</f>
        <v>1.8503228592893524</v>
      </c>
      <c r="O137" s="273">
        <f>IF(O$6=0,0,O$6/PPA!O$10*1000)</f>
        <v>1.7305841559390258</v>
      </c>
      <c r="P137" s="273">
        <f>IF(P$6=0,0,P$6/PPA!P$10*1000)</f>
        <v>1.6003744546998941</v>
      </c>
      <c r="Q137" s="273">
        <f>IF(Q$6=0,0,Q$6/PPA!Q$10*1000)</f>
        <v>1.6093050046671857</v>
      </c>
      <c r="R137" s="273">
        <f>IF(R$6=0,0,R$6/PPA!R$10*1000)</f>
        <v>1.6561053808762416</v>
      </c>
      <c r="S137" s="273">
        <f>IF(S$6=0,0,S$6/PPA!S$10*1000)</f>
        <v>1.6837350520470478</v>
      </c>
      <c r="T137" s="273">
        <f>IF(T$6=0,0,T$6/PPA!T$10*1000)</f>
        <v>1.6291819869348712</v>
      </c>
      <c r="U137" s="273">
        <f>IF(U$6=0,0,U$6/PPA!U$10*1000)</f>
        <v>1.6754961980989065</v>
      </c>
      <c r="V137" s="273">
        <f>IF(V$6=0,0,V$6/PPA!V$10*1000)</f>
        <v>1.6602917322541899</v>
      </c>
      <c r="W137" s="273">
        <f>IF(W$6=0,0,W$6/PPA!W$10*1000)</f>
        <v>1.572650920999364</v>
      </c>
      <c r="X137" s="273">
        <f>IF(X$6=0,0,X$6/PPA!X$10*1000)</f>
        <v>1.5423236120822459</v>
      </c>
      <c r="Y137" s="273">
        <f>IF(Y$6=0,0,Y$6/PPA!Y$10*1000)</f>
        <v>1.6797664652262865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3.1732427270150718</v>
      </c>
      <c r="C138" s="274">
        <f>IF(C$7=0,0,C$7/PPA!C$10*1000)</f>
        <v>2.9325760288203151</v>
      </c>
      <c r="D138" s="274">
        <f>IF(D$7=0,0,D$7/PPA!D$10*1000)</f>
        <v>2.6827538927911569</v>
      </c>
      <c r="E138" s="274">
        <f>IF(E$7=0,0,E$7/PPA!E$10*1000)</f>
        <v>2.773436174790056</v>
      </c>
      <c r="F138" s="274">
        <f>IF(F$7=0,0,F$7/PPA!F$10*1000)</f>
        <v>2.430187524844817</v>
      </c>
      <c r="G138" s="274">
        <f>IF(G$7=0,0,G$7/PPA!G$10*1000)</f>
        <v>2.6243360639263673</v>
      </c>
      <c r="H138" s="274">
        <f>IF(H$7=0,0,H$7/PPA!H$10*1000)</f>
        <v>2.527031038168154</v>
      </c>
      <c r="I138" s="274">
        <f>IF(I$7=0,0,I$7/PPA!I$10*1000)</f>
        <v>2.5231677681659552</v>
      </c>
      <c r="J138" s="274">
        <f>IF(J$7=0,0,J$7/PPA!J$10*1000)</f>
        <v>2.6819571153021333</v>
      </c>
      <c r="K138" s="274">
        <f>IF(K$7=0,0,K$7/PPA!K$10*1000)</f>
        <v>2.5150831205253956</v>
      </c>
      <c r="L138" s="274">
        <f>IF(L$7=0,0,L$7/PPA!L$10*1000)</f>
        <v>2.9507890054486778</v>
      </c>
      <c r="M138" s="274">
        <f>IF(M$7=0,0,M$7/PPA!M$10*1000)</f>
        <v>2.3939977157435539</v>
      </c>
      <c r="N138" s="274">
        <f>IF(N$7=0,0,N$7/PPA!N$10*1000)</f>
        <v>2.5904520030050935</v>
      </c>
      <c r="O138" s="274">
        <f>IF(O$7=0,0,O$7/PPA!O$10*1000)</f>
        <v>2.4228178183146349</v>
      </c>
      <c r="P138" s="274">
        <f>IF(P$7=0,0,P$7/PPA!P$10*1000)</f>
        <v>2.2405242365798523</v>
      </c>
      <c r="Q138" s="274">
        <f>IF(Q$7=0,0,Q$7/PPA!Q$10*1000)</f>
        <v>2.2530270065340599</v>
      </c>
      <c r="R138" s="274">
        <f>IF(R$7=0,0,R$7/PPA!R$10*1000)</f>
        <v>2.3185475332267385</v>
      </c>
      <c r="S138" s="274">
        <f>IF(S$7=0,0,S$7/PPA!S$10*1000)</f>
        <v>2.3572290728658669</v>
      </c>
      <c r="T138" s="274">
        <f>IF(T$7=0,0,T$7/PPA!T$10*1000)</f>
        <v>2.2808547817088196</v>
      </c>
      <c r="U138" s="274">
        <f>IF(U$7=0,0,U$7/PPA!U$10*1000)</f>
        <v>2.3456946773384701</v>
      </c>
      <c r="V138" s="274">
        <f>IF(V$7=0,0,V$7/PPA!V$10*1000)</f>
        <v>2.3244084251558657</v>
      </c>
      <c r="W138" s="274">
        <f>IF(W$7=0,0,W$7/PPA!W$10*1000)</f>
        <v>2.2017112893991104</v>
      </c>
      <c r="X138" s="274">
        <f>IF(X$7=0,0,X$7/PPA!X$10*1000)</f>
        <v>2.1592530569151442</v>
      </c>
      <c r="Y138" s="274">
        <f>IF(Y$7=0,0,Y$7/PPA!Y$10*1000)</f>
        <v>2.3516730513168009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18.13281558294327</v>
      </c>
      <c r="C139" s="274">
        <f>IF(C$8=0,0,C$8/PPA!C$10*1000)</f>
        <v>16.757577307544661</v>
      </c>
      <c r="D139" s="274">
        <f>IF(D$8=0,0,D$8/PPA!D$10*1000)</f>
        <v>15.330022244520897</v>
      </c>
      <c r="E139" s="274">
        <f>IF(E$8=0,0,E$8/PPA!E$10*1000)</f>
        <v>15.848206713086034</v>
      </c>
      <c r="F139" s="274">
        <f>IF(F$8=0,0,F$8/PPA!F$10*1000)</f>
        <v>13.8867858562561</v>
      </c>
      <c r="G139" s="274">
        <f>IF(G$8=0,0,G$8/PPA!G$10*1000)</f>
        <v>14.996206079579245</v>
      </c>
      <c r="H139" s="274">
        <f>IF(H$8=0,0,H$8/PPA!H$10*1000)</f>
        <v>14.440177360960877</v>
      </c>
      <c r="I139" s="274">
        <f>IF(I$8=0,0,I$8/PPA!I$10*1000)</f>
        <v>14.418101532376884</v>
      </c>
      <c r="J139" s="274">
        <f>IF(J$8=0,0,J$8/PPA!J$10*1000)</f>
        <v>15.325469230297903</v>
      </c>
      <c r="K139" s="274">
        <f>IF(K$8=0,0,K$8/PPA!K$10*1000)</f>
        <v>14.371903545859398</v>
      </c>
      <c r="L139" s="274">
        <f>IF(L$8=0,0,L$8/PPA!L$10*1000)</f>
        <v>16.861651459706728</v>
      </c>
      <c r="M139" s="274">
        <f>IF(M$8=0,0,M$8/PPA!M$10*1000)</f>
        <v>13.679986947106014</v>
      </c>
      <c r="N139" s="274">
        <f>IF(N$8=0,0,N$8/PPA!N$10*1000)</f>
        <v>14.802582874314815</v>
      </c>
      <c r="O139" s="274">
        <f>IF(O$8=0,0,O$8/PPA!O$10*1000)</f>
        <v>13.844673247512208</v>
      </c>
      <c r="P139" s="274">
        <f>IF(P$8=0,0,P$8/PPA!P$10*1000)</f>
        <v>12.802995637599153</v>
      </c>
      <c r="Q139" s="274">
        <f>IF(Q$8=0,0,Q$8/PPA!Q$10*1000)</f>
        <v>12.874440037337486</v>
      </c>
      <c r="R139" s="274">
        <f>IF(R$8=0,0,R$8/PPA!R$10*1000)</f>
        <v>13.248843047009931</v>
      </c>
      <c r="S139" s="274">
        <f>IF(S$8=0,0,S$8/PPA!S$10*1000)</f>
        <v>13.469880416376382</v>
      </c>
      <c r="T139" s="274">
        <f>IF(T$8=0,0,T$8/PPA!T$10*1000)</f>
        <v>13.033455895478969</v>
      </c>
      <c r="U139" s="274">
        <f>IF(U$8=0,0,U$8/PPA!U$10*1000)</f>
        <v>13.403969584791248</v>
      </c>
      <c r="V139" s="274">
        <f>IF(V$8=0,0,V$8/PPA!V$10*1000)</f>
        <v>13.282333858033518</v>
      </c>
      <c r="W139" s="274">
        <f>IF(W$8=0,0,W$8/PPA!W$10*1000)</f>
        <v>12.581207367994908</v>
      </c>
      <c r="X139" s="274">
        <f>IF(X$8=0,0,X$8/PPA!X$10*1000)</f>
        <v>12.338588896657967</v>
      </c>
      <c r="Y139" s="274">
        <f>IF(Y$8=0,0,Y$8/PPA!Y$10*1000)</f>
        <v>13.438131721810292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9.0664077914716348</v>
      </c>
      <c r="C140" s="274">
        <f>IF(C$9=0,0,C$9/PPA!C$10*1000)</f>
        <v>8.3787886537723306</v>
      </c>
      <c r="D140" s="274">
        <f>IF(D$9=0,0,D$9/PPA!D$10*1000)</f>
        <v>7.6650111222604451</v>
      </c>
      <c r="E140" s="274">
        <f>IF(E$9=0,0,E$9/PPA!E$10*1000)</f>
        <v>7.924103356543017</v>
      </c>
      <c r="F140" s="274">
        <f>IF(F$9=0,0,F$9/PPA!F$10*1000)</f>
        <v>6.9433929281280502</v>
      </c>
      <c r="G140" s="274">
        <f>IF(G$9=0,0,G$9/PPA!G$10*1000)</f>
        <v>7.4981030397896227</v>
      </c>
      <c r="H140" s="274">
        <f>IF(H$9=0,0,H$9/PPA!H$10*1000)</f>
        <v>7.2200886804804405</v>
      </c>
      <c r="I140" s="274">
        <f>IF(I$9=0,0,I$9/PPA!I$10*1000)</f>
        <v>7.2090507661884402</v>
      </c>
      <c r="J140" s="274">
        <f>IF(J$9=0,0,J$9/PPA!J$10*1000)</f>
        <v>7.662734615148949</v>
      </c>
      <c r="K140" s="274">
        <f>IF(K$9=0,0,K$9/PPA!K$10*1000)</f>
        <v>7.1859517729296973</v>
      </c>
      <c r="L140" s="274">
        <f>IF(L$9=0,0,L$9/PPA!L$10*1000)</f>
        <v>8.4308257298533675</v>
      </c>
      <c r="M140" s="274">
        <f>IF(M$9=0,0,M$9/PPA!M$10*1000)</f>
        <v>6.8399934735530055</v>
      </c>
      <c r="N140" s="274">
        <f>IF(N$9=0,0,N$9/PPA!N$10*1000)</f>
        <v>7.4012914371574103</v>
      </c>
      <c r="O140" s="274">
        <f>IF(O$9=0,0,O$9/PPA!O$10*1000)</f>
        <v>6.9223366237561041</v>
      </c>
      <c r="P140" s="274">
        <f>IF(P$9=0,0,P$9/PPA!P$10*1000)</f>
        <v>6.4014978187995766</v>
      </c>
      <c r="Q140" s="274">
        <f>IF(Q$9=0,0,Q$9/PPA!Q$10*1000)</f>
        <v>6.4372200186687429</v>
      </c>
      <c r="R140" s="274">
        <f>IF(R$9=0,0,R$9/PPA!R$10*1000)</f>
        <v>6.6244215235049655</v>
      </c>
      <c r="S140" s="274">
        <f>IF(S$9=0,0,S$9/PPA!S$10*1000)</f>
        <v>6.7349402081881911</v>
      </c>
      <c r="T140" s="274">
        <f>IF(T$9=0,0,T$9/PPA!T$10*1000)</f>
        <v>6.5167279477394846</v>
      </c>
      <c r="U140" s="274">
        <f>IF(U$9=0,0,U$9/PPA!U$10*1000)</f>
        <v>6.7019847923956242</v>
      </c>
      <c r="V140" s="274">
        <f>IF(V$9=0,0,V$9/PPA!V$10*1000)</f>
        <v>6.6411669290167614</v>
      </c>
      <c r="W140" s="274">
        <f>IF(W$9=0,0,W$9/PPA!W$10*1000)</f>
        <v>6.2906036839974542</v>
      </c>
      <c r="X140" s="274">
        <f>IF(X$9=0,0,X$9/PPA!X$10*1000)</f>
        <v>6.1692944483289835</v>
      </c>
      <c r="Y140" s="274">
        <f>IF(Y$9=0,0,Y$9/PPA!Y$10*1000)</f>
        <v>6.7190658609051441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1.0488842412897006</v>
      </c>
      <c r="C141" s="275">
        <f>IF(C$10=0,0,C$10/PPA!C$10*1000)</f>
        <v>1.7488134969394165</v>
      </c>
      <c r="D141" s="275">
        <f>IF(D$10=0,0,D$10/PPA!D$10*1000)</f>
        <v>1.730272633987799</v>
      </c>
      <c r="E141" s="275">
        <f>IF(E$10=0,0,E$10/PPA!E$10*1000)</f>
        <v>2.3593923200503144</v>
      </c>
      <c r="F141" s="275">
        <f>IF(F$10=0,0,F$10/PPA!F$10*1000)</f>
        <v>2.1158557546879115</v>
      </c>
      <c r="G141" s="275">
        <f>IF(G$10=0,0,G$10/PPA!G$10*1000)</f>
        <v>2.4437862234523613</v>
      </c>
      <c r="H141" s="275">
        <f>IF(H$10=0,0,H$10/PPA!H$10*1000)</f>
        <v>2.4286009695118236</v>
      </c>
      <c r="I141" s="275">
        <f>IF(I$10=0,0,I$10/PPA!I$10*1000)</f>
        <v>2.4537076838208836</v>
      </c>
      <c r="J141" s="275">
        <f>IF(J$10=0,0,J$10/PPA!J$10*1000)</f>
        <v>2.8249401316275633</v>
      </c>
      <c r="K141" s="275">
        <f>IF(K$10=0,0,K$10/PPA!K$10*1000)</f>
        <v>3.080713295614681</v>
      </c>
      <c r="L141" s="275">
        <f>IF(L$10=0,0,L$10/PPA!L$10*1000)</f>
        <v>3.6570055259035756</v>
      </c>
      <c r="M141" s="275">
        <f>IF(M$10=0,0,M$10/PPA!M$10*1000)</f>
        <v>3.1986422984113436</v>
      </c>
      <c r="N141" s="275">
        <f>IF(N$10=0,0,N$10/PPA!N$10*1000)</f>
        <v>3.4411966537861618</v>
      </c>
      <c r="O141" s="275">
        <f>IF(O$10=0,0,O$10/PPA!O$10*1000)</f>
        <v>3.0335266688625842</v>
      </c>
      <c r="P141" s="275">
        <f>IF(P$10=0,0,P$10/PPA!P$10*1000)</f>
        <v>2.8916155521188602</v>
      </c>
      <c r="Q141" s="275">
        <f>IF(Q$10=0,0,Q$10/PPA!Q$10*1000)</f>
        <v>2.9126834294494288</v>
      </c>
      <c r="R141" s="275">
        <f>IF(R$10=0,0,R$10/PPA!R$10*1000)</f>
        <v>3.1340733723795116</v>
      </c>
      <c r="S141" s="275">
        <f>IF(S$10=0,0,S$10/PPA!S$10*1000)</f>
        <v>3.5010959539581177</v>
      </c>
      <c r="T141" s="275">
        <f>IF(T$10=0,0,T$10/PPA!T$10*1000)</f>
        <v>3.3878587147481989</v>
      </c>
      <c r="U141" s="275">
        <f>IF(U$10=0,0,U$10/PPA!U$10*1000)</f>
        <v>3.4608785731237961</v>
      </c>
      <c r="V141" s="275">
        <f>IF(V$10=0,0,V$10/PPA!V$10*1000)</f>
        <v>3.4048745964628688</v>
      </c>
      <c r="W141" s="275">
        <f>IF(W$10=0,0,W$10/PPA!W$10*1000)</f>
        <v>3.3740093050594497</v>
      </c>
      <c r="X141" s="275">
        <f>IF(X$10=0,0,X$10/PPA!X$10*1000)</f>
        <v>3.1109088555368829</v>
      </c>
      <c r="Y141" s="275">
        <f>IF(Y$10=0,0,Y$10/PPA!Y$10*1000)</f>
        <v>3.3469182253542167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1.6480573446228524</v>
      </c>
      <c r="C142" s="276">
        <f>IF(C$16=0,0,C$16/PPA!C$10*1000)</f>
        <v>2.1773505477226793</v>
      </c>
      <c r="D142" s="276">
        <f>IF(D$16=0,0,D$16/PPA!D$10*1000)</f>
        <v>1.9301737503508116</v>
      </c>
      <c r="E142" s="276">
        <f>IF(E$16=0,0,E$16/PPA!E$10*1000)</f>
        <v>2.6604171331663751</v>
      </c>
      <c r="F142" s="276">
        <f>IF(F$16=0,0,F$16/PPA!F$10*1000)</f>
        <v>3.1942535898946232</v>
      </c>
      <c r="G142" s="276">
        <f>IF(G$16=0,0,G$16/PPA!G$10*1000)</f>
        <v>3.3816875656631771</v>
      </c>
      <c r="H142" s="276">
        <f>IF(H$16=0,0,H$16/PPA!H$10*1000)</f>
        <v>3.3128995186105392</v>
      </c>
      <c r="I142" s="276">
        <f>IF(I$16=0,0,I$16/PPA!I$10*1000)</f>
        <v>3.4131408054057295</v>
      </c>
      <c r="J142" s="276">
        <f>IF(J$16=0,0,J$16/PPA!J$10*1000)</f>
        <v>3.6197436858512919</v>
      </c>
      <c r="K142" s="276">
        <f>IF(K$16=0,0,K$16/PPA!K$10*1000)</f>
        <v>3.9959944734107187</v>
      </c>
      <c r="L142" s="276">
        <f>IF(L$16=0,0,L$16/PPA!L$10*1000)</f>
        <v>5.1497216052422488</v>
      </c>
      <c r="M142" s="276">
        <f>IF(M$16=0,0,M$16/PPA!M$10*1000)</f>
        <v>4.3008123677566861</v>
      </c>
      <c r="N142" s="276">
        <f>IF(N$16=0,0,N$16/PPA!N$10*1000)</f>
        <v>3.7916821833455763</v>
      </c>
      <c r="O142" s="276">
        <f>IF(O$16=0,0,O$16/PPA!O$10*1000)</f>
        <v>3.8319140179780882</v>
      </c>
      <c r="P142" s="276">
        <f>IF(P$16=0,0,P$16/PPA!P$10*1000)</f>
        <v>3.9508826690224801</v>
      </c>
      <c r="Q142" s="276">
        <f>IF(Q$16=0,0,Q$16/PPA!Q$10*1000)</f>
        <v>3.8542488564304747</v>
      </c>
      <c r="R142" s="276">
        <f>IF(R$16=0,0,R$16/PPA!R$10*1000)</f>
        <v>3.672559797940651</v>
      </c>
      <c r="S142" s="276">
        <f>IF(S$16=0,0,S$16/PPA!S$10*1000)</f>
        <v>3.7868402128496093</v>
      </c>
      <c r="T142" s="276">
        <f>IF(T$16=0,0,T$16/PPA!T$10*1000)</f>
        <v>3.762321556364304</v>
      </c>
      <c r="U142" s="276">
        <f>IF(U$16=0,0,U$16/PPA!U$10*1000)</f>
        <v>3.8721390528645561</v>
      </c>
      <c r="V142" s="276">
        <f>IF(V$16=0,0,V$16/PPA!V$10*1000)</f>
        <v>3.9564245695415208</v>
      </c>
      <c r="W142" s="276">
        <f>IF(W$16=0,0,W$16/PPA!W$10*1000)</f>
        <v>4.0348663083475618</v>
      </c>
      <c r="X142" s="276">
        <f>IF(X$16=0,0,X$16/PPA!X$10*1000)</f>
        <v>3.9561868667012154</v>
      </c>
      <c r="Y142" s="276">
        <f>IF(Y$16=0,0,Y$16/PPA!Y$10*1000)</f>
        <v>3.9404228009419531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414.32203028380934</v>
      </c>
      <c r="C143" s="276">
        <f>IF(C$17=0,0,C$17/PPA!C$10*1000)</f>
        <v>380.01107271779733</v>
      </c>
      <c r="D143" s="276">
        <f>IF(D$17=0,0,D$17/PPA!D$10*1000)</f>
        <v>347.70679468789649</v>
      </c>
      <c r="E143" s="276">
        <f>IF(E$17=0,0,E$17/PPA!E$10*1000)</f>
        <v>356.74654821678394</v>
      </c>
      <c r="F143" s="276">
        <f>IF(F$17=0,0,F$17/PPA!F$10*1000)</f>
        <v>309.76498120975424</v>
      </c>
      <c r="G143" s="276">
        <f>IF(G$17=0,0,G$17/PPA!G$10*1000)</f>
        <v>334.57164600018262</v>
      </c>
      <c r="H143" s="276">
        <f>IF(H$17=0,0,H$17/PPA!H$10*1000)</f>
        <v>321.90861535601414</v>
      </c>
      <c r="I143" s="276">
        <f>IF(I$17=0,0,I$17/PPA!I$10*1000)</f>
        <v>321.04834971664985</v>
      </c>
      <c r="J143" s="276">
        <f>IF(J$17=0,0,J$17/PPA!J$10*1000)</f>
        <v>341.06232746805995</v>
      </c>
      <c r="K143" s="276">
        <f>IF(K$17=0,0,K$17/PPA!K$10*1000)</f>
        <v>317.47146677627569</v>
      </c>
      <c r="L143" s="276">
        <f>IF(L$17=0,0,L$17/PPA!L$10*1000)</f>
        <v>370.93976094468468</v>
      </c>
      <c r="M143" s="276">
        <f>IF(M$17=0,0,M$17/PPA!M$10*1000)</f>
        <v>300.31888168950417</v>
      </c>
      <c r="N143" s="276">
        <f>IF(N$17=0,0,N$17/PPA!N$10*1000)</f>
        <v>327.76108343959919</v>
      </c>
      <c r="O143" s="276">
        <f>IF(O$17=0,0,O$17/PPA!O$10*1000)</f>
        <v>305.81561417108634</v>
      </c>
      <c r="P143" s="276">
        <f>IF(P$17=0,0,P$17/PPA!P$10*1000)</f>
        <v>281.4072613067064</v>
      </c>
      <c r="Q143" s="276">
        <f>IF(Q$17=0,0,Q$17/PPA!Q$10*1000)</f>
        <v>283.35507912165696</v>
      </c>
      <c r="R143" s="276">
        <f>IF(R$17=0,0,R$17/PPA!R$10*1000)</f>
        <v>292.40528152493158</v>
      </c>
      <c r="S143" s="276">
        <f>IF(S$17=0,0,S$17/PPA!S$10*1000)</f>
        <v>296.79808902017498</v>
      </c>
      <c r="T143" s="276">
        <f>IF(T$17=0,0,T$17/PPA!T$10*1000)</f>
        <v>286.86528193434788</v>
      </c>
      <c r="U143" s="276">
        <f>IF(U$17=0,0,U$17/PPA!U$10*1000)</f>
        <v>295.03432329041004</v>
      </c>
      <c r="V143" s="276">
        <f>IF(V$17=0,0,V$17/PPA!V$10*1000)</f>
        <v>291.99679174143944</v>
      </c>
      <c r="W143" s="276">
        <f>IF(W$17=0,0,W$17/PPA!W$10*1000)</f>
        <v>275.50876575001132</v>
      </c>
      <c r="X143" s="276">
        <f>IF(X$17=0,0,X$17/PPA!X$10*1000)</f>
        <v>270.39664030981254</v>
      </c>
      <c r="Y143" s="276">
        <f>IF(Y$17=0,0,Y$17/PPA!Y$10*1000)</f>
        <v>295.72081980655008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3.6623496547174379</v>
      </c>
      <c r="C144" s="277">
        <f>IF(C$30=0,0,C$30/PPA!C$10*1000)</f>
        <v>4.8385567727170473</v>
      </c>
      <c r="D144" s="277">
        <f>IF(D$30=0,0,D$30/PPA!D$10*1000)</f>
        <v>4.2892750007795639</v>
      </c>
      <c r="E144" s="277">
        <f>IF(E$30=0,0,E$30/PPA!E$10*1000)</f>
        <v>5.9120380737030329</v>
      </c>
      <c r="F144" s="277">
        <f>IF(F$30=0,0,F$30/PPA!F$10*1000)</f>
        <v>7.0983413108769167</v>
      </c>
      <c r="G144" s="277">
        <f>IF(G$30=0,0,G$30/PPA!G$10*1000)</f>
        <v>7.5148612570292519</v>
      </c>
      <c r="H144" s="277">
        <f>IF(H$30=0,0,H$30/PPA!H$10*1000)</f>
        <v>7.3619989302456172</v>
      </c>
      <c r="I144" s="277">
        <f>IF(I$30=0,0,I$30/PPA!I$10*1000)</f>
        <v>7.5847573453460368</v>
      </c>
      <c r="J144" s="277">
        <f>IF(J$30=0,0,J$30/PPA!J$10*1000)</f>
        <v>8.0438748574472871</v>
      </c>
      <c r="K144" s="277">
        <f>IF(K$30=0,0,K$30/PPA!K$10*1000)</f>
        <v>8.8799877186904546</v>
      </c>
      <c r="L144" s="277">
        <f>IF(L$30=0,0,L$30/PPA!L$10*1000)</f>
        <v>11.443825789427175</v>
      </c>
      <c r="M144" s="277">
        <f>IF(M$30=0,0,M$30/PPA!M$10*1000)</f>
        <v>9.5573608172370488</v>
      </c>
      <c r="N144" s="277">
        <f>IF(N$30=0,0,N$30/PPA!N$10*1000)</f>
        <v>8.4259604074345837</v>
      </c>
      <c r="O144" s="277">
        <f>IF(O$30=0,0,O$30/PPA!O$10*1000)</f>
        <v>8.5153644843957146</v>
      </c>
      <c r="P144" s="277">
        <f>IF(P$30=0,0,P$30/PPA!P$10*1000)</f>
        <v>8.779739264494367</v>
      </c>
      <c r="Q144" s="277">
        <f>IF(Q$30=0,0,Q$30/PPA!Q$10*1000)</f>
        <v>8.5649974587343571</v>
      </c>
      <c r="R144" s="277">
        <f>IF(R$30=0,0,R$30/PPA!R$10*1000)</f>
        <v>8.161243995423634</v>
      </c>
      <c r="S144" s="277">
        <f>IF(S$30=0,0,S$30/PPA!S$10*1000)</f>
        <v>8.4152004729991035</v>
      </c>
      <c r="T144" s="277">
        <f>IF(T$30=0,0,T$30/PPA!T$10*1000)</f>
        <v>8.3607145696984233</v>
      </c>
      <c r="U144" s="277">
        <f>IF(U$30=0,0,U$30/PPA!U$10*1000)</f>
        <v>8.6047534508100867</v>
      </c>
      <c r="V144" s="277">
        <f>IF(V$30=0,0,V$30/PPA!V$10*1000)</f>
        <v>8.7920545989811227</v>
      </c>
      <c r="W144" s="277">
        <f>IF(W$30=0,0,W$30/PPA!W$10*1000)</f>
        <v>8.966369574105661</v>
      </c>
      <c r="X144" s="277">
        <f>IF(X$30=0,0,X$30/PPA!X$10*1000)</f>
        <v>8.7915263704471069</v>
      </c>
      <c r="Y144" s="277">
        <f>IF(Y$30=0,0,Y$30/PPA!Y$10*1000)</f>
        <v>8.7564951132043074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298.18432439773233</v>
      </c>
      <c r="C146" s="320">
        <f t="shared" si="38"/>
        <v>274.18140358885682</v>
      </c>
      <c r="D146" s="320">
        <f t="shared" si="38"/>
        <v>249.33816660430654</v>
      </c>
      <c r="E146" s="320">
        <f t="shared" si="38"/>
        <v>259.93214660308473</v>
      </c>
      <c r="F146" s="320">
        <f t="shared" si="38"/>
        <v>224.85016099086684</v>
      </c>
      <c r="G146" s="320">
        <f t="shared" si="38"/>
        <v>244.34396111403336</v>
      </c>
      <c r="H146" s="320">
        <f t="shared" si="38"/>
        <v>233.12778215736975</v>
      </c>
      <c r="I146" s="320">
        <f t="shared" si="38"/>
        <v>235.37422265409933</v>
      </c>
      <c r="J146" s="320">
        <f t="shared" si="38"/>
        <v>247.6902635645975</v>
      </c>
      <c r="K146" s="320">
        <f t="shared" si="38"/>
        <v>238.33651192467684</v>
      </c>
      <c r="L146" s="320">
        <f t="shared" si="38"/>
        <v>280.47135105596976</v>
      </c>
      <c r="M146" s="320">
        <f t="shared" si="38"/>
        <v>207.61517797406893</v>
      </c>
      <c r="N146" s="320">
        <f t="shared" si="38"/>
        <v>227.42920933191479</v>
      </c>
      <c r="O146" s="320">
        <f t="shared" si="38"/>
        <v>217.50412524236171</v>
      </c>
      <c r="P146" s="320">
        <f t="shared" si="38"/>
        <v>199.28279849537091</v>
      </c>
      <c r="Q146" s="320">
        <f t="shared" si="38"/>
        <v>198.55761242312559</v>
      </c>
      <c r="R146" s="320">
        <f t="shared" si="38"/>
        <v>210.13866326830632</v>
      </c>
      <c r="S146" s="320">
        <f t="shared" si="38"/>
        <v>213.09953766600009</v>
      </c>
      <c r="T146" s="320">
        <f t="shared" si="38"/>
        <v>205.59645865800883</v>
      </c>
      <c r="U146" s="320">
        <f t="shared" si="38"/>
        <v>213.12505353191645</v>
      </c>
      <c r="V146" s="320">
        <f t="shared" si="38"/>
        <v>202.78876274190563</v>
      </c>
      <c r="W146" s="320">
        <f t="shared" si="38"/>
        <v>190.12544557642238</v>
      </c>
      <c r="X146" s="320">
        <f t="shared" si="38"/>
        <v>192.97533246945775</v>
      </c>
      <c r="Y146" s="320">
        <f t="shared" si="38"/>
        <v>210.21291976875935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1.5738532783668402</v>
      </c>
      <c r="C147" s="273">
        <f>IF(C$33=0,0,C$33/PPA!C$11*1000)</f>
        <v>1.4471629311067895</v>
      </c>
      <c r="D147" s="273">
        <f>IF(D$33=0,0,D$33/PPA!D$11*1000)</f>
        <v>1.316037292452406</v>
      </c>
      <c r="E147" s="273">
        <f>IF(E$33=0,0,E$33/PPA!E$11*1000)</f>
        <v>1.3719536126201985</v>
      </c>
      <c r="F147" s="273">
        <f>IF(F$33=0,0,F$33/PPA!F$11*1000)</f>
        <v>1.1867866083555914</v>
      </c>
      <c r="G147" s="273">
        <f>IF(G$33=0,0,G$33/PPA!G$11*1000)</f>
        <v>1.2896772659836109</v>
      </c>
      <c r="H147" s="273">
        <f>IF(H$33=0,0,H$33/PPA!H$11*1000)</f>
        <v>1.2304769037333207</v>
      </c>
      <c r="I147" s="273">
        <f>IF(I$33=0,0,I$33/PPA!I$11*1000)</f>
        <v>1.2423338910098802</v>
      </c>
      <c r="J147" s="273">
        <f>IF(J$33=0,0,J$33/PPA!J$11*1000)</f>
        <v>1.3073394589673868</v>
      </c>
      <c r="K147" s="273">
        <f>IF(K$33=0,0,K$33/PPA!K$11*1000)</f>
        <v>1.2579692155341062</v>
      </c>
      <c r="L147" s="273">
        <f>IF(L$33=0,0,L$33/PPA!L$11*1000)</f>
        <v>1.4803620419651247</v>
      </c>
      <c r="M147" s="273">
        <f>IF(M$33=0,0,M$33/PPA!M$11*1000)</f>
        <v>1.0958182632610363</v>
      </c>
      <c r="N147" s="273">
        <f>IF(N$33=0,0,N$33/PPA!N$11*1000)</f>
        <v>1.2003991404523651</v>
      </c>
      <c r="O147" s="273">
        <f>IF(O$33=0,0,O$33/PPA!O$11*1000)</f>
        <v>1.1480133345790422</v>
      </c>
      <c r="P147" s="273">
        <f>IF(P$33=0,0,P$33/PPA!P$11*1000)</f>
        <v>1.0518389468244171</v>
      </c>
      <c r="Q147" s="273">
        <f>IF(Q$33=0,0,Q$33/PPA!Q$11*1000)</f>
        <v>1.0480113261755848</v>
      </c>
      <c r="R147" s="273">
        <f>IF(R$33=0,0,R$33/PPA!R$11*1000)</f>
        <v>1.1091375268115213</v>
      </c>
      <c r="S147" s="273">
        <f>IF(S$33=0,0,S$33/PPA!S$11*1000)</f>
        <v>1.1247653834637446</v>
      </c>
      <c r="T147" s="273">
        <f>IF(T$33=0,0,T$33/PPA!T$11*1000)</f>
        <v>1.0851632161854285</v>
      </c>
      <c r="U147" s="273">
        <f>IF(U$33=0,0,U$33/PPA!U$11*1000)</f>
        <v>1.1249000593200214</v>
      </c>
      <c r="V147" s="273">
        <f>IF(V$33=0,0,V$33/PPA!V$11*1000)</f>
        <v>1.070343854265086</v>
      </c>
      <c r="W147" s="273">
        <f>IF(W$33=0,0,W$33/PPA!W$11*1000)</f>
        <v>1.0035053198245174</v>
      </c>
      <c r="X147" s="273">
        <f>IF(X$33=0,0,X$33/PPA!X$11*1000)</f>
        <v>1.0185473708735302</v>
      </c>
      <c r="Y147" s="273">
        <f>IF(Y$33=0,0,Y$33/PPA!Y$11*1000)</f>
        <v>1.1095294616890263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2.2334160675530725</v>
      </c>
      <c r="C148" s="274">
        <f>IF(C$34=0,0,C$34/PPA!C$11*1000)</f>
        <v>2.0536329447780641</v>
      </c>
      <c r="D148" s="274">
        <f>IF(D$34=0,0,D$34/PPA!D$11*1000)</f>
        <v>1.867555810229186</v>
      </c>
      <c r="E148" s="274">
        <f>IF(E$34=0,0,E$34/PPA!E$11*1000)</f>
        <v>1.9469052703203962</v>
      </c>
      <c r="F148" s="274">
        <f>IF(F$34=0,0,F$34/PPA!F$11*1000)</f>
        <v>1.6841393770889892</v>
      </c>
      <c r="G148" s="274">
        <f>IF(G$34=0,0,G$34/PPA!G$11*1000)</f>
        <v>1.8301489518734801</v>
      </c>
      <c r="H148" s="274">
        <f>IF(H$34=0,0,H$34/PPA!H$11*1000)</f>
        <v>1.7461391892913158</v>
      </c>
      <c r="I148" s="274">
        <f>IF(I$34=0,0,I$34/PPA!I$11*1000)</f>
        <v>1.7629651452176012</v>
      </c>
      <c r="J148" s="274">
        <f>IF(J$34=0,0,J$34/PPA!J$11*1000)</f>
        <v>1.8552129309243883</v>
      </c>
      <c r="K148" s="274">
        <f>IF(K$34=0,0,K$34/PPA!K$11*1000)</f>
        <v>1.7851528456175072</v>
      </c>
      <c r="L148" s="274">
        <f>IF(L$34=0,0,L$34/PPA!L$11*1000)</f>
        <v>2.1007449777983358</v>
      </c>
      <c r="M148" s="274">
        <f>IF(M$34=0,0,M$34/PPA!M$11*1000)</f>
        <v>1.5550484596791276</v>
      </c>
      <c r="N148" s="274">
        <f>IF(N$34=0,0,N$34/PPA!N$11*1000)</f>
        <v>1.7034565830337289</v>
      </c>
      <c r="O148" s="274">
        <f>IF(O$34=0,0,O$34/PPA!O$11*1000)</f>
        <v>1.6291171880231574</v>
      </c>
      <c r="P148" s="274">
        <f>IF(P$34=0,0,P$34/PPA!P$11*1000)</f>
        <v>1.4926385048760527</v>
      </c>
      <c r="Q148" s="274">
        <f>IF(Q$34=0,0,Q$34/PPA!Q$11*1000)</f>
        <v>1.4872068235528291</v>
      </c>
      <c r="R148" s="274">
        <f>IF(R$34=0,0,R$34/PPA!R$11*1000)</f>
        <v>1.5739494955193285</v>
      </c>
      <c r="S148" s="274">
        <f>IF(S$34=0,0,S$34/PPA!S$11*1000)</f>
        <v>1.5961265984476953</v>
      </c>
      <c r="T148" s="274">
        <f>IF(T$34=0,0,T$34/PPA!T$11*1000)</f>
        <v>1.539928147216526</v>
      </c>
      <c r="U148" s="274">
        <f>IF(U$34=0,0,U$34/PPA!U$11*1000)</f>
        <v>1.5963177136078286</v>
      </c>
      <c r="V148" s="274">
        <f>IF(V$34=0,0,V$34/PPA!V$11*1000)</f>
        <v>1.5188983590661829</v>
      </c>
      <c r="W148" s="274">
        <f>IF(W$34=0,0,W$34/PPA!W$11*1000)</f>
        <v>1.424049456183591</v>
      </c>
      <c r="X148" s="274">
        <f>IF(X$34=0,0,X$34/PPA!X$11*1000)</f>
        <v>1.4453952569412576</v>
      </c>
      <c r="Y148" s="274">
        <f>IF(Y$34=0,0,Y$34/PPA!Y$11*1000)</f>
        <v>1.5745056805620419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7.9473817677425256</v>
      </c>
      <c r="C149" s="274">
        <f>IF(C$35=0,0,C$35/PPA!C$11*1000)</f>
        <v>7.3076419839881606</v>
      </c>
      <c r="D149" s="274">
        <f>IF(D$35=0,0,D$35/PPA!D$11*1000)</f>
        <v>6.6455056055534278</v>
      </c>
      <c r="E149" s="274">
        <f>IF(E$35=0,0,E$35/PPA!E$11*1000)</f>
        <v>6.9278625123433075</v>
      </c>
      <c r="F149" s="274">
        <f>IF(F$35=0,0,F$35/PPA!F$11*1000)</f>
        <v>5.9928370599027332</v>
      </c>
      <c r="G149" s="274">
        <f>IF(G$35=0,0,G$35/PPA!G$11*1000)</f>
        <v>6.5123971407207391</v>
      </c>
      <c r="H149" s="274">
        <f>IF(H$35=0,0,H$35/PPA!H$11*1000)</f>
        <v>6.2134570259980233</v>
      </c>
      <c r="I149" s="274">
        <f>IF(I$35=0,0,I$35/PPA!I$11*1000)</f>
        <v>6.2733304626120541</v>
      </c>
      <c r="J149" s="274">
        <f>IF(J$35=0,0,J$35/PPA!J$11*1000)</f>
        <v>6.601584736811823</v>
      </c>
      <c r="K149" s="274">
        <f>IF(K$35=0,0,K$35/PPA!K$11*1000)</f>
        <v>6.3522831164359941</v>
      </c>
      <c r="L149" s="274">
        <f>IF(L$35=0,0,L$35/PPA!L$11*1000)</f>
        <v>7.4752853164178461</v>
      </c>
      <c r="M149" s="274">
        <f>IF(M$35=0,0,M$35/PPA!M$11*1000)</f>
        <v>5.5334802842848774</v>
      </c>
      <c r="N149" s="274">
        <f>IF(N$35=0,0,N$35/PPA!N$11*1000)</f>
        <v>6.0615753539265373</v>
      </c>
      <c r="O149" s="274">
        <f>IF(O$35=0,0,O$35/PPA!O$11*1000)</f>
        <v>5.7970462493341701</v>
      </c>
      <c r="P149" s="274">
        <f>IF(P$35=0,0,P$35/PPA!P$11*1000)</f>
        <v>5.3114008678548696</v>
      </c>
      <c r="Q149" s="274">
        <f>IF(Q$35=0,0,Q$35/PPA!Q$11*1000)</f>
        <v>5.2920727875461813</v>
      </c>
      <c r="R149" s="274">
        <f>IF(R$35=0,0,R$35/PPA!R$11*1000)</f>
        <v>5.6007376797205781</v>
      </c>
      <c r="S149" s="274">
        <f>IF(S$35=0,0,S$35/PPA!S$11*1000)</f>
        <v>5.6796526235301084</v>
      </c>
      <c r="T149" s="274">
        <f>IF(T$35=0,0,T$35/PPA!T$11*1000)</f>
        <v>5.4796762048150383</v>
      </c>
      <c r="U149" s="274">
        <f>IF(U$35=0,0,U$35/PPA!U$11*1000)</f>
        <v>5.6803326872053201</v>
      </c>
      <c r="V149" s="274">
        <f>IF(V$35=0,0,V$35/PPA!V$11*1000)</f>
        <v>5.4048438628463353</v>
      </c>
      <c r="W149" s="274">
        <f>IF(W$35=0,0,W$35/PPA!W$11*1000)</f>
        <v>5.0673337802376084</v>
      </c>
      <c r="X149" s="274">
        <f>IF(X$35=0,0,X$35/PPA!X$11*1000)</f>
        <v>5.1432906206239188</v>
      </c>
      <c r="Y149" s="274">
        <f>IF(Y$35=0,0,Y$35/PPA!Y$11*1000)</f>
        <v>5.6027168070906077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6.2954131134673617</v>
      </c>
      <c r="C150" s="274">
        <f>IF(C$36=0,0,C$36/PPA!C$11*1000)</f>
        <v>5.7886517244271571</v>
      </c>
      <c r="D150" s="274">
        <f>IF(D$36=0,0,D$36/PPA!D$11*1000)</f>
        <v>5.2641491698096239</v>
      </c>
      <c r="E150" s="274">
        <f>IF(E$36=0,0,E$36/PPA!E$11*1000)</f>
        <v>5.4878144504807924</v>
      </c>
      <c r="F150" s="274">
        <f>IF(F$36=0,0,F$36/PPA!F$11*1000)</f>
        <v>4.7471464334223645</v>
      </c>
      <c r="G150" s="274">
        <f>IF(G$36=0,0,G$36/PPA!G$11*1000)</f>
        <v>5.1587090639344408</v>
      </c>
      <c r="H150" s="274">
        <f>IF(H$36=0,0,H$36/PPA!H$11*1000)</f>
        <v>4.921907614933283</v>
      </c>
      <c r="I150" s="274">
        <f>IF(I$36=0,0,I$36/PPA!I$11*1000)</f>
        <v>4.9693355640395227</v>
      </c>
      <c r="J150" s="274">
        <f>IF(J$36=0,0,J$36/PPA!J$11*1000)</f>
        <v>5.2293578358695481</v>
      </c>
      <c r="K150" s="274">
        <f>IF(K$36=0,0,K$36/PPA!K$11*1000)</f>
        <v>5.0318768621364223</v>
      </c>
      <c r="L150" s="274">
        <f>IF(L$36=0,0,L$36/PPA!L$11*1000)</f>
        <v>5.9214481678604987</v>
      </c>
      <c r="M150" s="274">
        <f>IF(M$36=0,0,M$36/PPA!M$11*1000)</f>
        <v>4.3832730530441424</v>
      </c>
      <c r="N150" s="274">
        <f>IF(N$36=0,0,N$36/PPA!N$11*1000)</f>
        <v>4.8015965618094594</v>
      </c>
      <c r="O150" s="274">
        <f>IF(O$36=0,0,O$36/PPA!O$11*1000)</f>
        <v>4.5920533383161679</v>
      </c>
      <c r="P150" s="274">
        <f>IF(P$36=0,0,P$36/PPA!P$11*1000)</f>
        <v>4.2073557872976677</v>
      </c>
      <c r="Q150" s="274">
        <f>IF(Q$36=0,0,Q$36/PPA!Q$11*1000)</f>
        <v>4.1920453047023383</v>
      </c>
      <c r="R150" s="274">
        <f>IF(R$36=0,0,R$36/PPA!R$11*1000)</f>
        <v>4.4365501072460862</v>
      </c>
      <c r="S150" s="274">
        <f>IF(S$36=0,0,S$36/PPA!S$11*1000)</f>
        <v>4.4990615338549773</v>
      </c>
      <c r="T150" s="274">
        <f>IF(T$36=0,0,T$36/PPA!T$11*1000)</f>
        <v>4.3406528647417124</v>
      </c>
      <c r="U150" s="274">
        <f>IF(U$36=0,0,U$36/PPA!U$11*1000)</f>
        <v>4.4996002372800845</v>
      </c>
      <c r="V150" s="274">
        <f>IF(V$36=0,0,V$36/PPA!V$11*1000)</f>
        <v>4.2813754170603433</v>
      </c>
      <c r="W150" s="274">
        <f>IF(W$36=0,0,W$36/PPA!W$11*1000)</f>
        <v>4.0140212792980687</v>
      </c>
      <c r="X150" s="274">
        <f>IF(X$36=0,0,X$36/PPA!X$11*1000)</f>
        <v>4.074189483494119</v>
      </c>
      <c r="Y150" s="274">
        <f>IF(Y$36=0,0,Y$36/PPA!Y$11*1000)</f>
        <v>4.4381178467561053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0.54188312130776306</v>
      </c>
      <c r="C151" s="275">
        <f>IF(C$37=0,0,C$37/PPA!C$11*1000)</f>
        <v>0.91284927554765749</v>
      </c>
      <c r="D151" s="275">
        <f>IF(D$37=0,0,D$37/PPA!D$11*1000)</f>
        <v>0.8965169459517951</v>
      </c>
      <c r="E151" s="275">
        <f>IF(E$37=0,0,E$37/PPA!E$11*1000)</f>
        <v>1.2533903164587332</v>
      </c>
      <c r="F151" s="275">
        <f>IF(F$37=0,0,F$37/PPA!F$11*1000)</f>
        <v>1.1372233554723352</v>
      </c>
      <c r="G151" s="275">
        <f>IF(G$37=0,0,G$37/PPA!G$11*1000)</f>
        <v>1.3195316814988058</v>
      </c>
      <c r="H151" s="275">
        <f>IF(H$37=0,0,H$37/PPA!H$11*1000)</f>
        <v>1.3014222124777992</v>
      </c>
      <c r="I151" s="275">
        <f>IF(I$37=0,0,I$37/PPA!I$11*1000)</f>
        <v>1.3334970366008341</v>
      </c>
      <c r="J151" s="275">
        <f>IF(J$37=0,0,J$37/PPA!J$11*1000)</f>
        <v>1.5198408022693277</v>
      </c>
      <c r="K151" s="275">
        <f>IF(K$37=0,0,K$37/PPA!K$11*1000)</f>
        <v>1.7302451601525373</v>
      </c>
      <c r="L151" s="275">
        <f>IF(L$37=0,0,L$37/PPA!L$11*1000)</f>
        <v>2.08341391622846</v>
      </c>
      <c r="M151" s="275">
        <f>IF(M$37=0,0,M$37/PPA!M$11*1000)</f>
        <v>1.669145065629245</v>
      </c>
      <c r="N151" s="275">
        <f>IF(N$37=0,0,N$37/PPA!N$11*1000)</f>
        <v>1.7751320920122042</v>
      </c>
      <c r="O151" s="275">
        <f>IF(O$37=0,0,O$37/PPA!O$11*1000)</f>
        <v>1.6132905829627193</v>
      </c>
      <c r="P151" s="275">
        <f>IF(P$37=0,0,P$37/PPA!P$11*1000)</f>
        <v>1.5437403753817138</v>
      </c>
      <c r="Q151" s="275">
        <f>IF(Q$37=0,0,Q$37/PPA!Q$11*1000)</f>
        <v>1.5349011404686885</v>
      </c>
      <c r="R151" s="275">
        <f>IF(R$37=0,0,R$37/PPA!R$11*1000)</f>
        <v>1.6833599056494613</v>
      </c>
      <c r="S151" s="275">
        <f>IF(S$37=0,0,S$37/PPA!S$11*1000)</f>
        <v>1.8792051493026414</v>
      </c>
      <c r="T151" s="275">
        <f>IF(T$37=0,0,T$37/PPA!T$11*1000)</f>
        <v>1.8187367344758238</v>
      </c>
      <c r="U151" s="275">
        <f>IF(U$37=0,0,U$37/PPA!U$11*1000)</f>
        <v>1.8728600876283641</v>
      </c>
      <c r="V151" s="275">
        <f>IF(V$37=0,0,V$37/PPA!V$11*1000)</f>
        <v>1.7757457433578354</v>
      </c>
      <c r="W151" s="275">
        <f>IF(W$37=0,0,W$37/PPA!W$11*1000)</f>
        <v>1.7584389630201303</v>
      </c>
      <c r="X151" s="275">
        <f>IF(X$37=0,0,X$37/PPA!X$11*1000)</f>
        <v>1.6776206221762258</v>
      </c>
      <c r="Y151" s="275">
        <f>IF(Y$37=0,0,Y$37/PPA!Y$11*1000)</f>
        <v>1.7848916959528369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9.0042710973448301</v>
      </c>
      <c r="C152" s="276">
        <f>IF(C$43=0,0,C$43/PPA!C$11*1000)</f>
        <v>8.7088494553761215</v>
      </c>
      <c r="D152" s="276">
        <f>IF(D$43=0,0,D$43/PPA!D$11*1000)</f>
        <v>7.8760572632029877</v>
      </c>
      <c r="E152" s="276">
        <f>IF(E$43=0,0,E$43/PPA!E$11*1000)</f>
        <v>8.6641848771035264</v>
      </c>
      <c r="F152" s="276">
        <f>IF(F$43=0,0,F$43/PPA!F$11*1000)</f>
        <v>8.1102316424785421</v>
      </c>
      <c r="G152" s="276">
        <f>IF(G$43=0,0,G$43/PPA!G$11*1000)</f>
        <v>8.7613507182290373</v>
      </c>
      <c r="H152" s="276">
        <f>IF(H$43=0,0,H$43/PPA!H$11*1000)</f>
        <v>8.3993307486238251</v>
      </c>
      <c r="I152" s="276">
        <f>IF(I$43=0,0,I$43/PPA!I$11*1000)</f>
        <v>8.5577271613717851</v>
      </c>
      <c r="J152" s="276">
        <f>IF(J$43=0,0,J$43/PPA!J$11*1000)</f>
        <v>8.9964928418936392</v>
      </c>
      <c r="K152" s="276">
        <f>IF(K$43=0,0,K$43/PPA!K$11*1000)</f>
        <v>9.1113072064752014</v>
      </c>
      <c r="L152" s="276">
        <f>IF(L$43=0,0,L$43/PPA!L$11*1000)</f>
        <v>11.086112531317085</v>
      </c>
      <c r="M152" s="276">
        <f>IF(M$43=0,0,M$43/PPA!M$11*1000)</f>
        <v>8.2932453983122922</v>
      </c>
      <c r="N152" s="276">
        <f>IF(N$43=0,0,N$43/PPA!N$11*1000)</f>
        <v>8.4589958743371128</v>
      </c>
      <c r="O152" s="276">
        <f>IF(O$43=0,0,O$43/PPA!O$11*1000)</f>
        <v>8.3011310565208305</v>
      </c>
      <c r="P152" s="276">
        <f>IF(P$43=0,0,P$43/PPA!P$11*1000)</f>
        <v>7.9059699719795793</v>
      </c>
      <c r="Q152" s="276">
        <f>IF(Q$43=0,0,Q$43/PPA!Q$11*1000)</f>
        <v>7.7893039719453236</v>
      </c>
      <c r="R152" s="276">
        <f>IF(R$43=0,0,R$43/PPA!R$11*1000)</f>
        <v>8.0210421532205505</v>
      </c>
      <c r="S152" s="276">
        <f>IF(S$43=0,0,S$43/PPA!S$11*1000)</f>
        <v>8.1692547219793425</v>
      </c>
      <c r="T152" s="276">
        <f>IF(T$43=0,0,T$43/PPA!T$11*1000)</f>
        <v>7.954788276660131</v>
      </c>
      <c r="U152" s="276">
        <f>IF(U$43=0,0,U$43/PPA!U$11*1000)</f>
        <v>8.2485512666599021</v>
      </c>
      <c r="V152" s="276">
        <f>IF(V$43=0,0,V$43/PPA!V$11*1000)</f>
        <v>7.9355708544866506</v>
      </c>
      <c r="W152" s="276">
        <f>IF(W$43=0,0,W$43/PPA!W$11*1000)</f>
        <v>7.6474014715930592</v>
      </c>
      <c r="X152" s="276">
        <f>IF(X$43=0,0,X$43/PPA!X$11*1000)</f>
        <v>7.7639830072880542</v>
      </c>
      <c r="Y152" s="276">
        <f>IF(Y$43=0,0,Y$43/PPA!Y$11*1000)</f>
        <v>8.1808653741860233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237.53137712405098</v>
      </c>
      <c r="C153" s="276">
        <f>IF(C$56=0,0,C$56/PPA!C$11*1000)</f>
        <v>217.75359541034666</v>
      </c>
      <c r="D153" s="276">
        <f>IF(D$56=0,0,D$56/PPA!D$11*1000)</f>
        <v>197.99356939221619</v>
      </c>
      <c r="E153" s="276">
        <f>IF(E$56=0,0,E$56/PPA!E$11*1000)</f>
        <v>205.81774254048233</v>
      </c>
      <c r="F153" s="276">
        <f>IF(F$56=0,0,F$56/PPA!F$11*1000)</f>
        <v>177.57854306823364</v>
      </c>
      <c r="G153" s="276">
        <f>IF(G$56=0,0,G$56/PPA!G$11*1000)</f>
        <v>192.93458039727443</v>
      </c>
      <c r="H153" s="276">
        <f>IF(H$56=0,0,H$56/PPA!H$11*1000)</f>
        <v>184.01351553838342</v>
      </c>
      <c r="I153" s="276">
        <f>IF(I$56=0,0,I$56/PPA!I$11*1000)</f>
        <v>185.71724942719285</v>
      </c>
      <c r="J153" s="276">
        <f>IF(J$56=0,0,J$56/PPA!J$11*1000)</f>
        <v>195.33740029068699</v>
      </c>
      <c r="K153" s="276">
        <f>IF(K$56=0,0,K$56/PPA!K$11*1000)</f>
        <v>187.41704639059787</v>
      </c>
      <c r="L153" s="276">
        <f>IF(L$56=0,0,L$56/PPA!L$11*1000)</f>
        <v>220.2632213667363</v>
      </c>
      <c r="M153" s="276">
        <f>IF(M$56=0,0,M$56/PPA!M$11*1000)</f>
        <v>162.875654360917</v>
      </c>
      <c r="N153" s="276">
        <f>IF(N$56=0,0,N$56/PPA!N$11*1000)</f>
        <v>178.88793264209576</v>
      </c>
      <c r="O153" s="276">
        <f>IF(O$56=0,0,O$56/PPA!O$11*1000)</f>
        <v>171.01418540166466</v>
      </c>
      <c r="P153" s="276">
        <f>IF(P$56=0,0,P$56/PPA!P$11*1000)</f>
        <v>156.42736824631788</v>
      </c>
      <c r="Q153" s="276">
        <f>IF(Q$56=0,0,Q$56/PPA!Q$11*1000)</f>
        <v>155.92008231431748</v>
      </c>
      <c r="R153" s="276">
        <f>IF(R$56=0,0,R$56/PPA!R$11*1000)</f>
        <v>165.11148882075776</v>
      </c>
      <c r="S153" s="276">
        <f>IF(S$56=0,0,S$56/PPA!S$11*1000)</f>
        <v>167.26123773339071</v>
      </c>
      <c r="T153" s="276">
        <f>IF(T$56=0,0,T$56/PPA!T$11*1000)</f>
        <v>161.3178422620841</v>
      </c>
      <c r="U153" s="276">
        <f>IF(U$56=0,0,U$56/PPA!U$11*1000)</f>
        <v>167.23445876927752</v>
      </c>
      <c r="V153" s="276">
        <f>IF(V$56=0,0,V$56/PPA!V$11*1000)</f>
        <v>159.07086247132088</v>
      </c>
      <c r="W153" s="276">
        <f>IF(W$56=0,0,W$56/PPA!W$11*1000)</f>
        <v>148.91494687655427</v>
      </c>
      <c r="X153" s="276">
        <f>IF(X$56=0,0,X$56/PPA!X$11*1000)</f>
        <v>151.24108256905481</v>
      </c>
      <c r="Y153" s="276">
        <f>IF(Y$56=0,0,Y$56/PPA!Y$11*1000)</f>
        <v>164.97456462441278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33.056728827898979</v>
      </c>
      <c r="C154" s="277">
        <f>IF(C$69=0,0,C$69/PPA!C$11*1000)</f>
        <v>30.209019863286212</v>
      </c>
      <c r="D154" s="277">
        <f>IF(D$69=0,0,D$69/PPA!D$11*1000)</f>
        <v>27.478775124890902</v>
      </c>
      <c r="E154" s="277">
        <f>IF(E$69=0,0,E$69/PPA!E$11*1000)</f>
        <v>28.462293023275439</v>
      </c>
      <c r="F154" s="277">
        <f>IF(F$69=0,0,F$69/PPA!F$11*1000)</f>
        <v>24.413253445912655</v>
      </c>
      <c r="G154" s="277">
        <f>IF(G$69=0,0,G$69/PPA!G$11*1000)</f>
        <v>26.537565894518824</v>
      </c>
      <c r="H154" s="277">
        <f>IF(H$69=0,0,H$69/PPA!H$11*1000)</f>
        <v>25.301532923928761</v>
      </c>
      <c r="I154" s="277">
        <f>IF(I$69=0,0,I$69/PPA!I$11*1000)</f>
        <v>25.517783966054793</v>
      </c>
      <c r="J154" s="277">
        <f>IF(J$69=0,0,J$69/PPA!J$11*1000)</f>
        <v>26.843034667174393</v>
      </c>
      <c r="K154" s="277">
        <f>IF(K$69=0,0,K$69/PPA!K$11*1000)</f>
        <v>25.650631127727195</v>
      </c>
      <c r="L154" s="277">
        <f>IF(L$69=0,0,L$69/PPA!L$11*1000)</f>
        <v>30.060762737646112</v>
      </c>
      <c r="M154" s="277">
        <f>IF(M$69=0,0,M$69/PPA!M$11*1000)</f>
        <v>22.209513088941204</v>
      </c>
      <c r="N154" s="277">
        <f>IF(N$69=0,0,N$69/PPA!N$11*1000)</f>
        <v>24.540121084247641</v>
      </c>
      <c r="O154" s="277">
        <f>IF(O$69=0,0,O$69/PPA!O$11*1000)</f>
        <v>23.409288090960953</v>
      </c>
      <c r="P154" s="277">
        <f>IF(P$69=0,0,P$69/PPA!P$11*1000)</f>
        <v>21.342485794838716</v>
      </c>
      <c r="Q154" s="277">
        <f>IF(Q$69=0,0,Q$69/PPA!Q$11*1000)</f>
        <v>21.293988754417175</v>
      </c>
      <c r="R154" s="277">
        <f>IF(R$69=0,0,R$69/PPA!R$11*1000)</f>
        <v>22.602397579381034</v>
      </c>
      <c r="S154" s="277">
        <f>IF(S$69=0,0,S$69/PPA!S$11*1000)</f>
        <v>22.890233922030852</v>
      </c>
      <c r="T154" s="277">
        <f>IF(T$69=0,0,T$69/PPA!T$11*1000)</f>
        <v>22.059670951830082</v>
      </c>
      <c r="U154" s="277">
        <f>IF(U$69=0,0,U$69/PPA!U$11*1000)</f>
        <v>22.868032710937392</v>
      </c>
      <c r="V154" s="277">
        <f>IF(V$69=0,0,V$69/PPA!V$11*1000)</f>
        <v>21.731122179502307</v>
      </c>
      <c r="W154" s="277">
        <f>IF(W$69=0,0,W$69/PPA!W$11*1000)</f>
        <v>20.295748429711136</v>
      </c>
      <c r="X154" s="277">
        <f>IF(X$69=0,0,X$69/PPA!X$11*1000)</f>
        <v>20.611223539005845</v>
      </c>
      <c r="Y154" s="277">
        <f>IF(Y$69=0,0,Y$69/PPA!Y$11*1000)</f>
        <v>22.547728278109933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201.05577056555461</v>
      </c>
      <c r="C156" s="320">
        <f t="shared" si="39"/>
        <v>190.13702850224661</v>
      </c>
      <c r="D156" s="320">
        <f t="shared" si="39"/>
        <v>177.7473501855643</v>
      </c>
      <c r="E156" s="320">
        <f t="shared" si="39"/>
        <v>170.53374113455297</v>
      </c>
      <c r="F156" s="320">
        <f t="shared" si="39"/>
        <v>164.47853894315125</v>
      </c>
      <c r="G156" s="320">
        <f t="shared" si="39"/>
        <v>167.6920503748193</v>
      </c>
      <c r="H156" s="320">
        <f t="shared" si="39"/>
        <v>169.54333028340406</v>
      </c>
      <c r="I156" s="320">
        <f t="shared" si="39"/>
        <v>170.79205202943797</v>
      </c>
      <c r="J156" s="320">
        <f t="shared" si="39"/>
        <v>169.33420941889744</v>
      </c>
      <c r="K156" s="320">
        <f t="shared" si="39"/>
        <v>148.50094120979395</v>
      </c>
      <c r="L156" s="320">
        <f t="shared" si="39"/>
        <v>172.73723900485879</v>
      </c>
      <c r="M156" s="320">
        <f t="shared" si="39"/>
        <v>166.31951570903394</v>
      </c>
      <c r="N156" s="320">
        <f t="shared" si="39"/>
        <v>154.62389736072441</v>
      </c>
      <c r="O156" s="320">
        <f t="shared" si="39"/>
        <v>135.37079575349179</v>
      </c>
      <c r="P156" s="320">
        <f t="shared" si="39"/>
        <v>137.24818000558241</v>
      </c>
      <c r="Q156" s="320">
        <f t="shared" si="39"/>
        <v>135.6745102952527</v>
      </c>
      <c r="R156" s="320">
        <f t="shared" si="39"/>
        <v>134.52964817150715</v>
      </c>
      <c r="S156" s="320">
        <f t="shared" si="39"/>
        <v>137.85232745411491</v>
      </c>
      <c r="T156" s="320">
        <f t="shared" si="39"/>
        <v>138.57410946853517</v>
      </c>
      <c r="U156" s="320">
        <f t="shared" si="39"/>
        <v>154.58027906150795</v>
      </c>
      <c r="V156" s="320">
        <f t="shared" si="39"/>
        <v>134.21267651050252</v>
      </c>
      <c r="W156" s="320">
        <f t="shared" si="39"/>
        <v>143.227616759086</v>
      </c>
      <c r="X156" s="320">
        <f t="shared" si="39"/>
        <v>141.96404971975721</v>
      </c>
      <c r="Y156" s="320">
        <f t="shared" si="39"/>
        <v>155.07407622642069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7.4446444185731879</v>
      </c>
      <c r="C157" s="330">
        <f>IF(C$84=0,0,C$84/PPA!C$12*1000)</f>
        <v>7.0403478797023897</v>
      </c>
      <c r="D157" s="330">
        <f>IF(D$84=0,0,D$84/PPA!D$12*1000)</f>
        <v>6.5815858691975393</v>
      </c>
      <c r="E157" s="330">
        <f>IF(E$84=0,0,E$84/PPA!E$12*1000)</f>
        <v>6.3144820988912125</v>
      </c>
      <c r="F157" s="330">
        <f>IF(F$84=0,0,F$84/PPA!F$12*1000)</f>
        <v>6.0902715374589702</v>
      </c>
      <c r="G157" s="330">
        <f>IF(G$84=0,0,G$84/PPA!G$12*1000)</f>
        <v>6.2092606611070247</v>
      </c>
      <c r="H157" s="330">
        <f>IF(H$84=0,0,H$84/PPA!H$12*1000)</f>
        <v>6.2778094055670817</v>
      </c>
      <c r="I157" s="330">
        <f>IF(I$84=0,0,I$84/PPA!I$12*1000)</f>
        <v>6.3240467721969598</v>
      </c>
      <c r="J157" s="330">
        <f>IF(J$84=0,0,J$84/PPA!J$12*1000)</f>
        <v>6.2700661287993924</v>
      </c>
      <c r="K157" s="330">
        <f>IF(K$84=0,0,K$84/PPA!K$12*1000)</f>
        <v>5.4986569150403861</v>
      </c>
      <c r="L157" s="330">
        <f>IF(L$84=0,0,L$84/PPA!L$12*1000)</f>
        <v>6.3960726848003473</v>
      </c>
      <c r="M157" s="330">
        <f>IF(M$84=0,0,M$84/PPA!M$12*1000)</f>
        <v>6.1584387796426068</v>
      </c>
      <c r="N157" s="330">
        <f>IF(N$84=0,0,N$84/PPA!N$12*1000)</f>
        <v>5.7253762536897721</v>
      </c>
      <c r="O157" s="330">
        <f>IF(O$84=0,0,O$84/PPA!O$12*1000)</f>
        <v>5.012477066476718</v>
      </c>
      <c r="P157" s="330">
        <f>IF(P$84=0,0,P$84/PPA!P$12*1000)</f>
        <v>5.0819923962521028</v>
      </c>
      <c r="Q157" s="330">
        <f>IF(Q$84=0,0,Q$84/PPA!Q$12*1000)</f>
        <v>5.0237229350335282</v>
      </c>
      <c r="R157" s="330">
        <f>IF(R$84=0,0,R$84/PPA!R$12*1000)</f>
        <v>4.9813312573626698</v>
      </c>
      <c r="S157" s="330">
        <f>IF(S$84=0,0,S$84/PPA!S$12*1000)</f>
        <v>5.1043626217765734</v>
      </c>
      <c r="T157" s="330">
        <f>IF(T$84=0,0,T$84/PPA!T$12*1000)</f>
        <v>5.1310885915407578</v>
      </c>
      <c r="U157" s="330">
        <f>IF(U$84=0,0,U$84/PPA!U$12*1000)</f>
        <v>5.7237611658607719</v>
      </c>
      <c r="V157" s="330">
        <f>IF(V$84=0,0,V$84/PPA!V$12*1000)</f>
        <v>4.9695945074041168</v>
      </c>
      <c r="W157" s="330">
        <f>IF(W$84=0,0,W$84/PPA!W$12*1000)</f>
        <v>5.3033975333827197</v>
      </c>
      <c r="X157" s="330">
        <f>IF(X$84=0,0,X$84/PPA!X$12*1000)</f>
        <v>5.2566104788229486</v>
      </c>
      <c r="Y157" s="330">
        <f>IF(Y$84=0,0,Y$84/PPA!Y$12*1000)</f>
        <v>5.7420453677882213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3.2826196347015344</v>
      </c>
      <c r="C158" s="331">
        <f>IF(C$85=0,0,C$85/PPA!C$12*1000)</f>
        <v>3.104350306830332</v>
      </c>
      <c r="D158" s="331">
        <f>IF(D$85=0,0,D$85/PPA!D$12*1000)</f>
        <v>2.9020651339372803</v>
      </c>
      <c r="E158" s="331">
        <f>IF(E$85=0,0,E$85/PPA!E$12*1000)</f>
        <v>2.7842891823118552</v>
      </c>
      <c r="F158" s="331">
        <f>IF(F$85=0,0,F$85/PPA!F$12*1000)</f>
        <v>2.6854264361706517</v>
      </c>
      <c r="G158" s="331">
        <f>IF(G$85=0,0,G$85/PPA!G$12*1000)</f>
        <v>2.7378931507162854</v>
      </c>
      <c r="H158" s="331">
        <f>IF(H$85=0,0,H$85/PPA!H$12*1000)</f>
        <v>2.7681188326759689</v>
      </c>
      <c r="I158" s="331">
        <f>IF(I$85=0,0,I$85/PPA!I$12*1000)</f>
        <v>2.7885066012546087</v>
      </c>
      <c r="J158" s="331">
        <f>IF(J$85=0,0,J$85/PPA!J$12*1000)</f>
        <v>2.7647045349707429</v>
      </c>
      <c r="K158" s="331">
        <f>IF(K$85=0,0,K$85/PPA!K$12*1000)</f>
        <v>2.4245616229523468</v>
      </c>
      <c r="L158" s="331">
        <f>IF(L$85=0,0,L$85/PPA!L$12*1000)</f>
        <v>2.8202654955181563</v>
      </c>
      <c r="M158" s="331">
        <f>IF(M$85=0,0,M$85/PPA!M$12*1000)</f>
        <v>2.7154838996375701</v>
      </c>
      <c r="N158" s="331">
        <f>IF(N$85=0,0,N$85/PPA!N$12*1000)</f>
        <v>2.5245305819479289</v>
      </c>
      <c r="O158" s="331">
        <f>IF(O$85=0,0,O$85/PPA!O$12*1000)</f>
        <v>2.2101869091097788</v>
      </c>
      <c r="P158" s="331">
        <f>IF(P$85=0,0,P$85/PPA!P$12*1000)</f>
        <v>2.240838794358202</v>
      </c>
      <c r="Q158" s="331">
        <f>IF(Q$85=0,0,Q$85/PPA!Q$12*1000)</f>
        <v>2.2151456293465368</v>
      </c>
      <c r="R158" s="331">
        <f>IF(R$85=0,0,R$85/PPA!R$12*1000)</f>
        <v>2.1964535675573758</v>
      </c>
      <c r="S158" s="331">
        <f>IF(S$85=0,0,S$85/PPA!S$12*1000)</f>
        <v>2.2507026558686491</v>
      </c>
      <c r="T158" s="331">
        <f>IF(T$85=0,0,T$85/PPA!T$12*1000)</f>
        <v>2.2624871264453064</v>
      </c>
      <c r="U158" s="331">
        <f>IF(U$85=0,0,U$85/PPA!U$12*1000)</f>
        <v>2.5238184298663584</v>
      </c>
      <c r="V158" s="331">
        <f>IF(V$85=0,0,V$85/PPA!V$12*1000)</f>
        <v>2.191278399517731</v>
      </c>
      <c r="W158" s="331">
        <f>IF(W$85=0,0,W$85/PPA!W$12*1000)</f>
        <v>2.3384645249512612</v>
      </c>
      <c r="X158" s="331">
        <f>IF(X$85=0,0,X$85/PPA!X$12*1000)</f>
        <v>2.3178343785920092</v>
      </c>
      <c r="Y158" s="331">
        <f>IF(Y$85=0,0,Y$85/PPA!Y$12*1000)</f>
        <v>2.5318806121382411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25.462098586863327</v>
      </c>
      <c r="C159" s="331">
        <f>IF(C$86=0,0,C$86/PPA!C$12*1000)</f>
        <v>24.079327597106808</v>
      </c>
      <c r="D159" s="331">
        <f>IF(D$86=0,0,D$86/PPA!D$12*1000)</f>
        <v>22.510274344510915</v>
      </c>
      <c r="E159" s="331">
        <f>IF(E$86=0,0,E$86/PPA!E$12*1000)</f>
        <v>21.596728693425788</v>
      </c>
      <c r="F159" s="331">
        <f>IF(F$86=0,0,F$86/PPA!F$12*1000)</f>
        <v>20.829885967511174</v>
      </c>
      <c r="G159" s="331">
        <f>IF(G$86=0,0,G$86/PPA!G$12*1000)</f>
        <v>21.236851381404222</v>
      </c>
      <c r="H159" s="331">
        <f>IF(H$86=0,0,H$86/PPA!H$12*1000)</f>
        <v>21.471301113495276</v>
      </c>
      <c r="I159" s="331">
        <f>IF(I$86=0,0,I$86/PPA!I$12*1000)</f>
        <v>21.629441693667221</v>
      </c>
      <c r="J159" s="331">
        <f>IF(J$86=0,0,J$86/PPA!J$12*1000)</f>
        <v>21.444817635526547</v>
      </c>
      <c r="K159" s="331">
        <f>IF(K$86=0,0,K$86/PPA!K$12*1000)</f>
        <v>18.806451536731597</v>
      </c>
      <c r="L159" s="331">
        <f>IF(L$86=0,0,L$86/PPA!L$12*1000)</f>
        <v>21.875784001560504</v>
      </c>
      <c r="M159" s="331">
        <f>IF(M$86=0,0,M$86/PPA!M$12*1000)</f>
        <v>21.063030889321553</v>
      </c>
      <c r="N159" s="331">
        <f>IF(N$86=0,0,N$86/PPA!N$12*1000)</f>
        <v>19.581874757461541</v>
      </c>
      <c r="O159" s="331">
        <f>IF(O$86=0,0,O$86/PPA!O$12*1000)</f>
        <v>17.143624067874882</v>
      </c>
      <c r="P159" s="331">
        <f>IF(P$86=0,0,P$86/PPA!P$12*1000)</f>
        <v>17.38137970542061</v>
      </c>
      <c r="Q159" s="331">
        <f>IF(Q$86=0,0,Q$86/PPA!Q$12*1000)</f>
        <v>17.182087075345596</v>
      </c>
      <c r="R159" s="331">
        <f>IF(R$86=0,0,R$86/PPA!R$12*1000)</f>
        <v>17.037099482194055</v>
      </c>
      <c r="S159" s="331">
        <f>IF(S$86=0,0,S$86/PPA!S$12*1000)</f>
        <v>17.457890127636805</v>
      </c>
      <c r="T159" s="331">
        <f>IF(T$86=0,0,T$86/PPA!T$12*1000)</f>
        <v>17.549298022857094</v>
      </c>
      <c r="U159" s="331">
        <f>IF(U$86=0,0,U$86/PPA!U$12*1000)</f>
        <v>19.576350850177828</v>
      </c>
      <c r="V159" s="331">
        <f>IF(V$86=0,0,V$86/PPA!V$12*1000)</f>
        <v>16.996957567049201</v>
      </c>
      <c r="W159" s="331">
        <f>IF(W$86=0,0,W$86/PPA!W$12*1000)</f>
        <v>18.138627347120362</v>
      </c>
      <c r="X159" s="331">
        <f>IF(X$86=0,0,X$86/PPA!X$12*1000)</f>
        <v>17.978606729773254</v>
      </c>
      <c r="Y159" s="331">
        <f>IF(Y$86=0,0,Y$86/PPA!Y$12*1000)</f>
        <v>19.638886295241839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11.242941716479169</v>
      </c>
      <c r="C160" s="331">
        <f>IF(C$87=0,0,C$87/PPA!C$12*1000)</f>
        <v>10.632370926642871</v>
      </c>
      <c r="D160" s="331">
        <f>IF(D$87=0,0,D$87/PPA!D$12*1000)</f>
        <v>9.9395460909834412</v>
      </c>
      <c r="E160" s="331">
        <f>IF(E$87=0,0,E$87/PPA!E$12*1000)</f>
        <v>9.5361645521266247</v>
      </c>
      <c r="F160" s="331">
        <f>IF(F$87=0,0,F$87/PPA!F$12*1000)</f>
        <v>9.1975605661373372</v>
      </c>
      <c r="G160" s="331">
        <f>IF(G$87=0,0,G$87/PPA!G$12*1000)</f>
        <v>9.3772585754515791</v>
      </c>
      <c r="H160" s="331">
        <f>IF(H$87=0,0,H$87/PPA!H$12*1000)</f>
        <v>9.4807812550277237</v>
      </c>
      <c r="I160" s="331">
        <f>IF(I$87=0,0,I$87/PPA!I$12*1000)</f>
        <v>9.5506091727784082</v>
      </c>
      <c r="J160" s="331">
        <f>IF(J$87=0,0,J$87/PPA!J$12*1000)</f>
        <v>9.4690873171444636</v>
      </c>
      <c r="K160" s="331">
        <f>IF(K$87=0,0,K$87/PPA!K$12*1000)</f>
        <v>8.3041010072261585</v>
      </c>
      <c r="L160" s="331">
        <f>IF(L$87=0,0,L$87/PPA!L$12*1000)</f>
        <v>9.6593830902345346</v>
      </c>
      <c r="M160" s="331">
        <f>IF(M$87=0,0,M$87/PPA!M$12*1000)</f>
        <v>9.3005070989403986</v>
      </c>
      <c r="N160" s="331">
        <f>IF(N$87=0,0,N$87/PPA!N$12*1000)</f>
        <v>8.6464937619525557</v>
      </c>
      <c r="O160" s="331">
        <f>IF(O$87=0,0,O$87/PPA!O$12*1000)</f>
        <v>7.5698696062621398</v>
      </c>
      <c r="P160" s="331">
        <f>IF(P$87=0,0,P$87/PPA!P$12*1000)</f>
        <v>7.6748520281379999</v>
      </c>
      <c r="Q160" s="331">
        <f>IF(Q$87=0,0,Q$87/PPA!Q$12*1000)</f>
        <v>7.5868531769508785</v>
      </c>
      <c r="R160" s="331">
        <f>IF(R$87=0,0,R$87/PPA!R$12*1000)</f>
        <v>7.5228330391820153</v>
      </c>
      <c r="S160" s="331">
        <f>IF(S$87=0,0,S$87/PPA!S$12*1000)</f>
        <v>7.7086356620653209</v>
      </c>
      <c r="T160" s="331">
        <f>IF(T$87=0,0,T$87/PPA!T$12*1000)</f>
        <v>7.7489973641803962</v>
      </c>
      <c r="U160" s="331">
        <f>IF(U$87=0,0,U$87/PPA!U$12*1000)</f>
        <v>8.6440546476970574</v>
      </c>
      <c r="V160" s="331">
        <f>IF(V$87=0,0,V$87/PPA!V$12*1000)</f>
        <v>7.5051081367816224</v>
      </c>
      <c r="W160" s="331">
        <f>IF(W$87=0,0,W$87/PPA!W$12*1000)</f>
        <v>8.0092192473806492</v>
      </c>
      <c r="X160" s="331">
        <f>IF(X$87=0,0,X$87/PPA!X$12*1000)</f>
        <v>7.9385611879857851</v>
      </c>
      <c r="Y160" s="331">
        <f>IF(Y$87=0,0,Y$87/PPA!Y$12*1000)</f>
        <v>8.6716675469901148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54.428886005458359</v>
      </c>
      <c r="C161" s="332">
        <f>IF(C$88=0,0,C$88/PPA!C$12*1000)</f>
        <v>59.441253995124626</v>
      </c>
      <c r="D161" s="332">
        <f>IF(D$88=0,0,D$88/PPA!D$12*1000)</f>
        <v>59.206931269178718</v>
      </c>
      <c r="E161" s="332">
        <f>IF(E$88=0,0,E$88/PPA!E$12*1000)</f>
        <v>56.459978896010078</v>
      </c>
      <c r="F161" s="332">
        <f>IF(F$88=0,0,F$88/PPA!F$12*1000)</f>
        <v>45.682799573295057</v>
      </c>
      <c r="G161" s="332">
        <f>IF(G$88=0,0,G$88/PPA!G$12*1000)</f>
        <v>49.185856372538822</v>
      </c>
      <c r="H161" s="332">
        <f>IF(H$88=0,0,H$88/PPA!H$12*1000)</f>
        <v>50.168269179704168</v>
      </c>
      <c r="I161" s="332">
        <f>IF(I$88=0,0,I$88/PPA!I$12*1000)</f>
        <v>49.934521488982817</v>
      </c>
      <c r="J161" s="332">
        <f>IF(J$88=0,0,J$88/PPA!J$12*1000)</f>
        <v>52.041120514064808</v>
      </c>
      <c r="K161" s="332">
        <f>IF(K$88=0,0,K$88/PPA!K$12*1000)</f>
        <v>45.305622817271342</v>
      </c>
      <c r="L161" s="332">
        <f>IF(L$88=0,0,L$88/PPA!L$12*1000)</f>
        <v>50.121375924107056</v>
      </c>
      <c r="M161" s="332">
        <f>IF(M$88=0,0,M$88/PPA!M$12*1000)</f>
        <v>49.650207109092378</v>
      </c>
      <c r="N161" s="332">
        <f>IF(N$88=0,0,N$88/PPA!N$12*1000)</f>
        <v>51.86339324381391</v>
      </c>
      <c r="O161" s="332">
        <f>IF(O$88=0,0,O$88/PPA!O$12*1000)</f>
        <v>41.958783992831606</v>
      </c>
      <c r="P161" s="332">
        <f>IF(P$88=0,0,P$88/PPA!P$12*1000)</f>
        <v>40.571871911668666</v>
      </c>
      <c r="Q161" s="332">
        <f>IF(Q$88=0,0,Q$88/PPA!Q$12*1000)</f>
        <v>40.89690905531112</v>
      </c>
      <c r="R161" s="332">
        <f>IF(R$88=0,0,R$88/PPA!R$12*1000)</f>
        <v>43.57124541309291</v>
      </c>
      <c r="S161" s="332">
        <f>IF(S$88=0,0,S$88/PPA!S$12*1000)</f>
        <v>46.719259975328512</v>
      </c>
      <c r="T161" s="332">
        <f>IF(T$88=0,0,T$88/PPA!T$12*1000)</f>
        <v>46.275492699220031</v>
      </c>
      <c r="U161" s="332">
        <f>IF(U$88=0,0,U$88/PPA!U$12*1000)</f>
        <v>51.404307280587673</v>
      </c>
      <c r="V161" s="332">
        <f>IF(V$88=0,0,V$88/PPA!V$12*1000)</f>
        <v>43.679651499252721</v>
      </c>
      <c r="W161" s="332">
        <f>IF(W$88=0,0,W$88/PPA!W$12*1000)</f>
        <v>45.846232690899512</v>
      </c>
      <c r="X161" s="332">
        <f>IF(X$88=0,0,X$88/PPA!X$12*1000)</f>
        <v>43.826571921257276</v>
      </c>
      <c r="Y161" s="332">
        <f>IF(Y$88=0,0,Y$88/PPA!Y$12*1000)</f>
        <v>50.089403843210576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99.194580203479035</v>
      </c>
      <c r="C162" s="333">
        <f>IF(C$94=0,0,C$94/PPA!C$12*1000)</f>
        <v>85.839377796839599</v>
      </c>
      <c r="D162" s="333">
        <f>IF(D$94=0,0,D$94/PPA!D$12*1000)</f>
        <v>76.606947477756421</v>
      </c>
      <c r="E162" s="333">
        <f>IF(E$94=0,0,E$94/PPA!E$12*1000)</f>
        <v>73.842097711787403</v>
      </c>
      <c r="F162" s="333">
        <f>IF(F$94=0,0,F$94/PPA!F$12*1000)</f>
        <v>79.992594862578073</v>
      </c>
      <c r="G162" s="333">
        <f>IF(G$94=0,0,G$94/PPA!G$12*1000)</f>
        <v>78.944930233601355</v>
      </c>
      <c r="H162" s="333">
        <f>IF(H$94=0,0,H$94/PPA!H$12*1000)</f>
        <v>79.377050496933833</v>
      </c>
      <c r="I162" s="333">
        <f>IF(I$94=0,0,I$94/PPA!I$12*1000)</f>
        <v>80.564926300557943</v>
      </c>
      <c r="J162" s="333">
        <f>IF(J$94=0,0,J$94/PPA!J$12*1000)</f>
        <v>77.344413288391479</v>
      </c>
      <c r="K162" s="333">
        <f>IF(K$94=0,0,K$94/PPA!K$12*1000)</f>
        <v>68.161547310572118</v>
      </c>
      <c r="L162" s="333">
        <f>IF(L$94=0,0,L$94/PPA!L$12*1000)</f>
        <v>81.864357808638204</v>
      </c>
      <c r="M162" s="333">
        <f>IF(M$94=0,0,M$94/PPA!M$12*1000)</f>
        <v>77.431847932399421</v>
      </c>
      <c r="N162" s="333">
        <f>IF(N$94=0,0,N$94/PPA!N$12*1000)</f>
        <v>66.28222876185869</v>
      </c>
      <c r="O162" s="333">
        <f>IF(O$94=0,0,O$94/PPA!O$12*1000)</f>
        <v>61.475854110936659</v>
      </c>
      <c r="P162" s="333">
        <f>IF(P$94=0,0,P$94/PPA!P$12*1000)</f>
        <v>64.297245169744812</v>
      </c>
      <c r="Q162" s="333">
        <f>IF(Q$94=0,0,Q$94/PPA!Q$12*1000)</f>
        <v>62.769792423265038</v>
      </c>
      <c r="R162" s="333">
        <f>IF(R$94=0,0,R$94/PPA!R$12*1000)</f>
        <v>59.220685412118108</v>
      </c>
      <c r="S162" s="333">
        <f>IF(S$94=0,0,S$94/PPA!S$12*1000)</f>
        <v>58.611476411439043</v>
      </c>
      <c r="T162" s="333">
        <f>IF(T$94=0,0,T$94/PPA!T$12*1000)</f>
        <v>59.606745664291594</v>
      </c>
      <c r="U162" s="333">
        <f>IF(U$94=0,0,U$94/PPA!U$12*1000)</f>
        <v>66.707986687318254</v>
      </c>
      <c r="V162" s="333">
        <f>IF(V$94=0,0,V$94/PPA!V$12*1000)</f>
        <v>58.870086400497122</v>
      </c>
      <c r="W162" s="333">
        <f>IF(W$94=0,0,W$94/PPA!W$12*1000)</f>
        <v>63.591675415351517</v>
      </c>
      <c r="X162" s="333">
        <f>IF(X$94=0,0,X$94/PPA!X$12*1000)</f>
        <v>64.645865023325925</v>
      </c>
      <c r="Y162" s="333">
        <f>IF(Y$94=0,0,Y$94/PPA!Y$12*1000)</f>
        <v>68.400192561051711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PT: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418.59354817871059</v>
      </c>
      <c r="C5" s="223">
        <v>396.15022712034943</v>
      </c>
      <c r="D5" s="223">
        <v>386.89259529346168</v>
      </c>
      <c r="E5" s="223">
        <v>402.33470474683043</v>
      </c>
      <c r="F5" s="223">
        <v>355.83520910311131</v>
      </c>
      <c r="G5" s="223">
        <v>397.28757266151791</v>
      </c>
      <c r="H5" s="223">
        <v>396.50117883967761</v>
      </c>
      <c r="I5" s="223">
        <v>404.23189074065118</v>
      </c>
      <c r="J5" s="223">
        <v>415.1618173310622</v>
      </c>
      <c r="K5" s="223">
        <v>426.52496786259968</v>
      </c>
      <c r="L5" s="223">
        <v>452.22850756880479</v>
      </c>
      <c r="M5" s="223">
        <v>454.61442411552622</v>
      </c>
      <c r="N5" s="223">
        <v>474.44868797361931</v>
      </c>
      <c r="O5" s="223">
        <v>517.20955470406818</v>
      </c>
      <c r="P5" s="223">
        <v>480.47695646316481</v>
      </c>
      <c r="Q5" s="223">
        <v>489.40539744107309</v>
      </c>
      <c r="R5" s="223">
        <v>527.99975560962514</v>
      </c>
      <c r="S5" s="223">
        <v>544.42677678888208</v>
      </c>
      <c r="T5" s="223">
        <v>530.93324664573095</v>
      </c>
      <c r="U5" s="223">
        <v>547.8652916359764</v>
      </c>
      <c r="V5" s="223">
        <v>529.27990509437382</v>
      </c>
      <c r="W5" s="223">
        <v>526.58761032780967</v>
      </c>
      <c r="X5" s="223">
        <v>540.06248239621925</v>
      </c>
      <c r="Y5" s="223">
        <v>554.56008979445869</v>
      </c>
      <c r="DA5" s="89" t="s">
        <v>1941</v>
      </c>
    </row>
    <row r="6" spans="1:105" ht="12" customHeight="1" x14ac:dyDescent="0.25">
      <c r="A6" s="55" t="s">
        <v>91</v>
      </c>
      <c r="B6" s="259">
        <v>1.6486805856869531</v>
      </c>
      <c r="C6" s="259">
        <v>1.5511244418385239</v>
      </c>
      <c r="D6" s="259">
        <v>1.5156281971126599</v>
      </c>
      <c r="E6" s="259">
        <v>1.5717329587358939</v>
      </c>
      <c r="F6" s="259">
        <v>1.387174961762863</v>
      </c>
      <c r="G6" s="259">
        <v>1.5393831419324719</v>
      </c>
      <c r="H6" s="259">
        <v>1.5381717588333419</v>
      </c>
      <c r="I6" s="259">
        <v>1.5694030985312111</v>
      </c>
      <c r="J6" s="259">
        <v>1.612021242345554</v>
      </c>
      <c r="K6" s="259">
        <v>1.6474716427225951</v>
      </c>
      <c r="L6" s="259">
        <v>1.7380000557343369</v>
      </c>
      <c r="M6" s="259">
        <v>1.741329042863627</v>
      </c>
      <c r="N6" s="259">
        <v>1.8235274331737119</v>
      </c>
      <c r="O6" s="259">
        <v>1.9917182382962111</v>
      </c>
      <c r="P6" s="259">
        <v>1.8428011094805981</v>
      </c>
      <c r="Q6" s="259">
        <v>1.8777837945328619</v>
      </c>
      <c r="R6" s="259">
        <v>2.0287287346541412</v>
      </c>
      <c r="S6" s="259">
        <v>2.0805624295189848</v>
      </c>
      <c r="T6" s="259">
        <v>2.0277778287946822</v>
      </c>
      <c r="U6" s="259">
        <v>2.0921267535110588</v>
      </c>
      <c r="V6" s="259">
        <v>2.02639029657331</v>
      </c>
      <c r="W6" s="259">
        <v>2.0095651568760569</v>
      </c>
      <c r="X6" s="259">
        <v>2.0571375965418031</v>
      </c>
      <c r="Y6" s="259">
        <v>2.135937443843603</v>
      </c>
      <c r="DA6" s="67" t="s">
        <v>1942</v>
      </c>
    </row>
    <row r="7" spans="1:105" ht="12" customHeight="1" x14ac:dyDescent="0.25">
      <c r="A7" s="173" t="s">
        <v>92</v>
      </c>
      <c r="B7" s="224">
        <v>0.59984364374099042</v>
      </c>
      <c r="C7" s="224">
        <v>0.56434954421474448</v>
      </c>
      <c r="D7" s="224">
        <v>0.55143485536577486</v>
      </c>
      <c r="E7" s="224">
        <v>0.57184759324567036</v>
      </c>
      <c r="F7" s="224">
        <v>0.50469938858617691</v>
      </c>
      <c r="G7" s="224">
        <v>0.56007767725698143</v>
      </c>
      <c r="H7" s="224">
        <v>0.5596369366681393</v>
      </c>
      <c r="I7" s="224">
        <v>0.57099991429153163</v>
      </c>
      <c r="J7" s="224">
        <v>0.58650578176944657</v>
      </c>
      <c r="K7" s="224">
        <v>0.59940379095257867</v>
      </c>
      <c r="L7" s="224">
        <v>0.63234097332403572</v>
      </c>
      <c r="M7" s="224">
        <v>0.63355216716409002</v>
      </c>
      <c r="N7" s="224">
        <v>0.66345861622480984</v>
      </c>
      <c r="O7" s="224">
        <v>0.72465190391453738</v>
      </c>
      <c r="P7" s="224">
        <v>0.67047100681433691</v>
      </c>
      <c r="Q7" s="224">
        <v>0.68319884594325464</v>
      </c>
      <c r="R7" s="224">
        <v>0.7381175267797172</v>
      </c>
      <c r="S7" s="224">
        <v>0.75697631159602008</v>
      </c>
      <c r="T7" s="224">
        <v>0.73777155628637547</v>
      </c>
      <c r="U7" s="224">
        <v>0.76118378895763272</v>
      </c>
      <c r="V7" s="224">
        <v>0.73726672691511885</v>
      </c>
      <c r="W7" s="224">
        <v>0.73114519361748154</v>
      </c>
      <c r="X7" s="224">
        <v>0.75507703086685873</v>
      </c>
      <c r="Y7" s="224">
        <v>0.77712354366332104</v>
      </c>
      <c r="DA7" s="177" t="s">
        <v>1943</v>
      </c>
    </row>
    <row r="8" spans="1:105" ht="12" customHeight="1" x14ac:dyDescent="0.25">
      <c r="A8" s="173" t="s">
        <v>93</v>
      </c>
      <c r="B8" s="224">
        <v>18.85293295969171</v>
      </c>
      <c r="C8" s="224">
        <v>17.737362450917789</v>
      </c>
      <c r="D8" s="224">
        <v>17.331457069397999</v>
      </c>
      <c r="E8" s="224">
        <v>17.97302422242031</v>
      </c>
      <c r="F8" s="224">
        <v>15.86257325070722</v>
      </c>
      <c r="G8" s="224">
        <v>17.603098760358112</v>
      </c>
      <c r="H8" s="224">
        <v>17.589246395894879</v>
      </c>
      <c r="I8" s="224">
        <v>17.946381888771409</v>
      </c>
      <c r="J8" s="224">
        <v>18.433727354699549</v>
      </c>
      <c r="K8" s="224">
        <v>18.839108498569889</v>
      </c>
      <c r="L8" s="224">
        <v>19.87431575234276</v>
      </c>
      <c r="M8" s="224">
        <v>19.9123832662791</v>
      </c>
      <c r="N8" s="224">
        <v>20.852335343936939</v>
      </c>
      <c r="O8" s="224">
        <v>22.775624791837991</v>
      </c>
      <c r="P8" s="224">
        <v>21.07273299430965</v>
      </c>
      <c r="Q8" s="224">
        <v>21.472765736713509</v>
      </c>
      <c r="R8" s="224">
        <v>23.16745760282717</v>
      </c>
      <c r="S8" s="224">
        <v>23.791572693161211</v>
      </c>
      <c r="T8" s="224">
        <v>23.187972124683149</v>
      </c>
      <c r="U8" s="224">
        <v>23.92381263511205</v>
      </c>
      <c r="V8" s="224">
        <v>23.17210546611021</v>
      </c>
      <c r="W8" s="224">
        <v>22.9797072335456</v>
      </c>
      <c r="X8" s="224">
        <v>23.452806420992271</v>
      </c>
      <c r="Y8" s="224">
        <v>24.42479506611043</v>
      </c>
      <c r="DA8" s="177" t="s">
        <v>1944</v>
      </c>
    </row>
    <row r="9" spans="1:105" ht="12" customHeight="1" x14ac:dyDescent="0.25">
      <c r="A9" s="173" t="s">
        <v>94</v>
      </c>
      <c r="B9" s="224">
        <v>6.6176394635673761</v>
      </c>
      <c r="C9" s="224">
        <v>6.2260588305147824</v>
      </c>
      <c r="D9" s="224">
        <v>6.0835804438911838</v>
      </c>
      <c r="E9" s="224">
        <v>6.308779362247618</v>
      </c>
      <c r="F9" s="224">
        <v>5.5679819666279089</v>
      </c>
      <c r="G9" s="224">
        <v>6.1789304235410976</v>
      </c>
      <c r="H9" s="224">
        <v>6.1740680525810117</v>
      </c>
      <c r="I9" s="224">
        <v>6.2994275357210263</v>
      </c>
      <c r="J9" s="224">
        <v>6.4704925150858879</v>
      </c>
      <c r="K9" s="224">
        <v>6.6127868870649342</v>
      </c>
      <c r="L9" s="224">
        <v>6.9761589093484426</v>
      </c>
      <c r="M9" s="224">
        <v>6.9895211317168977</v>
      </c>
      <c r="N9" s="224">
        <v>7.31945727355063</v>
      </c>
      <c r="O9" s="224">
        <v>7.9945583932281288</v>
      </c>
      <c r="P9" s="224">
        <v>7.3968198882643366</v>
      </c>
      <c r="Q9" s="224">
        <v>7.5372368975705726</v>
      </c>
      <c r="R9" s="224">
        <v>8.1431148349007927</v>
      </c>
      <c r="S9" s="224">
        <v>8.3511701172022939</v>
      </c>
      <c r="T9" s="224">
        <v>8.139297993605803</v>
      </c>
      <c r="U9" s="224">
        <v>8.3975881605054106</v>
      </c>
      <c r="V9" s="224">
        <v>8.1337285776347343</v>
      </c>
      <c r="W9" s="224">
        <v>8.0661941447026049</v>
      </c>
      <c r="X9" s="224">
        <v>8.3302167317045246</v>
      </c>
      <c r="Y9" s="224">
        <v>8.573439902672904</v>
      </c>
      <c r="DA9" s="177" t="s">
        <v>1945</v>
      </c>
    </row>
    <row r="10" spans="1:105" ht="12" customHeight="1" x14ac:dyDescent="0.25">
      <c r="A10" s="56" t="s">
        <v>95</v>
      </c>
      <c r="B10" s="260">
        <v>1.14076014915851</v>
      </c>
      <c r="C10" s="260">
        <v>1.885682592149371</v>
      </c>
      <c r="D10" s="260">
        <v>2.002769077111465</v>
      </c>
      <c r="E10" s="260">
        <v>2.7390821587765539</v>
      </c>
      <c r="F10" s="260">
        <v>2.5569470608027438</v>
      </c>
      <c r="G10" s="260">
        <v>2.999415515345432</v>
      </c>
      <c r="H10" s="260">
        <v>3.0875231968510208</v>
      </c>
      <c r="I10" s="260">
        <v>3.1954613975400181</v>
      </c>
      <c r="J10" s="260">
        <v>3.5205993254827028</v>
      </c>
      <c r="K10" s="260">
        <v>4.1817010509501191</v>
      </c>
      <c r="L10" s="260">
        <v>4.5136774042623689</v>
      </c>
      <c r="M10" s="260">
        <v>4.828871508893025</v>
      </c>
      <c r="N10" s="260">
        <v>4.9481784802446516</v>
      </c>
      <c r="O10" s="260">
        <v>5.159971596430152</v>
      </c>
      <c r="P10" s="260">
        <v>4.9505227970377472</v>
      </c>
      <c r="Q10" s="260">
        <v>5.0364310333577853</v>
      </c>
      <c r="R10" s="260">
        <v>5.6246718764744346</v>
      </c>
      <c r="S10" s="260">
        <v>6.2921815907929544</v>
      </c>
      <c r="T10" s="260">
        <v>6.1424178274029551</v>
      </c>
      <c r="U10" s="260">
        <v>6.2988099622185691</v>
      </c>
      <c r="V10" s="260">
        <v>6.0737557962601727</v>
      </c>
      <c r="W10" s="260">
        <v>6.3028381188678422</v>
      </c>
      <c r="X10" s="260">
        <v>6.1626763225830139</v>
      </c>
      <c r="Y10" s="260">
        <v>6.2318291251248894</v>
      </c>
      <c r="DA10" s="68" t="s">
        <v>1946</v>
      </c>
    </row>
    <row r="11" spans="1:105" ht="12" customHeight="1" x14ac:dyDescent="0.25">
      <c r="A11" s="37" t="s">
        <v>159</v>
      </c>
      <c r="B11" s="226">
        <v>0.32861152343956251</v>
      </c>
      <c r="C11" s="226">
        <v>0.42362089206438053</v>
      </c>
      <c r="D11" s="226">
        <v>0.15979133610341309</v>
      </c>
      <c r="E11" s="226">
        <v>0.20738403267965849</v>
      </c>
      <c r="F11" s="226">
        <v>0.18779034145144019</v>
      </c>
      <c r="G11" s="226">
        <v>0.18926182087303989</v>
      </c>
      <c r="H11" s="226">
        <v>0.18000308332180739</v>
      </c>
      <c r="I11" s="226">
        <v>0.17823169515438961</v>
      </c>
      <c r="J11" s="226">
        <v>0.1725091744052272</v>
      </c>
      <c r="K11" s="226">
        <v>0.14560789550457831</v>
      </c>
      <c r="L11" s="226">
        <v>3.3358954777365023E-2</v>
      </c>
      <c r="M11" s="226">
        <v>0.1190361858665826</v>
      </c>
      <c r="N11" s="226">
        <v>0.13964056391824681</v>
      </c>
      <c r="O11" s="226">
        <v>0.11671545488271701</v>
      </c>
      <c r="P11" s="226">
        <v>0.1361845988325904</v>
      </c>
      <c r="Q11" s="226">
        <v>0.13909589807602979</v>
      </c>
      <c r="R11" s="226">
        <v>0.1427734654360644</v>
      </c>
      <c r="S11" s="226">
        <v>0.10987656081597449</v>
      </c>
      <c r="T11" s="226">
        <v>0.10167099546344679</v>
      </c>
      <c r="U11" s="226">
        <v>0.104593305549527</v>
      </c>
      <c r="V11" s="226">
        <v>9.753582384731771E-2</v>
      </c>
      <c r="W11" s="226">
        <v>8.2072302548463927E-2</v>
      </c>
      <c r="X11" s="226">
        <v>9.4436308887589332E-2</v>
      </c>
      <c r="Y11" s="226">
        <v>0.10815113715145661</v>
      </c>
      <c r="DA11" s="69" t="s">
        <v>1947</v>
      </c>
    </row>
    <row r="12" spans="1:105" ht="12" customHeight="1" x14ac:dyDescent="0.25">
      <c r="A12" s="37" t="s">
        <v>35</v>
      </c>
      <c r="B12" s="226">
        <v>0.33318335227789941</v>
      </c>
      <c r="C12" s="226">
        <v>0.97983150907629502</v>
      </c>
      <c r="D12" s="226">
        <v>1.442191139073673</v>
      </c>
      <c r="E12" s="226">
        <v>1.9916082042786449</v>
      </c>
      <c r="F12" s="226">
        <v>1.461576636567838</v>
      </c>
      <c r="G12" s="226">
        <v>1.930965732901367</v>
      </c>
      <c r="H12" s="226">
        <v>2.0376132286476181</v>
      </c>
      <c r="I12" s="226">
        <v>2.0837787253172309</v>
      </c>
      <c r="J12" s="226">
        <v>2.4985609178273722</v>
      </c>
      <c r="K12" s="226">
        <v>3.0716875946961681</v>
      </c>
      <c r="L12" s="226">
        <v>3.2643170476485728</v>
      </c>
      <c r="M12" s="226">
        <v>3.586357311927638</v>
      </c>
      <c r="N12" s="226">
        <v>4.0328481981812621</v>
      </c>
      <c r="O12" s="226">
        <v>3.9252754685663591</v>
      </c>
      <c r="P12" s="226">
        <v>3.5852810742788961</v>
      </c>
      <c r="Q12" s="226">
        <v>3.7269780447389111</v>
      </c>
      <c r="R12" s="226">
        <v>4.4956680281883807</v>
      </c>
      <c r="S12" s="226">
        <v>5.3321007337856434</v>
      </c>
      <c r="T12" s="226">
        <v>5.1668932891064348</v>
      </c>
      <c r="U12" s="226">
        <v>5.2790297373130457</v>
      </c>
      <c r="V12" s="226">
        <v>5.0136635290268972</v>
      </c>
      <c r="W12" s="226">
        <v>5.2251948052353194</v>
      </c>
      <c r="X12" s="226">
        <v>4.8751655531874958</v>
      </c>
      <c r="Y12" s="226">
        <v>5.0742854580953152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0.47896527344104811</v>
      </c>
      <c r="C15" s="226">
        <v>0.48223019100869541</v>
      </c>
      <c r="D15" s="226">
        <v>0.40078660193437798</v>
      </c>
      <c r="E15" s="226">
        <v>0.54008992181825077</v>
      </c>
      <c r="F15" s="226">
        <v>0.90758008278346602</v>
      </c>
      <c r="G15" s="226">
        <v>0.87918796157102497</v>
      </c>
      <c r="H15" s="226">
        <v>0.86990688488159529</v>
      </c>
      <c r="I15" s="226">
        <v>0.93345097706839653</v>
      </c>
      <c r="J15" s="226">
        <v>0.84952923325010343</v>
      </c>
      <c r="K15" s="226">
        <v>0.964405560749373</v>
      </c>
      <c r="L15" s="226">
        <v>1.2160014018364309</v>
      </c>
      <c r="M15" s="226">
        <v>1.123478011098805</v>
      </c>
      <c r="N15" s="226">
        <v>0.7756897181451422</v>
      </c>
      <c r="O15" s="226">
        <v>1.117980672981076</v>
      </c>
      <c r="P15" s="226">
        <v>1.2290571239262611</v>
      </c>
      <c r="Q15" s="226">
        <v>1.170357090542844</v>
      </c>
      <c r="R15" s="226">
        <v>0.98623038284999043</v>
      </c>
      <c r="S15" s="226">
        <v>0.85020429619133664</v>
      </c>
      <c r="T15" s="226">
        <v>0.87385354283307337</v>
      </c>
      <c r="U15" s="226">
        <v>0.91518691935599594</v>
      </c>
      <c r="V15" s="226">
        <v>0.96255644338595714</v>
      </c>
      <c r="W15" s="226">
        <v>0.99557101108405888</v>
      </c>
      <c r="X15" s="226">
        <v>1.193074460507928</v>
      </c>
      <c r="Y15" s="226">
        <v>1.049392529878117</v>
      </c>
      <c r="DA15" s="69" t="s">
        <v>1951</v>
      </c>
    </row>
    <row r="16" spans="1:105" ht="12" customHeight="1" x14ac:dyDescent="0.25">
      <c r="A16" s="57" t="s">
        <v>1853</v>
      </c>
      <c r="B16" s="261">
        <v>1.490999946004625</v>
      </c>
      <c r="C16" s="261">
        <v>2.005385147622754</v>
      </c>
      <c r="D16" s="261">
        <v>1.898804821982945</v>
      </c>
      <c r="E16" s="261">
        <v>2.6253209159471398</v>
      </c>
      <c r="F16" s="261">
        <v>3.1749210032858208</v>
      </c>
      <c r="G16" s="261">
        <v>3.454083534083209</v>
      </c>
      <c r="H16" s="261">
        <v>3.5113538683948722</v>
      </c>
      <c r="I16" s="261">
        <v>3.6967038575657329</v>
      </c>
      <c r="J16" s="261">
        <v>3.7885134081646741</v>
      </c>
      <c r="K16" s="261">
        <v>4.5578765959828056</v>
      </c>
      <c r="L16" s="261">
        <v>5.2816237420615204</v>
      </c>
      <c r="M16" s="261">
        <v>5.4472798312157842</v>
      </c>
      <c r="N16" s="261">
        <v>4.6477285731732314</v>
      </c>
      <c r="O16" s="261">
        <v>5.4852316734356306</v>
      </c>
      <c r="P16" s="261">
        <v>5.6584180373769133</v>
      </c>
      <c r="Q16" s="261">
        <v>5.593595015061422</v>
      </c>
      <c r="R16" s="261">
        <v>5.5956292365382474</v>
      </c>
      <c r="S16" s="261">
        <v>5.820067498597143</v>
      </c>
      <c r="T16" s="261">
        <v>5.8243937074511898</v>
      </c>
      <c r="U16" s="261">
        <v>6.0136691876032096</v>
      </c>
      <c r="V16" s="261">
        <v>6.0060041034042042</v>
      </c>
      <c r="W16" s="261">
        <v>6.412729931968113</v>
      </c>
      <c r="X16" s="261">
        <v>6.5630041313159699</v>
      </c>
      <c r="Y16" s="261">
        <v>6.2319862764512894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384.94897555309092</v>
      </c>
      <c r="C17" s="294">
        <f t="shared" si="0"/>
        <v>361.75023786160307</v>
      </c>
      <c r="D17" s="294">
        <f t="shared" si="0"/>
        <v>353.31433745003585</v>
      </c>
      <c r="E17" s="294">
        <f t="shared" si="0"/>
        <v>364.74541284180066</v>
      </c>
      <c r="F17" s="294">
        <f t="shared" si="0"/>
        <v>319.76730443050093</v>
      </c>
      <c r="G17" s="294">
        <f t="shared" si="0"/>
        <v>357.32228837670505</v>
      </c>
      <c r="H17" s="294">
        <f t="shared" si="0"/>
        <v>356.28436950394092</v>
      </c>
      <c r="I17" s="294">
        <f t="shared" si="0"/>
        <v>362.78725373768953</v>
      </c>
      <c r="J17" s="294">
        <f t="shared" si="0"/>
        <v>372.3808851230275</v>
      </c>
      <c r="K17" s="294">
        <f t="shared" si="0"/>
        <v>380.01797348303484</v>
      </c>
      <c r="L17" s="294">
        <f t="shared" si="0"/>
        <v>401.54494028932976</v>
      </c>
      <c r="M17" s="294">
        <f t="shared" si="0"/>
        <v>403.02809164728842</v>
      </c>
      <c r="N17" s="294">
        <f t="shared" si="0"/>
        <v>423.9268674770567</v>
      </c>
      <c r="O17" s="294">
        <f t="shared" si="0"/>
        <v>460.96056449839853</v>
      </c>
      <c r="P17" s="294">
        <f t="shared" si="0"/>
        <v>426.3853770767638</v>
      </c>
      <c r="Q17" s="294">
        <f t="shared" si="0"/>
        <v>434.84777083813492</v>
      </c>
      <c r="R17" s="294">
        <f t="shared" si="0"/>
        <v>470.34092679011326</v>
      </c>
      <c r="S17" s="294">
        <f t="shared" si="0"/>
        <v>484.47733841895013</v>
      </c>
      <c r="T17" s="294">
        <f t="shared" si="0"/>
        <v>472.00715100164331</v>
      </c>
      <c r="U17" s="294">
        <f t="shared" si="0"/>
        <v>487.09351469322718</v>
      </c>
      <c r="V17" s="294">
        <f t="shared" si="0"/>
        <v>469.86300034228282</v>
      </c>
      <c r="W17" s="294">
        <f t="shared" si="0"/>
        <v>465.91929294818021</v>
      </c>
      <c r="X17" s="294">
        <f t="shared" si="0"/>
        <v>478.1149582696836</v>
      </c>
      <c r="Y17" s="294">
        <f t="shared" si="0"/>
        <v>492.418115329861</v>
      </c>
      <c r="DA17" s="70"/>
    </row>
    <row r="18" spans="1:105" ht="12" customHeight="1" x14ac:dyDescent="0.25">
      <c r="A18" s="60" t="s">
        <v>1856</v>
      </c>
      <c r="B18" s="329">
        <v>370.97085105929762</v>
      </c>
      <c r="C18" s="329">
        <v>342.94975210263982</v>
      </c>
      <c r="D18" s="329">
        <v>335.51304224394579</v>
      </c>
      <c r="E18" s="329">
        <v>340.13302925479633</v>
      </c>
      <c r="F18" s="329">
        <v>290.00242002469651</v>
      </c>
      <c r="G18" s="329">
        <v>324.94025524467509</v>
      </c>
      <c r="H18" s="329">
        <v>323.36542698773911</v>
      </c>
      <c r="I18" s="329">
        <v>328.13065507301093</v>
      </c>
      <c r="J18" s="329">
        <v>336.86357192148381</v>
      </c>
      <c r="K18" s="329">
        <v>337.28788039569622</v>
      </c>
      <c r="L18" s="329">
        <v>352.02971770750321</v>
      </c>
      <c r="M18" s="329">
        <v>351.95984322964068</v>
      </c>
      <c r="N18" s="329">
        <v>380.35441210355782</v>
      </c>
      <c r="O18" s="329">
        <v>409.53651755993968</v>
      </c>
      <c r="P18" s="329">
        <v>373.33770797635549</v>
      </c>
      <c r="Q18" s="329">
        <v>382.40781757193429</v>
      </c>
      <c r="R18" s="329">
        <v>417.8819026975674</v>
      </c>
      <c r="S18" s="329">
        <v>429.91420561960211</v>
      </c>
      <c r="T18" s="329">
        <v>417.4034599942886</v>
      </c>
      <c r="U18" s="329">
        <v>430.71536605944732</v>
      </c>
      <c r="V18" s="329">
        <v>413.55671187286862</v>
      </c>
      <c r="W18" s="329">
        <v>405.79994983597942</v>
      </c>
      <c r="X18" s="329">
        <v>416.58679453859662</v>
      </c>
      <c r="Y18" s="329">
        <v>433.99324398813042</v>
      </c>
      <c r="DA18" s="72" t="s">
        <v>1953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3.1594641999126449</v>
      </c>
      <c r="C21" s="229">
        <v>3.0668314465620639</v>
      </c>
      <c r="D21" s="229">
        <v>0.87422727544253354</v>
      </c>
      <c r="E21" s="229">
        <v>0.86891389292597421</v>
      </c>
      <c r="F21" s="229">
        <v>0.84150025066430567</v>
      </c>
      <c r="G21" s="229">
        <v>0.87032110995059708</v>
      </c>
      <c r="H21" s="229">
        <v>0.434947449993077</v>
      </c>
      <c r="I21" s="229">
        <v>0.85281080593557668</v>
      </c>
      <c r="J21" s="229">
        <v>0.8420788110855586</v>
      </c>
      <c r="K21" s="229">
        <v>1.2987077645144769</v>
      </c>
      <c r="L21" s="229">
        <v>1.2961092513601571</v>
      </c>
      <c r="M21" s="229">
        <v>0.84244251118759672</v>
      </c>
      <c r="N21" s="229">
        <v>0.84461081065488353</v>
      </c>
      <c r="O21" s="229">
        <v>0.44758194830574383</v>
      </c>
      <c r="P21" s="229">
        <v>0.88537747202662753</v>
      </c>
      <c r="Q21" s="229">
        <v>0.88900937830594318</v>
      </c>
      <c r="R21" s="229">
        <v>0.93079373949557376</v>
      </c>
      <c r="S21" s="229">
        <v>0.68426391793885677</v>
      </c>
      <c r="T21" s="229">
        <v>0.56938739125594995</v>
      </c>
      <c r="U21" s="229">
        <v>0.48959043574975641</v>
      </c>
      <c r="V21" s="229">
        <v>0.30794653385109461</v>
      </c>
      <c r="W21" s="229">
        <v>0.34246606505272842</v>
      </c>
      <c r="X21" s="229">
        <v>0.33122283852640072</v>
      </c>
      <c r="Y21" s="229">
        <v>0.366865092182594</v>
      </c>
      <c r="DA21" s="73" t="s">
        <v>1956</v>
      </c>
    </row>
    <row r="22" spans="1:105" ht="12" customHeight="1" x14ac:dyDescent="0.25">
      <c r="A22" s="64" t="s">
        <v>159</v>
      </c>
      <c r="B22" s="229">
        <v>0.37394539474188221</v>
      </c>
      <c r="C22" s="229">
        <v>1.009065382229823</v>
      </c>
      <c r="D22" s="229">
        <v>0.40612094212381911</v>
      </c>
      <c r="E22" s="229">
        <v>0.81049726026413005</v>
      </c>
      <c r="F22" s="229">
        <v>0.89937463937965811</v>
      </c>
      <c r="G22" s="229">
        <v>0.97382263049939388</v>
      </c>
      <c r="H22" s="229">
        <v>0.984057216274147</v>
      </c>
      <c r="I22" s="229">
        <v>1.010030695095131</v>
      </c>
      <c r="J22" s="229">
        <v>1.062339427024918</v>
      </c>
      <c r="K22" s="229">
        <v>1.24704912803249</v>
      </c>
      <c r="L22" s="229">
        <v>0.31680759708578521</v>
      </c>
      <c r="M22" s="229">
        <v>1.2873705083665701</v>
      </c>
      <c r="N22" s="229">
        <v>1.25215780019637</v>
      </c>
      <c r="O22" s="229">
        <v>0.99545526585620425</v>
      </c>
      <c r="P22" s="229">
        <v>1.3456066079870681</v>
      </c>
      <c r="Q22" s="229">
        <v>1.3456780383491449</v>
      </c>
      <c r="R22" s="229">
        <v>1.4172183312685549</v>
      </c>
      <c r="S22" s="229">
        <v>1.3471623498718179</v>
      </c>
      <c r="T22" s="229">
        <v>1.283411814882931</v>
      </c>
      <c r="U22" s="229">
        <v>1.312818474854389</v>
      </c>
      <c r="V22" s="229">
        <v>1.216722509127695</v>
      </c>
      <c r="W22" s="229">
        <v>1.229121645955725</v>
      </c>
      <c r="X22" s="229">
        <v>1.2149472044397449</v>
      </c>
      <c r="Y22" s="229">
        <v>1.2763347496546911</v>
      </c>
      <c r="DA22" s="73" t="s">
        <v>1957</v>
      </c>
    </row>
    <row r="23" spans="1:105" ht="12" customHeight="1" x14ac:dyDescent="0.25">
      <c r="A23" s="64" t="s">
        <v>32</v>
      </c>
      <c r="B23" s="229">
        <v>105.5457464957407</v>
      </c>
      <c r="C23" s="229">
        <v>76.756080148072684</v>
      </c>
      <c r="D23" s="229">
        <v>52.58655087634363</v>
      </c>
      <c r="E23" s="229">
        <v>57.4936166422669</v>
      </c>
      <c r="F23" s="229">
        <v>19.194119821918409</v>
      </c>
      <c r="G23" s="229">
        <v>24.08216972242748</v>
      </c>
      <c r="H23" s="229">
        <v>22.11786374493909</v>
      </c>
      <c r="I23" s="229">
        <v>18.27884987277378</v>
      </c>
      <c r="J23" s="229">
        <v>19.015745002730661</v>
      </c>
      <c r="K23" s="229">
        <v>12.592825193442691</v>
      </c>
      <c r="L23" s="229">
        <v>5.9530905068955011</v>
      </c>
      <c r="M23" s="229">
        <v>9.0283097266499084</v>
      </c>
      <c r="N23" s="229">
        <v>14.87040074492092</v>
      </c>
      <c r="O23" s="229">
        <v>10.62116097087654</v>
      </c>
      <c r="P23" s="229">
        <v>10.166175136555699</v>
      </c>
      <c r="Q23" s="229">
        <v>20.075526685095859</v>
      </c>
      <c r="R23" s="229">
        <v>22.444105548151079</v>
      </c>
      <c r="S23" s="229">
        <v>16.850811304673101</v>
      </c>
      <c r="T23" s="229">
        <v>15.18607503375741</v>
      </c>
      <c r="U23" s="229">
        <v>12.469360168745339</v>
      </c>
      <c r="V23" s="229">
        <v>14.948308997727819</v>
      </c>
      <c r="W23" s="229">
        <v>11.01633748891294</v>
      </c>
      <c r="X23" s="229">
        <v>18.727546080110201</v>
      </c>
      <c r="Y23" s="229">
        <v>28.157108102585308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3.172068365737427E-3</v>
      </c>
      <c r="T24" s="229">
        <v>1.6157027870250631E-3</v>
      </c>
      <c r="U24" s="229">
        <v>1.202714490363563E-3</v>
      </c>
      <c r="V24" s="229">
        <v>1.190448180596511E-3</v>
      </c>
      <c r="W24" s="229">
        <v>1.2226303458196921E-3</v>
      </c>
      <c r="X24" s="229">
        <v>8.257665838586534E-4</v>
      </c>
      <c r="Y24" s="229">
        <v>8.7315784014068212E-4</v>
      </c>
      <c r="DA24" s="73" t="s">
        <v>1959</v>
      </c>
    </row>
    <row r="25" spans="1:105" ht="12" customHeight="1" x14ac:dyDescent="0.25">
      <c r="A25" s="64" t="s">
        <v>35</v>
      </c>
      <c r="B25" s="229">
        <v>0.36229052929647521</v>
      </c>
      <c r="C25" s="229">
        <v>2.230188774105117</v>
      </c>
      <c r="D25" s="229">
        <v>3.5024606698732019</v>
      </c>
      <c r="E25" s="229">
        <v>7.4375248522744641</v>
      </c>
      <c r="F25" s="229">
        <v>6.6886314277178913</v>
      </c>
      <c r="G25" s="229">
        <v>9.4937917915923986</v>
      </c>
      <c r="H25" s="229">
        <v>10.64413673944518</v>
      </c>
      <c r="I25" s="229">
        <v>11.28364779587065</v>
      </c>
      <c r="J25" s="229">
        <v>14.70243720311989</v>
      </c>
      <c r="K25" s="229">
        <v>25.137609143627071</v>
      </c>
      <c r="L25" s="229">
        <v>29.622640866874761</v>
      </c>
      <c r="M25" s="229">
        <v>37.061790518283168</v>
      </c>
      <c r="N25" s="229">
        <v>34.554740160439287</v>
      </c>
      <c r="O25" s="229">
        <v>31.98982091930289</v>
      </c>
      <c r="P25" s="229">
        <v>33.850229023829897</v>
      </c>
      <c r="Q25" s="229">
        <v>34.453390270109253</v>
      </c>
      <c r="R25" s="229">
        <v>42.641432101395168</v>
      </c>
      <c r="S25" s="229">
        <v>62.468562510501059</v>
      </c>
      <c r="T25" s="229">
        <v>62.322768442251324</v>
      </c>
      <c r="U25" s="229">
        <v>63.314500797850258</v>
      </c>
      <c r="V25" s="229">
        <v>59.762789159126463</v>
      </c>
      <c r="W25" s="229">
        <v>74.773726153103382</v>
      </c>
      <c r="X25" s="229">
        <v>59.873287071722437</v>
      </c>
      <c r="Y25" s="229">
        <v>57.221163728033957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254.6549849413162</v>
      </c>
      <c r="C27" s="229">
        <v>243.16231876900221</v>
      </c>
      <c r="D27" s="229">
        <v>260.3012236886243</v>
      </c>
      <c r="E27" s="229">
        <v>256.29161306782692</v>
      </c>
      <c r="F27" s="229">
        <v>245.4832999253583</v>
      </c>
      <c r="G27" s="229">
        <v>257.43352390084033</v>
      </c>
      <c r="H27" s="229">
        <v>261.13413071468398</v>
      </c>
      <c r="I27" s="229">
        <v>271.22016492302163</v>
      </c>
      <c r="J27" s="229">
        <v>278.46999934400537</v>
      </c>
      <c r="K27" s="229">
        <v>273.87087980527929</v>
      </c>
      <c r="L27" s="229">
        <v>280.83512584187292</v>
      </c>
      <c r="M27" s="229">
        <v>268.85414766987549</v>
      </c>
      <c r="N27" s="229">
        <v>292.4525977531261</v>
      </c>
      <c r="O27" s="229">
        <v>327.56875820792089</v>
      </c>
      <c r="P27" s="229">
        <v>288.17861472108967</v>
      </c>
      <c r="Q27" s="229">
        <v>286.88249869911078</v>
      </c>
      <c r="R27" s="229">
        <v>315.40698326696258</v>
      </c>
      <c r="S27" s="229">
        <v>313.36104465966463</v>
      </c>
      <c r="T27" s="229">
        <v>303.83421847238287</v>
      </c>
      <c r="U27" s="229">
        <v>316.00340387898711</v>
      </c>
      <c r="V27" s="229">
        <v>309.52392247169502</v>
      </c>
      <c r="W27" s="229">
        <v>298.02107269933731</v>
      </c>
      <c r="X27" s="229">
        <v>314.72108539870919</v>
      </c>
      <c r="Y27" s="229">
        <v>333.29844167431679</v>
      </c>
      <c r="DA27" s="73" t="s">
        <v>1962</v>
      </c>
    </row>
    <row r="28" spans="1:105" ht="12" customHeight="1" x14ac:dyDescent="0.25">
      <c r="A28" s="64" t="s">
        <v>39</v>
      </c>
      <c r="B28" s="229">
        <v>6.8744194982897433</v>
      </c>
      <c r="C28" s="229">
        <v>16.7252675826679</v>
      </c>
      <c r="D28" s="229">
        <v>17.842458791538331</v>
      </c>
      <c r="E28" s="229">
        <v>17.23086353923787</v>
      </c>
      <c r="F28" s="229">
        <v>16.895493959657919</v>
      </c>
      <c r="G28" s="229">
        <v>32.08662608936492</v>
      </c>
      <c r="H28" s="229">
        <v>28.050291122403589</v>
      </c>
      <c r="I28" s="229">
        <v>25.485150980314081</v>
      </c>
      <c r="J28" s="229">
        <v>22.77097213351745</v>
      </c>
      <c r="K28" s="229">
        <v>23.140809360800141</v>
      </c>
      <c r="L28" s="229">
        <v>34.005943643414021</v>
      </c>
      <c r="M28" s="229">
        <v>34.885782295277899</v>
      </c>
      <c r="N28" s="229">
        <v>36.379904834220213</v>
      </c>
      <c r="O28" s="229">
        <v>37.913740247677453</v>
      </c>
      <c r="P28" s="229">
        <v>38.91170501486647</v>
      </c>
      <c r="Q28" s="229">
        <v>38.761714500963357</v>
      </c>
      <c r="R28" s="229">
        <v>35.041369710294333</v>
      </c>
      <c r="S28" s="229">
        <v>35.199188808586861</v>
      </c>
      <c r="T28" s="229">
        <v>34.205983136971078</v>
      </c>
      <c r="U28" s="229">
        <v>37.124489588770103</v>
      </c>
      <c r="V28" s="229">
        <v>27.79583175315992</v>
      </c>
      <c r="W28" s="229">
        <v>20.41600315327144</v>
      </c>
      <c r="X28" s="229">
        <v>21.717880178504689</v>
      </c>
      <c r="Y28" s="229">
        <v>13.67245748351688</v>
      </c>
      <c r="DA28" s="73" t="s">
        <v>1963</v>
      </c>
    </row>
    <row r="29" spans="1:105" ht="12" customHeight="1" x14ac:dyDescent="0.25">
      <c r="A29" s="60" t="s">
        <v>1868</v>
      </c>
      <c r="B29" s="262">
        <v>13.97812449379331</v>
      </c>
      <c r="C29" s="262">
        <v>18.800485758963251</v>
      </c>
      <c r="D29" s="262">
        <v>17.801295206090039</v>
      </c>
      <c r="E29" s="262">
        <v>24.612383587004341</v>
      </c>
      <c r="F29" s="262">
        <v>29.764884405804441</v>
      </c>
      <c r="G29" s="262">
        <v>32.382033132029953</v>
      </c>
      <c r="H29" s="262">
        <v>32.918942516201788</v>
      </c>
      <c r="I29" s="262">
        <v>34.656598664678611</v>
      </c>
      <c r="J29" s="262">
        <v>35.517313201543672</v>
      </c>
      <c r="K29" s="262">
        <v>42.730093087338602</v>
      </c>
      <c r="L29" s="262">
        <v>49.515222581826542</v>
      </c>
      <c r="M29" s="262">
        <v>51.068248417647752</v>
      </c>
      <c r="N29" s="262">
        <v>43.572455373498862</v>
      </c>
      <c r="O29" s="262">
        <v>51.424046938458822</v>
      </c>
      <c r="P29" s="262">
        <v>53.047669100408328</v>
      </c>
      <c r="Q29" s="262">
        <v>52.439953266200618</v>
      </c>
      <c r="R29" s="262">
        <v>52.459024092545839</v>
      </c>
      <c r="S29" s="262">
        <v>54.563132799348011</v>
      </c>
      <c r="T29" s="262">
        <v>54.603691007354691</v>
      </c>
      <c r="U29" s="262">
        <v>56.378148633779873</v>
      </c>
      <c r="V29" s="262">
        <v>56.306288469414177</v>
      </c>
      <c r="W29" s="262">
        <v>60.119343112200802</v>
      </c>
      <c r="X29" s="262">
        <v>61.528163731086963</v>
      </c>
      <c r="Y29" s="262">
        <v>58.424871341730586</v>
      </c>
      <c r="DA29" s="72" t="s">
        <v>1964</v>
      </c>
    </row>
    <row r="30" spans="1:105" ht="12" customHeight="1" x14ac:dyDescent="0.25">
      <c r="A30" s="132" t="s">
        <v>1870</v>
      </c>
      <c r="B30" s="316">
        <v>3.2937158777695328</v>
      </c>
      <c r="C30" s="316">
        <v>4.4300262514883917</v>
      </c>
      <c r="D30" s="316">
        <v>4.1945833785638351</v>
      </c>
      <c r="E30" s="316">
        <v>5.7995046936565906</v>
      </c>
      <c r="F30" s="316">
        <v>7.0136070408375746</v>
      </c>
      <c r="G30" s="316">
        <v>7.6302952322956497</v>
      </c>
      <c r="H30" s="316">
        <v>7.7568091265133976</v>
      </c>
      <c r="I30" s="316">
        <v>8.1662593105408234</v>
      </c>
      <c r="J30" s="316">
        <v>8.3690725804868968</v>
      </c>
      <c r="K30" s="316">
        <v>10.06864591332195</v>
      </c>
      <c r="L30" s="316">
        <v>11.667450442401689</v>
      </c>
      <c r="M30" s="316">
        <v>12.033395520105209</v>
      </c>
      <c r="N30" s="316">
        <v>10.26713477625862</v>
      </c>
      <c r="O30" s="316">
        <v>12.11723360852706</v>
      </c>
      <c r="P30" s="316">
        <v>12.499813553117351</v>
      </c>
      <c r="Q30" s="316">
        <v>12.356615279758801</v>
      </c>
      <c r="R30" s="316">
        <v>12.361109007337451</v>
      </c>
      <c r="S30" s="316">
        <v>12.8569077290633</v>
      </c>
      <c r="T30" s="316">
        <v>12.86646460586352</v>
      </c>
      <c r="U30" s="316">
        <v>13.284586454841261</v>
      </c>
      <c r="V30" s="316">
        <v>13.26765378519338</v>
      </c>
      <c r="W30" s="316">
        <v>14.16613760005179</v>
      </c>
      <c r="X30" s="316">
        <v>14.626605892531281</v>
      </c>
      <c r="Y30" s="316">
        <v>13.7668631067313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244.36716953842279</v>
      </c>
      <c r="C32" s="223">
        <v>248.1682515453096</v>
      </c>
      <c r="D32" s="223">
        <v>244.32822740548249</v>
      </c>
      <c r="E32" s="223">
        <v>253.8626462873433</v>
      </c>
      <c r="F32" s="223">
        <v>238.7698794699931</v>
      </c>
      <c r="G32" s="223">
        <v>248.55525185422411</v>
      </c>
      <c r="H32" s="223">
        <v>247.99506766219329</v>
      </c>
      <c r="I32" s="223">
        <v>250.08897336400261</v>
      </c>
      <c r="J32" s="223">
        <v>269.6088286146574</v>
      </c>
      <c r="K32" s="223">
        <v>256.15056596244227</v>
      </c>
      <c r="L32" s="223">
        <v>269.88233128311572</v>
      </c>
      <c r="M32" s="223">
        <v>308.26029880650441</v>
      </c>
      <c r="N32" s="223">
        <v>334.80941652440032</v>
      </c>
      <c r="O32" s="223">
        <v>324.43363194165102</v>
      </c>
      <c r="P32" s="223">
        <v>306.82811265555318</v>
      </c>
      <c r="Q32" s="223">
        <v>314.25399560474028</v>
      </c>
      <c r="R32" s="223">
        <v>314.34673081190289</v>
      </c>
      <c r="S32" s="223">
        <v>320.27966036711717</v>
      </c>
      <c r="T32" s="223">
        <v>303.96155126723818</v>
      </c>
      <c r="U32" s="223">
        <v>309.6835550076903</v>
      </c>
      <c r="V32" s="223">
        <v>312.57711395041042</v>
      </c>
      <c r="W32" s="223">
        <v>289.24977406600169</v>
      </c>
      <c r="X32" s="223">
        <v>303.83640265553402</v>
      </c>
      <c r="Y32" s="223">
        <v>265.39761497388088</v>
      </c>
      <c r="DA32" s="89" t="s">
        <v>1966</v>
      </c>
    </row>
    <row r="33" spans="1:105" ht="12" customHeight="1" x14ac:dyDescent="0.25">
      <c r="A33" s="55" t="s">
        <v>91</v>
      </c>
      <c r="B33" s="259">
        <v>0.90377490022760221</v>
      </c>
      <c r="C33" s="259">
        <v>0.91412618114850508</v>
      </c>
      <c r="D33" s="259">
        <v>0.90042674472713491</v>
      </c>
      <c r="E33" s="259">
        <v>0.93440936178608003</v>
      </c>
      <c r="F33" s="259">
        <v>0.8790878580009357</v>
      </c>
      <c r="G33" s="259">
        <v>0.90937565423458422</v>
      </c>
      <c r="H33" s="259">
        <v>0.90852714131204815</v>
      </c>
      <c r="I33" s="259">
        <v>0.91714788166686423</v>
      </c>
      <c r="J33" s="259">
        <v>0.98876570094737348</v>
      </c>
      <c r="K33" s="259">
        <v>0.93550233470549504</v>
      </c>
      <c r="L33" s="259">
        <v>0.98139264031026241</v>
      </c>
      <c r="M33" s="259">
        <v>1.110052232143073</v>
      </c>
      <c r="N33" s="259">
        <v>1.2042573847637239</v>
      </c>
      <c r="O33" s="259">
        <v>1.175323044669496</v>
      </c>
      <c r="P33" s="259">
        <v>1.1142528752119729</v>
      </c>
      <c r="Q33" s="259">
        <v>1.1416505375644741</v>
      </c>
      <c r="R33" s="259">
        <v>1.1414102655871341</v>
      </c>
      <c r="S33" s="259">
        <v>1.156278733552325</v>
      </c>
      <c r="T33" s="259">
        <v>1.0968783817506169</v>
      </c>
      <c r="U33" s="259">
        <v>1.1173952779743701</v>
      </c>
      <c r="V33" s="259">
        <v>1.1241654403532251</v>
      </c>
      <c r="W33" s="259">
        <v>1.032058659573766</v>
      </c>
      <c r="X33" s="259">
        <v>1.09730344680531</v>
      </c>
      <c r="Y33" s="259">
        <v>0.96680063735443789</v>
      </c>
      <c r="DA33" s="67" t="s">
        <v>1967</v>
      </c>
    </row>
    <row r="34" spans="1:105" ht="12" customHeight="1" x14ac:dyDescent="0.25">
      <c r="A34" s="173" t="s">
        <v>92</v>
      </c>
      <c r="B34" s="224">
        <v>0.33333720703159042</v>
      </c>
      <c r="C34" s="224">
        <v>0.33715504604272489</v>
      </c>
      <c r="D34" s="224">
        <v>0.33210231457888739</v>
      </c>
      <c r="E34" s="224">
        <v>0.34463604466499659</v>
      </c>
      <c r="F34" s="224">
        <v>0.32423194232061459</v>
      </c>
      <c r="G34" s="224">
        <v>0.33540292018371282</v>
      </c>
      <c r="H34" s="224">
        <v>0.33508996512415418</v>
      </c>
      <c r="I34" s="224">
        <v>0.33826953285910127</v>
      </c>
      <c r="J34" s="224">
        <v>0.36468416757250849</v>
      </c>
      <c r="K34" s="224">
        <v>0.34503916334004181</v>
      </c>
      <c r="L34" s="224">
        <v>0.36196477866335641</v>
      </c>
      <c r="M34" s="224">
        <v>0.41782728073252601</v>
      </c>
      <c r="N34" s="224">
        <v>0.44967931221424401</v>
      </c>
      <c r="O34" s="224">
        <v>0.43665657372381078</v>
      </c>
      <c r="P34" s="224">
        <v>0.41096731194519909</v>
      </c>
      <c r="Q34" s="224">
        <v>0.42107232841055708</v>
      </c>
      <c r="R34" s="224">
        <v>0.42098370945263508</v>
      </c>
      <c r="S34" s="224">
        <v>0.42646761211811862</v>
      </c>
      <c r="T34" s="224">
        <v>0.40455911768959563</v>
      </c>
      <c r="U34" s="224">
        <v>0.4121263170911949</v>
      </c>
      <c r="V34" s="224">
        <v>0.4225918605250043</v>
      </c>
      <c r="W34" s="224">
        <v>0.38644450195209351</v>
      </c>
      <c r="X34" s="224">
        <v>0.4069771138670345</v>
      </c>
      <c r="Y34" s="224">
        <v>0.35658284394812328</v>
      </c>
      <c r="DA34" s="177" t="s">
        <v>1968</v>
      </c>
    </row>
    <row r="35" spans="1:105" ht="12" customHeight="1" x14ac:dyDescent="0.25">
      <c r="A35" s="173" t="s">
        <v>93</v>
      </c>
      <c r="B35" s="224">
        <v>6.5024144390965271</v>
      </c>
      <c r="C35" s="224">
        <v>6.5768890881560118</v>
      </c>
      <c r="D35" s="224">
        <v>6.4783253714923026</v>
      </c>
      <c r="E35" s="224">
        <v>6.7228210526477854</v>
      </c>
      <c r="F35" s="224">
        <v>6.324797889009953</v>
      </c>
      <c r="G35" s="224">
        <v>6.542710339896221</v>
      </c>
      <c r="H35" s="224">
        <v>6.536605520346721</v>
      </c>
      <c r="I35" s="224">
        <v>6.5986294010107436</v>
      </c>
      <c r="J35" s="224">
        <v>7.1139001194926497</v>
      </c>
      <c r="K35" s="224">
        <v>6.7306846953435002</v>
      </c>
      <c r="L35" s="224">
        <v>7.0608529548336074</v>
      </c>
      <c r="M35" s="224">
        <v>7.965435282830569</v>
      </c>
      <c r="N35" s="224">
        <v>8.6216197738739258</v>
      </c>
      <c r="O35" s="224">
        <v>8.3976599682092754</v>
      </c>
      <c r="P35" s="224">
        <v>8.0032240516941471</v>
      </c>
      <c r="Q35" s="224">
        <v>8.1858336412550106</v>
      </c>
      <c r="R35" s="224">
        <v>8.21213621889442</v>
      </c>
      <c r="S35" s="224">
        <v>8.3191107993566042</v>
      </c>
      <c r="T35" s="224">
        <v>7.8917414343238157</v>
      </c>
      <c r="U35" s="224">
        <v>8.0393549188509681</v>
      </c>
      <c r="V35" s="224">
        <v>8.0680812984282593</v>
      </c>
      <c r="W35" s="224">
        <v>7.3908950550747292</v>
      </c>
      <c r="X35" s="224">
        <v>7.8429980978895451</v>
      </c>
      <c r="Y35" s="224">
        <v>6.9186800422766543</v>
      </c>
      <c r="DA35" s="177" t="s">
        <v>1969</v>
      </c>
    </row>
    <row r="36" spans="1:105" ht="12" customHeight="1" x14ac:dyDescent="0.25">
      <c r="A36" s="173" t="s">
        <v>94</v>
      </c>
      <c r="B36" s="224">
        <v>3.6303421292836551</v>
      </c>
      <c r="C36" s="224">
        <v>3.6719218314968272</v>
      </c>
      <c r="D36" s="224">
        <v>3.6168930392882599</v>
      </c>
      <c r="E36" s="224">
        <v>3.7533966380730148</v>
      </c>
      <c r="F36" s="224">
        <v>3.5311776034484019</v>
      </c>
      <c r="G36" s="224">
        <v>3.6528396042878599</v>
      </c>
      <c r="H36" s="224">
        <v>3.6494312420848969</v>
      </c>
      <c r="I36" s="224">
        <v>3.6840595957687881</v>
      </c>
      <c r="J36" s="224">
        <v>3.9717387363113938</v>
      </c>
      <c r="K36" s="224">
        <v>3.757786963179985</v>
      </c>
      <c r="L36" s="224">
        <v>3.9421221441202121</v>
      </c>
      <c r="M36" s="224">
        <v>4.5537287101167978</v>
      </c>
      <c r="N36" s="224">
        <v>4.897412342103042</v>
      </c>
      <c r="O36" s="224">
        <v>4.7555830017738581</v>
      </c>
      <c r="P36" s="224">
        <v>4.4758038251989118</v>
      </c>
      <c r="Q36" s="224">
        <v>4.5858565472396826</v>
      </c>
      <c r="R36" s="224">
        <v>4.5848914070464746</v>
      </c>
      <c r="S36" s="224">
        <v>4.6446160416190256</v>
      </c>
      <c r="T36" s="224">
        <v>4.4060128235105047</v>
      </c>
      <c r="U36" s="224">
        <v>4.4884264341390727</v>
      </c>
      <c r="V36" s="224">
        <v>4.6054508317271798</v>
      </c>
      <c r="W36" s="224">
        <v>4.2087283581690587</v>
      </c>
      <c r="X36" s="224">
        <v>4.4323469776530144</v>
      </c>
      <c r="Y36" s="224">
        <v>3.883508032279066</v>
      </c>
      <c r="DA36" s="177" t="s">
        <v>1970</v>
      </c>
    </row>
    <row r="37" spans="1:105" ht="12" customHeight="1" x14ac:dyDescent="0.25">
      <c r="A37" s="56" t="s">
        <v>95</v>
      </c>
      <c r="B37" s="260">
        <v>0.46522319167675252</v>
      </c>
      <c r="C37" s="260">
        <v>0.83954054959446556</v>
      </c>
      <c r="D37" s="260">
        <v>0.89757208682199652</v>
      </c>
      <c r="E37" s="260">
        <v>1.2489773176608689</v>
      </c>
      <c r="F37" s="260">
        <v>1.2737253424648201</v>
      </c>
      <c r="G37" s="260">
        <v>1.3904468553512861</v>
      </c>
      <c r="H37" s="260">
        <v>1.433404000110158</v>
      </c>
      <c r="I37" s="260">
        <v>1.472114579490408</v>
      </c>
      <c r="J37" s="260">
        <v>1.7022278605930059</v>
      </c>
      <c r="K37" s="260">
        <v>1.9043411355070221</v>
      </c>
      <c r="L37" s="260">
        <v>2.0671397430185459</v>
      </c>
      <c r="M37" s="260">
        <v>2.5841206231028599</v>
      </c>
      <c r="N37" s="260">
        <v>2.6303264611713248</v>
      </c>
      <c r="O37" s="260">
        <v>2.4586723349583819</v>
      </c>
      <c r="P37" s="260">
        <v>2.4311772463419139</v>
      </c>
      <c r="Q37" s="260">
        <v>2.4775600225532348</v>
      </c>
      <c r="R37" s="260">
        <v>2.5376957903652579</v>
      </c>
      <c r="S37" s="260">
        <v>2.809436439004724</v>
      </c>
      <c r="T37" s="260">
        <v>2.6776310235304979</v>
      </c>
      <c r="U37" s="260">
        <v>2.7113152016967428</v>
      </c>
      <c r="V37" s="260">
        <v>2.7968220291131352</v>
      </c>
      <c r="W37" s="260">
        <v>2.6837715166988891</v>
      </c>
      <c r="X37" s="260">
        <v>2.6753526532078009</v>
      </c>
      <c r="Y37" s="260">
        <v>2.2771673929261169</v>
      </c>
      <c r="DA37" s="68" t="s">
        <v>1971</v>
      </c>
    </row>
    <row r="38" spans="1:105" ht="12" customHeight="1" x14ac:dyDescent="0.25">
      <c r="A38" s="37" t="s">
        <v>159</v>
      </c>
      <c r="B38" s="226">
        <v>0.13401388702882419</v>
      </c>
      <c r="C38" s="226">
        <v>0.18860380746159841</v>
      </c>
      <c r="D38" s="226">
        <v>7.1612970582345947E-2</v>
      </c>
      <c r="E38" s="226">
        <v>9.4563776421232842E-2</v>
      </c>
      <c r="F38" s="226">
        <v>9.3546448670598262E-2</v>
      </c>
      <c r="G38" s="226">
        <v>8.7736594788091454E-2</v>
      </c>
      <c r="H38" s="226">
        <v>8.3567676488647505E-2</v>
      </c>
      <c r="I38" s="226">
        <v>8.2109418428917516E-2</v>
      </c>
      <c r="J38" s="226">
        <v>8.340907207332203E-2</v>
      </c>
      <c r="K38" s="226">
        <v>6.6309643297187457E-2</v>
      </c>
      <c r="L38" s="226">
        <v>1.5277481093516201E-2</v>
      </c>
      <c r="M38" s="226">
        <v>6.3700983185584245E-2</v>
      </c>
      <c r="N38" s="226">
        <v>7.422939002573932E-2</v>
      </c>
      <c r="O38" s="226">
        <v>5.5613689846810713E-2</v>
      </c>
      <c r="P38" s="226">
        <v>6.687958253259832E-2</v>
      </c>
      <c r="Q38" s="226">
        <v>6.8425127653252871E-2</v>
      </c>
      <c r="R38" s="226">
        <v>6.441542372069195E-2</v>
      </c>
      <c r="S38" s="226">
        <v>4.9059489033280633E-2</v>
      </c>
      <c r="T38" s="226">
        <v>4.4320887848369808E-2</v>
      </c>
      <c r="U38" s="226">
        <v>4.5022063061616859E-2</v>
      </c>
      <c r="V38" s="226">
        <v>4.4912958293753448E-2</v>
      </c>
      <c r="W38" s="226">
        <v>3.4946686514142337E-2</v>
      </c>
      <c r="X38" s="226">
        <v>4.099686829498584E-2</v>
      </c>
      <c r="Y38" s="226">
        <v>3.9519415260642572E-2</v>
      </c>
      <c r="DA38" s="69" t="s">
        <v>1972</v>
      </c>
    </row>
    <row r="39" spans="1:105" ht="12" customHeight="1" x14ac:dyDescent="0.25">
      <c r="A39" s="37" t="s">
        <v>35</v>
      </c>
      <c r="B39" s="226">
        <v>0.13587836380384119</v>
      </c>
      <c r="C39" s="226">
        <v>0.43623899751985717</v>
      </c>
      <c r="D39" s="226">
        <v>0.64634037198213912</v>
      </c>
      <c r="E39" s="226">
        <v>0.90814124170790977</v>
      </c>
      <c r="F39" s="226">
        <v>0.72807420634140607</v>
      </c>
      <c r="G39" s="226">
        <v>0.89514280944652191</v>
      </c>
      <c r="H39" s="226">
        <v>0.94597603528929897</v>
      </c>
      <c r="I39" s="226">
        <v>0.95997437000270269</v>
      </c>
      <c r="J39" s="226">
        <v>1.2080670398729481</v>
      </c>
      <c r="K39" s="226">
        <v>1.398842473609506</v>
      </c>
      <c r="L39" s="226">
        <v>1.494967162836057</v>
      </c>
      <c r="M39" s="226">
        <v>1.919202007032168</v>
      </c>
      <c r="N39" s="226">
        <v>2.1437600466341311</v>
      </c>
      <c r="O39" s="226">
        <v>1.870352582625024</v>
      </c>
      <c r="P39" s="226">
        <v>1.760713792640815</v>
      </c>
      <c r="Q39" s="226">
        <v>1.833403802696882</v>
      </c>
      <c r="R39" s="226">
        <v>2.0283205990612041</v>
      </c>
      <c r="S39" s="226">
        <v>2.3807637910293331</v>
      </c>
      <c r="T39" s="226">
        <v>2.2523758811165808</v>
      </c>
      <c r="U39" s="226">
        <v>2.2723520256744911</v>
      </c>
      <c r="V39" s="226">
        <v>2.3086744141372249</v>
      </c>
      <c r="W39" s="226">
        <v>2.2249070534612581</v>
      </c>
      <c r="X39" s="226">
        <v>2.1164160528360689</v>
      </c>
      <c r="Y39" s="226">
        <v>1.854190343728696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0.19533094084408709</v>
      </c>
      <c r="C42" s="226">
        <v>0.21469774461301</v>
      </c>
      <c r="D42" s="226">
        <v>0.17961874425751151</v>
      </c>
      <c r="E42" s="226">
        <v>0.24627229953172641</v>
      </c>
      <c r="F42" s="226">
        <v>0.45210468745281551</v>
      </c>
      <c r="G42" s="226">
        <v>0.40756745111667281</v>
      </c>
      <c r="H42" s="226">
        <v>0.40386028833221183</v>
      </c>
      <c r="I42" s="226">
        <v>0.43003079105878772</v>
      </c>
      <c r="J42" s="226">
        <v>0.41075174864673619</v>
      </c>
      <c r="K42" s="226">
        <v>0.43918901860032888</v>
      </c>
      <c r="L42" s="226">
        <v>0.5568950990889735</v>
      </c>
      <c r="M42" s="226">
        <v>0.60121763288510865</v>
      </c>
      <c r="N42" s="226">
        <v>0.41233702451145537</v>
      </c>
      <c r="O42" s="226">
        <v>0.53270606248654662</v>
      </c>
      <c r="P42" s="226">
        <v>0.60358387116850121</v>
      </c>
      <c r="Q42" s="226">
        <v>0.57573109220310059</v>
      </c>
      <c r="R42" s="226">
        <v>0.44495976758336198</v>
      </c>
      <c r="S42" s="226">
        <v>0.37961315894211017</v>
      </c>
      <c r="T42" s="226">
        <v>0.38093425456554741</v>
      </c>
      <c r="U42" s="226">
        <v>0.39394111296063572</v>
      </c>
      <c r="V42" s="226">
        <v>0.44323465668215639</v>
      </c>
      <c r="W42" s="226">
        <v>0.42391777672348852</v>
      </c>
      <c r="X42" s="226">
        <v>0.51793973207674604</v>
      </c>
      <c r="Y42" s="226">
        <v>0.3834576339367784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7.0718514198313933</v>
      </c>
      <c r="C43" s="261">
        <f t="shared" si="1"/>
        <v>7.5380007586358726</v>
      </c>
      <c r="D43" s="261">
        <f t="shared" si="1"/>
        <v>7.3820755030632634</v>
      </c>
      <c r="E43" s="261">
        <f t="shared" si="1"/>
        <v>8.0762165558853454</v>
      </c>
      <c r="F43" s="261">
        <f t="shared" si="1"/>
        <v>8.1963491378808619</v>
      </c>
      <c r="G43" s="261">
        <f t="shared" si="1"/>
        <v>8.4734913209466214</v>
      </c>
      <c r="H43" s="261">
        <f t="shared" si="1"/>
        <v>8.4956429638845492</v>
      </c>
      <c r="I43" s="261">
        <f t="shared" si="1"/>
        <v>8.6444077637190304</v>
      </c>
      <c r="J43" s="261">
        <f t="shared" si="1"/>
        <v>9.3103873142439078</v>
      </c>
      <c r="K43" s="261">
        <f t="shared" si="1"/>
        <v>9.2835062638825949</v>
      </c>
      <c r="L43" s="261">
        <f t="shared" si="1"/>
        <v>10.08856661054558</v>
      </c>
      <c r="M43" s="261">
        <f t="shared" si="1"/>
        <v>11.606929948369011</v>
      </c>
      <c r="N43" s="261">
        <f t="shared" si="1"/>
        <v>11.779953568679918</v>
      </c>
      <c r="O43" s="261">
        <f t="shared" si="1"/>
        <v>11.720118574851131</v>
      </c>
      <c r="P43" s="261">
        <f t="shared" si="1"/>
        <v>11.506711080008095</v>
      </c>
      <c r="Q43" s="261">
        <f t="shared" si="1"/>
        <v>11.660723957367434</v>
      </c>
      <c r="R43" s="261">
        <f t="shared" si="1"/>
        <v>11.360418291792907</v>
      </c>
      <c r="S43" s="261">
        <f t="shared" si="1"/>
        <v>11.606867179426199</v>
      </c>
      <c r="T43" s="261">
        <f t="shared" si="1"/>
        <v>11.111736362076513</v>
      </c>
      <c r="U43" s="261">
        <f t="shared" si="1"/>
        <v>11.323797693518413</v>
      </c>
      <c r="V43" s="261">
        <f t="shared" si="1"/>
        <v>11.53790787797306</v>
      </c>
      <c r="W43" s="261">
        <f t="shared" si="1"/>
        <v>10.939316040351679</v>
      </c>
      <c r="X43" s="261">
        <f t="shared" si="1"/>
        <v>11.535113907674003</v>
      </c>
      <c r="Y43" s="261">
        <f t="shared" si="1"/>
        <v>9.7801424090703559</v>
      </c>
      <c r="DA43" s="70"/>
    </row>
    <row r="44" spans="1:105" ht="12" customHeight="1" x14ac:dyDescent="0.25">
      <c r="A44" s="60" t="s">
        <v>1884</v>
      </c>
      <c r="B44" s="262">
        <v>6.1927777776458086</v>
      </c>
      <c r="C44" s="262">
        <v>6.247222935395583</v>
      </c>
      <c r="D44" s="262">
        <v>6.1518084247269984</v>
      </c>
      <c r="E44" s="262">
        <v>6.3455535657387321</v>
      </c>
      <c r="F44" s="262">
        <v>5.9098681591171269</v>
      </c>
      <c r="G44" s="262">
        <v>6.1585967700466444</v>
      </c>
      <c r="H44" s="262">
        <v>6.1388925190931412</v>
      </c>
      <c r="I44" s="262">
        <v>6.1823212188384629</v>
      </c>
      <c r="J44" s="262">
        <v>6.6621888019782194</v>
      </c>
      <c r="K44" s="262">
        <v>6.2827208171834243</v>
      </c>
      <c r="L44" s="262">
        <v>6.5916329360771364</v>
      </c>
      <c r="M44" s="262">
        <v>7.5178210496516238</v>
      </c>
      <c r="N44" s="262">
        <v>8.2494606012513572</v>
      </c>
      <c r="O44" s="262">
        <v>7.9651666091119404</v>
      </c>
      <c r="P44" s="262">
        <v>7.4893469009857609</v>
      </c>
      <c r="Q44" s="262">
        <v>7.6826493064845263</v>
      </c>
      <c r="R44" s="262">
        <v>7.710594370666807</v>
      </c>
      <c r="S44" s="262">
        <v>7.8499934334743822</v>
      </c>
      <c r="T44" s="262">
        <v>7.4410885636743416</v>
      </c>
      <c r="U44" s="262">
        <v>7.5814713835891521</v>
      </c>
      <c r="V44" s="262">
        <v>7.6400708394385282</v>
      </c>
      <c r="W44" s="262">
        <v>7.0482756413932037</v>
      </c>
      <c r="X44" s="262">
        <v>7.3987367845467373</v>
      </c>
      <c r="Y44" s="262">
        <v>6.4879400345969991</v>
      </c>
      <c r="DA44" s="72" t="s">
        <v>1977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5.2756839771157409E-2</v>
      </c>
      <c r="C47" s="229">
        <v>5.5906372257687451E-2</v>
      </c>
      <c r="D47" s="229">
        <v>1.6042096773043898E-2</v>
      </c>
      <c r="E47" s="229">
        <v>1.6222752861137359E-2</v>
      </c>
      <c r="F47" s="229">
        <v>1.7163530328363479E-2</v>
      </c>
      <c r="G47" s="229">
        <v>1.651945050160664E-2</v>
      </c>
      <c r="H47" s="229">
        <v>8.2678671698299972E-3</v>
      </c>
      <c r="I47" s="229">
        <v>1.6086406974464371E-2</v>
      </c>
      <c r="J47" s="229">
        <v>1.6670635323322691E-2</v>
      </c>
      <c r="K47" s="229">
        <v>2.4215950629499411E-2</v>
      </c>
      <c r="L47" s="229">
        <v>2.430408355858682E-2</v>
      </c>
      <c r="M47" s="229">
        <v>1.8044972851670251E-2</v>
      </c>
      <c r="N47" s="229">
        <v>1.83831212838357E-2</v>
      </c>
      <c r="O47" s="229">
        <v>8.7322110713157312E-3</v>
      </c>
      <c r="P47" s="229">
        <v>1.7802965239615762E-2</v>
      </c>
      <c r="Q47" s="229">
        <v>1.7906304053106399E-2</v>
      </c>
      <c r="R47" s="229">
        <v>1.7194681641233181E-2</v>
      </c>
      <c r="S47" s="229">
        <v>1.2509499144835359E-2</v>
      </c>
      <c r="T47" s="229">
        <v>1.016289738351126E-2</v>
      </c>
      <c r="U47" s="229">
        <v>8.628846579706485E-3</v>
      </c>
      <c r="V47" s="229">
        <v>5.69996495699458E-3</v>
      </c>
      <c r="W47" s="229">
        <v>5.9628705269559844E-3</v>
      </c>
      <c r="X47" s="229">
        <v>5.887491215742802E-3</v>
      </c>
      <c r="Y47" s="229">
        <v>5.4888849588099094E-3</v>
      </c>
      <c r="DA47" s="73" t="s">
        <v>1980</v>
      </c>
    </row>
    <row r="48" spans="1:105" ht="12" customHeight="1" x14ac:dyDescent="0.25">
      <c r="A48" s="64" t="s">
        <v>159</v>
      </c>
      <c r="B48" s="229">
        <v>6.2441528136654174E-3</v>
      </c>
      <c r="C48" s="229">
        <v>1.8394615378854839E-2</v>
      </c>
      <c r="D48" s="229">
        <v>7.4523314910440843E-3</v>
      </c>
      <c r="E48" s="229">
        <v>1.513210555722358E-2</v>
      </c>
      <c r="F48" s="229">
        <v>1.8343956389041748E-2</v>
      </c>
      <c r="G48" s="229">
        <v>1.8483999248038781E-2</v>
      </c>
      <c r="H48" s="229">
        <v>1.8705832973148429E-2</v>
      </c>
      <c r="I48" s="229">
        <v>1.9052015646280181E-2</v>
      </c>
      <c r="J48" s="229">
        <v>2.1031135024867149E-2</v>
      </c>
      <c r="K48" s="229">
        <v>2.3252713922354049E-2</v>
      </c>
      <c r="L48" s="229">
        <v>5.9406398831640334E-3</v>
      </c>
      <c r="M48" s="229">
        <v>2.7595106810981949E-2</v>
      </c>
      <c r="N48" s="229">
        <v>2.7253462088252179E-2</v>
      </c>
      <c r="O48" s="229">
        <v>1.9421081494491409E-2</v>
      </c>
      <c r="P48" s="229">
        <v>2.7057146160898229E-2</v>
      </c>
      <c r="Q48" s="229">
        <v>2.7104461100493742E-2</v>
      </c>
      <c r="R48" s="229">
        <v>2.6180470482632012E-2</v>
      </c>
      <c r="S48" s="229">
        <v>2.4628401150302601E-2</v>
      </c>
      <c r="T48" s="229">
        <v>2.290739622222867E-2</v>
      </c>
      <c r="U48" s="229">
        <v>2.313792994990797E-2</v>
      </c>
      <c r="V48" s="229">
        <v>2.2536217506787311E-2</v>
      </c>
      <c r="W48" s="229">
        <v>2.142787352417138E-2</v>
      </c>
      <c r="X48" s="229">
        <v>2.1595705856376601E-2</v>
      </c>
      <c r="Y48" s="229">
        <v>1.9095996754848601E-2</v>
      </c>
      <c r="DA48" s="73" t="s">
        <v>1981</v>
      </c>
    </row>
    <row r="49" spans="1:105" ht="12" customHeight="1" x14ac:dyDescent="0.25">
      <c r="A49" s="64" t="s">
        <v>32</v>
      </c>
      <c r="B49" s="229">
        <v>1.7624064347862991</v>
      </c>
      <c r="C49" s="229">
        <v>1.399214161120415</v>
      </c>
      <c r="D49" s="229">
        <v>0.96496478869510394</v>
      </c>
      <c r="E49" s="229">
        <v>1.073414456223835</v>
      </c>
      <c r="F49" s="229">
        <v>0.3914899103472283</v>
      </c>
      <c r="G49" s="229">
        <v>0.45710049561306493</v>
      </c>
      <c r="H49" s="229">
        <v>0.42043598491373102</v>
      </c>
      <c r="I49" s="229">
        <v>0.34479044593718239</v>
      </c>
      <c r="J49" s="229">
        <v>0.37645472866506979</v>
      </c>
      <c r="K49" s="229">
        <v>0.234808200507163</v>
      </c>
      <c r="L49" s="229">
        <v>0.1116297942936401</v>
      </c>
      <c r="M49" s="229">
        <v>0.1940973645331979</v>
      </c>
      <c r="N49" s="229">
        <v>0.32365721227409372</v>
      </c>
      <c r="O49" s="229">
        <v>0.20721617520811991</v>
      </c>
      <c r="P49" s="229">
        <v>0.20441909614174589</v>
      </c>
      <c r="Q49" s="229">
        <v>0.40435848442294697</v>
      </c>
      <c r="R49" s="229">
        <v>0.41461306973533663</v>
      </c>
      <c r="S49" s="229">
        <v>0.3080612671212426</v>
      </c>
      <c r="T49" s="229">
        <v>0.27105363518139919</v>
      </c>
      <c r="U49" s="229">
        <v>0.21976776502677031</v>
      </c>
      <c r="V49" s="229">
        <v>0.27764149391047782</v>
      </c>
      <c r="W49" s="229">
        <v>0.1920635436049066</v>
      </c>
      <c r="X49" s="229">
        <v>0.33288242903056647</v>
      </c>
      <c r="Y49" s="229">
        <v>0.42127509659856888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5.7990762728040563E-5</v>
      </c>
      <c r="T50" s="229">
        <v>2.8838400496662361E-5</v>
      </c>
      <c r="U50" s="229">
        <v>2.1197388794256539E-5</v>
      </c>
      <c r="V50" s="229">
        <v>2.2110715756147751E-5</v>
      </c>
      <c r="W50" s="229">
        <v>2.131586082700831E-5</v>
      </c>
      <c r="X50" s="229">
        <v>1.4678014144046569E-5</v>
      </c>
      <c r="Y50" s="229">
        <v>1.306382928640635E-5</v>
      </c>
      <c r="DA50" s="73" t="s">
        <v>1983</v>
      </c>
    </row>
    <row r="51" spans="1:105" ht="12" customHeight="1" x14ac:dyDescent="0.25">
      <c r="A51" s="64" t="s">
        <v>35</v>
      </c>
      <c r="B51" s="229">
        <v>6.0495394773678428E-3</v>
      </c>
      <c r="C51" s="229">
        <v>4.0654912401464141E-2</v>
      </c>
      <c r="D51" s="229">
        <v>6.4270258533679708E-2</v>
      </c>
      <c r="E51" s="229">
        <v>0.13885970584578389</v>
      </c>
      <c r="F51" s="229">
        <v>0.13642364131710491</v>
      </c>
      <c r="G51" s="229">
        <v>0.18020041313564419</v>
      </c>
      <c r="H51" s="229">
        <v>0.20233319841429309</v>
      </c>
      <c r="I51" s="229">
        <v>0.21284128828757501</v>
      </c>
      <c r="J51" s="229">
        <v>0.29106416852039868</v>
      </c>
      <c r="K51" s="229">
        <v>0.46872061490546402</v>
      </c>
      <c r="L51" s="229">
        <v>0.55547102846384688</v>
      </c>
      <c r="M51" s="229">
        <v>0.79218102371236998</v>
      </c>
      <c r="N51" s="229">
        <v>0.75085849882859945</v>
      </c>
      <c r="O51" s="229">
        <v>0.62411334831163845</v>
      </c>
      <c r="P51" s="229">
        <v>0.68065256876803859</v>
      </c>
      <c r="Q51" s="229">
        <v>0.69395542599619575</v>
      </c>
      <c r="R51" s="229">
        <v>0.78772107997535279</v>
      </c>
      <c r="S51" s="229">
        <v>1.1420307410890469</v>
      </c>
      <c r="T51" s="229">
        <v>1.112388349411515</v>
      </c>
      <c r="U51" s="229">
        <v>1.115894171459263</v>
      </c>
      <c r="V51" s="229">
        <v>1.1039984386218109</v>
      </c>
      <c r="W51" s="229">
        <v>1.2971213373186601</v>
      </c>
      <c r="X51" s="229">
        <v>1.065285596869076</v>
      </c>
      <c r="Y51" s="229">
        <v>0.85611956985016868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4.2522375274411983</v>
      </c>
      <c r="C53" s="229">
        <v>4.4326932695898948</v>
      </c>
      <c r="D53" s="229">
        <v>4.7765352761853377</v>
      </c>
      <c r="E53" s="229">
        <v>4.7850029019340488</v>
      </c>
      <c r="F53" s="229">
        <v>5.0069623390480062</v>
      </c>
      <c r="G53" s="229">
        <v>4.8863118530762737</v>
      </c>
      <c r="H53" s="229">
        <v>4.9638693278748907</v>
      </c>
      <c r="I53" s="229">
        <v>5.1159740498910393</v>
      </c>
      <c r="J53" s="229">
        <v>5.5128709408627428</v>
      </c>
      <c r="K53" s="229">
        <v>5.1066482279033787</v>
      </c>
      <c r="L53" s="229">
        <v>5.2660995648973277</v>
      </c>
      <c r="M53" s="229">
        <v>5.7588093327848631</v>
      </c>
      <c r="N53" s="229">
        <v>6.3652886115677516</v>
      </c>
      <c r="O53" s="229">
        <v>6.3907839622844023</v>
      </c>
      <c r="P53" s="229">
        <v>5.7946288704823612</v>
      </c>
      <c r="Q53" s="229">
        <v>5.7783476469168722</v>
      </c>
      <c r="R53" s="229">
        <v>5.8265568778280032</v>
      </c>
      <c r="S53" s="229">
        <v>5.7287687066747619</v>
      </c>
      <c r="T53" s="229">
        <v>5.4230845841581532</v>
      </c>
      <c r="U53" s="229">
        <v>5.5694406827230658</v>
      </c>
      <c r="V53" s="229">
        <v>5.7291617781068203</v>
      </c>
      <c r="W53" s="229">
        <v>5.1890136050036881</v>
      </c>
      <c r="X53" s="229">
        <v>5.5941722917945782</v>
      </c>
      <c r="Y53" s="229">
        <v>4.9866745086512703</v>
      </c>
      <c r="DA53" s="73" t="s">
        <v>1986</v>
      </c>
    </row>
    <row r="54" spans="1:105" ht="12" customHeight="1" x14ac:dyDescent="0.25">
      <c r="A54" s="64" t="s">
        <v>39</v>
      </c>
      <c r="B54" s="229">
        <v>0.11308328335612081</v>
      </c>
      <c r="C54" s="229">
        <v>0.30035960464726658</v>
      </c>
      <c r="D54" s="229">
        <v>0.32254367304878828</v>
      </c>
      <c r="E54" s="229">
        <v>0.31692164331670353</v>
      </c>
      <c r="F54" s="229">
        <v>0.33948478168738228</v>
      </c>
      <c r="G54" s="229">
        <v>0.5999805584720147</v>
      </c>
      <c r="H54" s="229">
        <v>0.52528030774724765</v>
      </c>
      <c r="I54" s="229">
        <v>0.47357701210192199</v>
      </c>
      <c r="J54" s="229">
        <v>0.44409719358181832</v>
      </c>
      <c r="K54" s="229">
        <v>0.42507510931556469</v>
      </c>
      <c r="L54" s="229">
        <v>0.6281878249805698</v>
      </c>
      <c r="M54" s="229">
        <v>0.72709324895854111</v>
      </c>
      <c r="N54" s="229">
        <v>0.76401969520882373</v>
      </c>
      <c r="O54" s="229">
        <v>0.71489983074197216</v>
      </c>
      <c r="P54" s="229">
        <v>0.76478625419310087</v>
      </c>
      <c r="Q54" s="229">
        <v>0.76097698399491187</v>
      </c>
      <c r="R54" s="229">
        <v>0.63832819100424931</v>
      </c>
      <c r="S54" s="229">
        <v>0.63393682753146463</v>
      </c>
      <c r="T54" s="229">
        <v>0.60146286291703865</v>
      </c>
      <c r="U54" s="229">
        <v>0.6445807904616444</v>
      </c>
      <c r="V54" s="229">
        <v>0.50101083561988113</v>
      </c>
      <c r="W54" s="229">
        <v>0.34266509555399488</v>
      </c>
      <c r="X54" s="229">
        <v>0.37889859176625301</v>
      </c>
      <c r="Y54" s="229">
        <v>0.19927291395404609</v>
      </c>
      <c r="DA54" s="73" t="s">
        <v>1987</v>
      </c>
    </row>
    <row r="55" spans="1:105" ht="12" customHeight="1" x14ac:dyDescent="0.25">
      <c r="A55" s="60" t="s">
        <v>1896</v>
      </c>
      <c r="B55" s="262">
        <v>0.87907364218558481</v>
      </c>
      <c r="C55" s="262">
        <v>1.29077782324029</v>
      </c>
      <c r="D55" s="262">
        <v>1.230267078336265</v>
      </c>
      <c r="E55" s="262">
        <v>1.730662990146614</v>
      </c>
      <c r="F55" s="262">
        <v>2.2864809787637359</v>
      </c>
      <c r="G55" s="262">
        <v>2.314894550899977</v>
      </c>
      <c r="H55" s="262">
        <v>2.3567504447914081</v>
      </c>
      <c r="I55" s="262">
        <v>2.462086544880568</v>
      </c>
      <c r="J55" s="262">
        <v>2.6481985122656879</v>
      </c>
      <c r="K55" s="262">
        <v>3.000785446699171</v>
      </c>
      <c r="L55" s="262">
        <v>3.4969336744684441</v>
      </c>
      <c r="M55" s="262">
        <v>4.089108898717388</v>
      </c>
      <c r="N55" s="262">
        <v>3.5304929674285619</v>
      </c>
      <c r="O55" s="262">
        <v>3.7549519657391901</v>
      </c>
      <c r="P55" s="262">
        <v>4.0173641790223353</v>
      </c>
      <c r="Q55" s="262">
        <v>3.9780746508829079</v>
      </c>
      <c r="R55" s="262">
        <v>3.6498239211261012</v>
      </c>
      <c r="S55" s="262">
        <v>3.7568737459518169</v>
      </c>
      <c r="T55" s="262">
        <v>3.6706477984021721</v>
      </c>
      <c r="U55" s="262">
        <v>3.7423263099292612</v>
      </c>
      <c r="V55" s="262">
        <v>3.897837038534532</v>
      </c>
      <c r="W55" s="262">
        <v>3.8910403989584759</v>
      </c>
      <c r="X55" s="262">
        <v>4.1363771231272644</v>
      </c>
      <c r="Y55" s="262">
        <v>3.2922023744733568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198.53077250505643</v>
      </c>
      <c r="C56" s="261">
        <f t="shared" si="2"/>
        <v>201.11211862437156</v>
      </c>
      <c r="D56" s="261">
        <f t="shared" si="2"/>
        <v>197.95609395246822</v>
      </c>
      <c r="E56" s="261">
        <f t="shared" si="2"/>
        <v>205.14578688663056</v>
      </c>
      <c r="F56" s="261">
        <f t="shared" si="2"/>
        <v>192.45648476774312</v>
      </c>
      <c r="G56" s="261">
        <f t="shared" si="2"/>
        <v>200.41607022706592</v>
      </c>
      <c r="H56" s="261">
        <f t="shared" si="2"/>
        <v>199.87678006937909</v>
      </c>
      <c r="I56" s="261">
        <f t="shared" si="2"/>
        <v>201.47424483172816</v>
      </c>
      <c r="J56" s="261">
        <f t="shared" si="2"/>
        <v>217.10220641542429</v>
      </c>
      <c r="K56" s="261">
        <f t="shared" si="2"/>
        <v>205.77810185173618</v>
      </c>
      <c r="L56" s="261">
        <f t="shared" si="2"/>
        <v>216.61725051955528</v>
      </c>
      <c r="M56" s="261">
        <f t="shared" si="2"/>
        <v>247.26269179443545</v>
      </c>
      <c r="N56" s="261">
        <f t="shared" si="2"/>
        <v>269.34710068913807</v>
      </c>
      <c r="O56" s="261">
        <f t="shared" si="2"/>
        <v>260.78104351248004</v>
      </c>
      <c r="P56" s="261">
        <f t="shared" si="2"/>
        <v>246.20976232678692</v>
      </c>
      <c r="Q56" s="261">
        <f t="shared" si="2"/>
        <v>252.26865721289929</v>
      </c>
      <c r="R56" s="261">
        <f t="shared" si="2"/>
        <v>252.4770968595376</v>
      </c>
      <c r="S56" s="261">
        <f t="shared" si="2"/>
        <v>257.12657807300627</v>
      </c>
      <c r="T56" s="261">
        <f t="shared" si="2"/>
        <v>243.95941361172851</v>
      </c>
      <c r="U56" s="261">
        <f t="shared" si="2"/>
        <v>248.56695210718772</v>
      </c>
      <c r="V56" s="261">
        <f t="shared" si="2"/>
        <v>250.75013445022458</v>
      </c>
      <c r="W56" s="261">
        <f t="shared" si="2"/>
        <v>231.93787021381425</v>
      </c>
      <c r="X56" s="261">
        <f t="shared" si="2"/>
        <v>243.57782408718202</v>
      </c>
      <c r="Y56" s="261">
        <f t="shared" si="2"/>
        <v>212.89983932987593</v>
      </c>
      <c r="DA56" s="70"/>
    </row>
    <row r="57" spans="1:105" ht="12" customHeight="1" x14ac:dyDescent="0.25">
      <c r="A57" s="60" t="s">
        <v>1899</v>
      </c>
      <c r="B57" s="262">
        <v>196.7117647016905</v>
      </c>
      <c r="C57" s="262">
        <v>198.4411991243303</v>
      </c>
      <c r="D57" s="262">
        <v>195.41038525603409</v>
      </c>
      <c r="E57" s="262">
        <v>201.56464267640669</v>
      </c>
      <c r="F57" s="262">
        <v>187.72522387783809</v>
      </c>
      <c r="G57" s="262">
        <v>195.62601504854041</v>
      </c>
      <c r="H57" s="262">
        <v>195.00011531237041</v>
      </c>
      <c r="I57" s="262">
        <v>196.37961518663349</v>
      </c>
      <c r="J57" s="262">
        <v>211.6224678275434</v>
      </c>
      <c r="K57" s="262">
        <v>199.5687788987675</v>
      </c>
      <c r="L57" s="262">
        <v>209.3812814989208</v>
      </c>
      <c r="M57" s="262">
        <v>238.80137451834571</v>
      </c>
      <c r="N57" s="262">
        <v>262.04168968680779</v>
      </c>
      <c r="O57" s="262">
        <v>253.0111746423793</v>
      </c>
      <c r="P57" s="262">
        <v>237.89690156072419</v>
      </c>
      <c r="Q57" s="262">
        <v>244.03709561774389</v>
      </c>
      <c r="R57" s="262">
        <v>244.9247623623574</v>
      </c>
      <c r="S57" s="262">
        <v>249.35273259271571</v>
      </c>
      <c r="T57" s="262">
        <v>236.36398966965569</v>
      </c>
      <c r="U57" s="262">
        <v>240.8232086551848</v>
      </c>
      <c r="V57" s="262">
        <v>242.6846031351061</v>
      </c>
      <c r="W57" s="262">
        <v>223.8864027266076</v>
      </c>
      <c r="X57" s="262">
        <v>235.01869786207291</v>
      </c>
      <c r="Y57" s="262">
        <v>206.08750698131641</v>
      </c>
      <c r="DA57" s="72" t="s">
        <v>1989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1.675805498613236</v>
      </c>
      <c r="C60" s="229">
        <v>1.775849471714779</v>
      </c>
      <c r="D60" s="229">
        <v>0.50957248573198255</v>
      </c>
      <c r="E60" s="229">
        <v>0.51531097323612784</v>
      </c>
      <c r="F60" s="229">
        <v>0.54519449278331011</v>
      </c>
      <c r="G60" s="229">
        <v>0.52473548652162272</v>
      </c>
      <c r="H60" s="229">
        <v>0.26262636892401181</v>
      </c>
      <c r="I60" s="229">
        <v>0.51097998624769192</v>
      </c>
      <c r="J60" s="229">
        <v>0.52953782791730897</v>
      </c>
      <c r="K60" s="229">
        <v>0.76921254940762829</v>
      </c>
      <c r="L60" s="229">
        <v>0.77201206597864025</v>
      </c>
      <c r="M60" s="229">
        <v>0.57319325528834919</v>
      </c>
      <c r="N60" s="229">
        <v>0.5839344407806637</v>
      </c>
      <c r="O60" s="229">
        <v>0.27737611638297038</v>
      </c>
      <c r="P60" s="229">
        <v>0.56550595467014764</v>
      </c>
      <c r="Q60" s="229">
        <v>0.5687884816869091</v>
      </c>
      <c r="R60" s="229">
        <v>0.54618400507446552</v>
      </c>
      <c r="S60" s="229">
        <v>0.39736056107124079</v>
      </c>
      <c r="T60" s="229">
        <v>0.32282144629976961</v>
      </c>
      <c r="U60" s="229">
        <v>0.27409277370832358</v>
      </c>
      <c r="V60" s="229">
        <v>0.18105771039865129</v>
      </c>
      <c r="W60" s="229">
        <v>0.18940882850330759</v>
      </c>
      <c r="X60" s="229">
        <v>0.1870144268530067</v>
      </c>
      <c r="Y60" s="229">
        <v>0.17435281633866759</v>
      </c>
      <c r="DA60" s="73" t="s">
        <v>1992</v>
      </c>
    </row>
    <row r="61" spans="1:105" ht="12" customHeight="1" x14ac:dyDescent="0.25">
      <c r="A61" s="64" t="s">
        <v>159</v>
      </c>
      <c r="B61" s="229">
        <v>0.19834367761054861</v>
      </c>
      <c r="C61" s="229">
        <v>0.58429954732833012</v>
      </c>
      <c r="D61" s="229">
        <v>0.23672111795081219</v>
      </c>
      <c r="E61" s="229">
        <v>0.48066688240592548</v>
      </c>
      <c r="F61" s="229">
        <v>0.58269037941662039</v>
      </c>
      <c r="G61" s="229">
        <v>0.58713879964358473</v>
      </c>
      <c r="H61" s="229">
        <v>0.59418528267647941</v>
      </c>
      <c r="I61" s="229">
        <v>0.60518167347007645</v>
      </c>
      <c r="J61" s="229">
        <v>0.66804781843695649</v>
      </c>
      <c r="K61" s="229">
        <v>0.73861561871006953</v>
      </c>
      <c r="L61" s="229">
        <v>0.18870267864168111</v>
      </c>
      <c r="M61" s="229">
        <v>0.8765504516429562</v>
      </c>
      <c r="N61" s="229">
        <v>0.86569820750918691</v>
      </c>
      <c r="O61" s="229">
        <v>0.61690494158972742</v>
      </c>
      <c r="P61" s="229">
        <v>0.85946228981676742</v>
      </c>
      <c r="Q61" s="229">
        <v>0.8609652349568605</v>
      </c>
      <c r="R61" s="229">
        <v>0.83161494474242859</v>
      </c>
      <c r="S61" s="229">
        <v>0.782313918891965</v>
      </c>
      <c r="T61" s="229">
        <v>0.72764670352961669</v>
      </c>
      <c r="U61" s="229">
        <v>0.73496953958531208</v>
      </c>
      <c r="V61" s="229">
        <v>0.71585632080383221</v>
      </c>
      <c r="W61" s="229">
        <v>0.68065010017956151</v>
      </c>
      <c r="X61" s="229">
        <v>0.68598124484961009</v>
      </c>
      <c r="Y61" s="229">
        <v>0.60657872044813188</v>
      </c>
      <c r="DA61" s="73" t="s">
        <v>1993</v>
      </c>
    </row>
    <row r="62" spans="1:105" ht="12" customHeight="1" x14ac:dyDescent="0.25">
      <c r="A62" s="64" t="s">
        <v>32</v>
      </c>
      <c r="B62" s="229">
        <v>55.982322046153037</v>
      </c>
      <c r="C62" s="229">
        <v>44.445626294413202</v>
      </c>
      <c r="D62" s="229">
        <v>30.651822699726839</v>
      </c>
      <c r="E62" s="229">
        <v>34.096694491815931</v>
      </c>
      <c r="F62" s="229">
        <v>12.43556185808843</v>
      </c>
      <c r="G62" s="229">
        <v>14.519662801826779</v>
      </c>
      <c r="H62" s="229">
        <v>13.355025403142051</v>
      </c>
      <c r="I62" s="229">
        <v>10.952167106239919</v>
      </c>
      <c r="J62" s="229">
        <v>11.957973734066931</v>
      </c>
      <c r="K62" s="229">
        <v>7.4586134278745861</v>
      </c>
      <c r="L62" s="229">
        <v>3.5458875834450412</v>
      </c>
      <c r="M62" s="229">
        <v>6.1654456969368736</v>
      </c>
      <c r="N62" s="229">
        <v>10.28087615458886</v>
      </c>
      <c r="O62" s="229">
        <v>6.5821608595520464</v>
      </c>
      <c r="P62" s="229">
        <v>6.4933124656789936</v>
      </c>
      <c r="Q62" s="229">
        <v>12.84432832872891</v>
      </c>
      <c r="R62" s="229">
        <v>13.17006221512246</v>
      </c>
      <c r="S62" s="229">
        <v>9.7854755438512377</v>
      </c>
      <c r="T62" s="229">
        <v>8.6099389998797413</v>
      </c>
      <c r="U62" s="229">
        <v>6.9808584184974087</v>
      </c>
      <c r="V62" s="229">
        <v>8.8192003948034081</v>
      </c>
      <c r="W62" s="229">
        <v>6.1008419733323276</v>
      </c>
      <c r="X62" s="229">
        <v>10.573912451559179</v>
      </c>
      <c r="Y62" s="229">
        <v>13.381679539013369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1.8420595219495229E-3</v>
      </c>
      <c r="T63" s="229">
        <v>9.1604330989398142E-4</v>
      </c>
      <c r="U63" s="229">
        <v>6.7332882052344287E-4</v>
      </c>
      <c r="V63" s="229">
        <v>7.0234038284234005E-4</v>
      </c>
      <c r="W63" s="229">
        <v>6.7709204979908739E-4</v>
      </c>
      <c r="X63" s="229">
        <v>4.6624280222265621E-4</v>
      </c>
      <c r="Y63" s="229">
        <v>4.1496869497996652E-4</v>
      </c>
      <c r="DA63" s="73" t="s">
        <v>1995</v>
      </c>
    </row>
    <row r="64" spans="1:105" ht="12" customHeight="1" x14ac:dyDescent="0.25">
      <c r="A64" s="64" t="s">
        <v>35</v>
      </c>
      <c r="B64" s="229">
        <v>0.19216184222227281</v>
      </c>
      <c r="C64" s="229">
        <v>1.2913913351053321</v>
      </c>
      <c r="D64" s="229">
        <v>2.04152585930512</v>
      </c>
      <c r="E64" s="229">
        <v>4.4108377151013709</v>
      </c>
      <c r="F64" s="229">
        <v>4.3334568418374504</v>
      </c>
      <c r="G64" s="229">
        <v>5.7240131231322291</v>
      </c>
      <c r="H64" s="229">
        <v>6.4270545378657848</v>
      </c>
      <c r="I64" s="229">
        <v>6.7608409220759134</v>
      </c>
      <c r="J64" s="229">
        <v>9.2455677059420793</v>
      </c>
      <c r="K64" s="229">
        <v>14.888772473467681</v>
      </c>
      <c r="L64" s="229">
        <v>17.6443738453222</v>
      </c>
      <c r="M64" s="229">
        <v>25.163397223804701</v>
      </c>
      <c r="N64" s="229">
        <v>23.85079937455551</v>
      </c>
      <c r="O64" s="229">
        <v>19.824776946369699</v>
      </c>
      <c r="P64" s="229">
        <v>21.620728654984759</v>
      </c>
      <c r="Q64" s="229">
        <v>22.043290002232101</v>
      </c>
      <c r="R64" s="229">
        <v>25.021728422746499</v>
      </c>
      <c r="S64" s="229">
        <v>36.276270599299131</v>
      </c>
      <c r="T64" s="229">
        <v>35.334688746012823</v>
      </c>
      <c r="U64" s="229">
        <v>35.446050152235408</v>
      </c>
      <c r="V64" s="229">
        <v>35.068185697398697</v>
      </c>
      <c r="W64" s="229">
        <v>41.202677773651537</v>
      </c>
      <c r="X64" s="229">
        <v>33.838483665253001</v>
      </c>
      <c r="Y64" s="229">
        <v>27.194386336417111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135.07107440107339</v>
      </c>
      <c r="C66" s="229">
        <v>140.80319797520849</v>
      </c>
      <c r="D66" s="229">
        <v>151.72523818471069</v>
      </c>
      <c r="E66" s="229">
        <v>151.99420982614029</v>
      </c>
      <c r="F66" s="229">
        <v>159.0446860638778</v>
      </c>
      <c r="G66" s="229">
        <v>155.2122588624228</v>
      </c>
      <c r="H66" s="229">
        <v>157.6758492383789</v>
      </c>
      <c r="I66" s="229">
        <v>162.50741099653891</v>
      </c>
      <c r="J66" s="229">
        <v>175.11472400387541</v>
      </c>
      <c r="K66" s="229">
        <v>162.2111790039896</v>
      </c>
      <c r="L66" s="229">
        <v>167.2761038261504</v>
      </c>
      <c r="M66" s="229">
        <v>182.9268846884604</v>
      </c>
      <c r="N66" s="229">
        <v>202.19152060274041</v>
      </c>
      <c r="O66" s="229">
        <v>203.00137291962221</v>
      </c>
      <c r="P66" s="229">
        <v>184.06468176826331</v>
      </c>
      <c r="Q66" s="229">
        <v>183.5475134903007</v>
      </c>
      <c r="R66" s="229">
        <v>185.07886553100721</v>
      </c>
      <c r="S66" s="229">
        <v>181.97265303555119</v>
      </c>
      <c r="T66" s="229">
        <v>172.26268679090609</v>
      </c>
      <c r="U66" s="229">
        <v>176.91164521590909</v>
      </c>
      <c r="V66" s="229">
        <v>181.98513883398121</v>
      </c>
      <c r="W66" s="229">
        <v>164.82749098247001</v>
      </c>
      <c r="X66" s="229">
        <v>177.69723750406311</v>
      </c>
      <c r="Y66" s="229">
        <v>158.4002490983344</v>
      </c>
      <c r="DA66" s="73" t="s">
        <v>1998</v>
      </c>
    </row>
    <row r="67" spans="1:105" ht="12" customHeight="1" x14ac:dyDescent="0.25">
      <c r="A67" s="64" t="s">
        <v>39</v>
      </c>
      <c r="B67" s="229">
        <v>3.5920572360179559</v>
      </c>
      <c r="C67" s="229">
        <v>9.5408345005602353</v>
      </c>
      <c r="D67" s="229">
        <v>10.24550490860857</v>
      </c>
      <c r="E67" s="229">
        <v>10.06692278770705</v>
      </c>
      <c r="F67" s="229">
        <v>10.7836342418345</v>
      </c>
      <c r="G67" s="229">
        <v>19.05820597499341</v>
      </c>
      <c r="H67" s="229">
        <v>16.685374481383171</v>
      </c>
      <c r="I67" s="229">
        <v>15.04303450206106</v>
      </c>
      <c r="J67" s="229">
        <v>14.10661673730481</v>
      </c>
      <c r="K67" s="229">
        <v>13.50238582531793</v>
      </c>
      <c r="L67" s="229">
        <v>19.954201499382808</v>
      </c>
      <c r="M67" s="229">
        <v>23.095903202212479</v>
      </c>
      <c r="N67" s="229">
        <v>24.268860906633218</v>
      </c>
      <c r="O67" s="229">
        <v>22.708582858862641</v>
      </c>
      <c r="P67" s="229">
        <v>24.293210427310271</v>
      </c>
      <c r="Q67" s="229">
        <v>24.172210079838379</v>
      </c>
      <c r="R67" s="229">
        <v>20.276307243664391</v>
      </c>
      <c r="S67" s="229">
        <v>20.136816874528879</v>
      </c>
      <c r="T67" s="229">
        <v>19.105290939717701</v>
      </c>
      <c r="U67" s="229">
        <v>20.4749192264287</v>
      </c>
      <c r="V67" s="229">
        <v>15.9144618373374</v>
      </c>
      <c r="W67" s="229">
        <v>10.88465597642101</v>
      </c>
      <c r="X67" s="229">
        <v>12.035602326692739</v>
      </c>
      <c r="Y67" s="229">
        <v>6.3298455020696993</v>
      </c>
      <c r="DA67" s="73" t="s">
        <v>1999</v>
      </c>
    </row>
    <row r="68" spans="1:105" ht="12" customHeight="1" x14ac:dyDescent="0.25">
      <c r="A68" s="60" t="s">
        <v>1911</v>
      </c>
      <c r="B68" s="262">
        <v>1.819007803365936</v>
      </c>
      <c r="C68" s="262">
        <v>2.6709195000412742</v>
      </c>
      <c r="D68" s="262">
        <v>2.5457086964341409</v>
      </c>
      <c r="E68" s="262">
        <v>3.5811442102238691</v>
      </c>
      <c r="F68" s="262">
        <v>4.7312608899050241</v>
      </c>
      <c r="G68" s="262">
        <v>4.7900551785255141</v>
      </c>
      <c r="H68" s="262">
        <v>4.8766647570086938</v>
      </c>
      <c r="I68" s="262">
        <v>5.0946296450946784</v>
      </c>
      <c r="J68" s="262">
        <v>5.4797385878808953</v>
      </c>
      <c r="K68" s="262">
        <v>6.2093229529686811</v>
      </c>
      <c r="L68" s="262">
        <v>7.235969020634486</v>
      </c>
      <c r="M68" s="262">
        <v>8.4613172760897406</v>
      </c>
      <c r="N68" s="262">
        <v>7.3054110023302732</v>
      </c>
      <c r="O68" s="262">
        <v>7.769868870100737</v>
      </c>
      <c r="P68" s="262">
        <v>8.3128607660627321</v>
      </c>
      <c r="Q68" s="262">
        <v>8.2315615951553944</v>
      </c>
      <c r="R68" s="262">
        <v>7.5523344971802002</v>
      </c>
      <c r="S68" s="262">
        <v>7.7738454802905608</v>
      </c>
      <c r="T68" s="262">
        <v>7.59542394207282</v>
      </c>
      <c r="U68" s="262">
        <v>7.7437434520029127</v>
      </c>
      <c r="V68" s="262">
        <v>8.0655313151184753</v>
      </c>
      <c r="W68" s="262">
        <v>8.0514674872066578</v>
      </c>
      <c r="X68" s="262">
        <v>8.5591262251091251</v>
      </c>
      <c r="Y68" s="262">
        <v>6.8123323485595284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26.929453746218851</v>
      </c>
      <c r="C69" s="261">
        <f t="shared" si="3"/>
        <v>27.178499465863574</v>
      </c>
      <c r="D69" s="261">
        <f t="shared" si="3"/>
        <v>26.76473839304245</v>
      </c>
      <c r="E69" s="261">
        <f t="shared" si="3"/>
        <v>27.636402429994511</v>
      </c>
      <c r="F69" s="261">
        <f t="shared" si="3"/>
        <v>25.784024929124389</v>
      </c>
      <c r="G69" s="261">
        <f t="shared" si="3"/>
        <v>26.83491493225787</v>
      </c>
      <c r="H69" s="261">
        <f t="shared" si="3"/>
        <v>26.759586759951773</v>
      </c>
      <c r="I69" s="261">
        <f t="shared" si="3"/>
        <v>26.96009977775946</v>
      </c>
      <c r="J69" s="261">
        <f t="shared" si="3"/>
        <v>29.054918300072227</v>
      </c>
      <c r="K69" s="261">
        <f t="shared" si="3"/>
        <v>27.415603554747577</v>
      </c>
      <c r="L69" s="261">
        <f t="shared" si="3"/>
        <v>28.763041892068848</v>
      </c>
      <c r="M69" s="261">
        <f t="shared" si="3"/>
        <v>32.759512934774065</v>
      </c>
      <c r="N69" s="261">
        <f t="shared" si="3"/>
        <v>35.879066992455989</v>
      </c>
      <c r="O69" s="261">
        <f t="shared" si="3"/>
        <v>34.708574930985073</v>
      </c>
      <c r="P69" s="261">
        <f t="shared" si="3"/>
        <v>32.676213938366054</v>
      </c>
      <c r="Q69" s="261">
        <f t="shared" si="3"/>
        <v>33.512641357450605</v>
      </c>
      <c r="R69" s="261">
        <f t="shared" si="3"/>
        <v>33.612098269226479</v>
      </c>
      <c r="S69" s="261">
        <f t="shared" si="3"/>
        <v>34.19030548903401</v>
      </c>
      <c r="T69" s="261">
        <f t="shared" si="3"/>
        <v>32.413578512628163</v>
      </c>
      <c r="U69" s="261">
        <f t="shared" si="3"/>
        <v>33.024187057231821</v>
      </c>
      <c r="V69" s="261">
        <f t="shared" si="3"/>
        <v>33.271960162065959</v>
      </c>
      <c r="W69" s="261">
        <f t="shared" si="3"/>
        <v>30.670689720367218</v>
      </c>
      <c r="X69" s="261">
        <f t="shared" si="3"/>
        <v>32.268486371255243</v>
      </c>
      <c r="Y69" s="261">
        <f t="shared" si="3"/>
        <v>28.314894286150192</v>
      </c>
      <c r="DA69" s="70"/>
    </row>
    <row r="70" spans="1:105" ht="12" customHeight="1" x14ac:dyDescent="0.25">
      <c r="A70" s="60" t="s">
        <v>1914</v>
      </c>
      <c r="B70" s="262">
        <v>22.312214051812049</v>
      </c>
      <c r="C70" s="262">
        <v>22.50837675252815</v>
      </c>
      <c r="D70" s="262">
        <v>22.164603883207509</v>
      </c>
      <c r="E70" s="262">
        <v>22.862656229499791</v>
      </c>
      <c r="F70" s="262">
        <v>21.292907337995469</v>
      </c>
      <c r="G70" s="262">
        <v>22.18906189207976</v>
      </c>
      <c r="H70" s="262">
        <v>22.11806863496788</v>
      </c>
      <c r="I70" s="262">
        <v>22.274539685520882</v>
      </c>
      <c r="J70" s="262">
        <v>24.00347436006852</v>
      </c>
      <c r="K70" s="262">
        <v>22.63627353249905</v>
      </c>
      <c r="L70" s="262">
        <v>23.749265725571981</v>
      </c>
      <c r="M70" s="262">
        <v>27.08626701712711</v>
      </c>
      <c r="N70" s="262">
        <v>29.722321283920241</v>
      </c>
      <c r="O70" s="262">
        <v>28.698026753417931</v>
      </c>
      <c r="P70" s="262">
        <v>26.98367633443393</v>
      </c>
      <c r="Q70" s="262">
        <v>27.680133530716251</v>
      </c>
      <c r="R70" s="262">
        <v>27.780817953137689</v>
      </c>
      <c r="S70" s="262">
        <v>28.28306457648851</v>
      </c>
      <c r="T70" s="262">
        <v>26.809804383826609</v>
      </c>
      <c r="U70" s="262">
        <v>27.31559542616673</v>
      </c>
      <c r="V70" s="262">
        <v>27.526725818565211</v>
      </c>
      <c r="W70" s="262">
        <v>25.39452253149015</v>
      </c>
      <c r="X70" s="262">
        <v>26.657213414910991</v>
      </c>
      <c r="Y70" s="262">
        <v>23.37566630112148</v>
      </c>
      <c r="DA70" s="72" t="s">
        <v>2001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0.19007979035196379</v>
      </c>
      <c r="C73" s="229">
        <v>0.2014273706343146</v>
      </c>
      <c r="D73" s="229">
        <v>5.779873102052565E-2</v>
      </c>
      <c r="E73" s="229">
        <v>5.844962427909773E-2</v>
      </c>
      <c r="F73" s="229">
        <v>6.1839190153662363E-2</v>
      </c>
      <c r="G73" s="229">
        <v>5.9518608424906139E-2</v>
      </c>
      <c r="H73" s="229">
        <v>2.9788639067769782E-2</v>
      </c>
      <c r="I73" s="229">
        <v>5.7958378069761188E-2</v>
      </c>
      <c r="J73" s="229">
        <v>6.0063318444324228E-2</v>
      </c>
      <c r="K73" s="229">
        <v>8.7248645650402107E-2</v>
      </c>
      <c r="L73" s="229">
        <v>8.7566183409614085E-2</v>
      </c>
      <c r="M73" s="229">
        <v>6.5014975715576476E-2</v>
      </c>
      <c r="N73" s="229">
        <v>6.6233304625584327E-2</v>
      </c>
      <c r="O73" s="229">
        <v>3.1461642830475721E-2</v>
      </c>
      <c r="P73" s="229">
        <v>6.4143036525086045E-2</v>
      </c>
      <c r="Q73" s="229">
        <v>6.4515360191339063E-2</v>
      </c>
      <c r="R73" s="229">
        <v>6.1951426501501733E-2</v>
      </c>
      <c r="S73" s="229">
        <v>4.5070989565950813E-2</v>
      </c>
      <c r="T73" s="229">
        <v>3.6616321455297841E-2</v>
      </c>
      <c r="U73" s="229">
        <v>3.108922664747182E-2</v>
      </c>
      <c r="V73" s="229">
        <v>2.053663844799512E-2</v>
      </c>
      <c r="W73" s="229">
        <v>2.1483871751532529E-2</v>
      </c>
      <c r="X73" s="229">
        <v>2.121228452730858E-2</v>
      </c>
      <c r="Y73" s="229">
        <v>1.9776129631006251E-2</v>
      </c>
      <c r="DA73" s="73" t="s">
        <v>2004</v>
      </c>
    </row>
    <row r="74" spans="1:105" ht="12" customHeight="1" x14ac:dyDescent="0.25">
      <c r="A74" s="64" t="s">
        <v>159</v>
      </c>
      <c r="B74" s="229">
        <v>2.2497315284529761E-2</v>
      </c>
      <c r="C74" s="229">
        <v>6.6274717173815043E-2</v>
      </c>
      <c r="D74" s="229">
        <v>2.6850311989791119E-2</v>
      </c>
      <c r="E74" s="229">
        <v>5.4520086198820122E-2</v>
      </c>
      <c r="F74" s="229">
        <v>6.609219581345907E-2</v>
      </c>
      <c r="G74" s="229">
        <v>6.659676199661016E-2</v>
      </c>
      <c r="H74" s="229">
        <v>6.7396015859137529E-2</v>
      </c>
      <c r="I74" s="229">
        <v>6.8643291666744585E-2</v>
      </c>
      <c r="J74" s="229">
        <v>7.5773942369006433E-2</v>
      </c>
      <c r="K74" s="229">
        <v>8.377816045554011E-2</v>
      </c>
      <c r="L74" s="229">
        <v>2.140377604963507E-2</v>
      </c>
      <c r="M74" s="229">
        <v>9.9423546598390589E-2</v>
      </c>
      <c r="N74" s="229">
        <v>9.8192620759143603E-2</v>
      </c>
      <c r="O74" s="229">
        <v>6.9973014208093889E-2</v>
      </c>
      <c r="P74" s="229">
        <v>9.7485306020883095E-2</v>
      </c>
      <c r="Q74" s="229">
        <v>9.7655778965013998E-2</v>
      </c>
      <c r="R74" s="229">
        <v>9.4326695121247459E-2</v>
      </c>
      <c r="S74" s="229">
        <v>8.8734680615060596E-2</v>
      </c>
      <c r="T74" s="229">
        <v>8.2534001094794265E-2</v>
      </c>
      <c r="U74" s="229">
        <v>8.3364600554815288E-2</v>
      </c>
      <c r="V74" s="229">
        <v>8.1196666017101154E-2</v>
      </c>
      <c r="W74" s="229">
        <v>7.7203367844440804E-2</v>
      </c>
      <c r="X74" s="229">
        <v>7.7808057864886149E-2</v>
      </c>
      <c r="Y74" s="229">
        <v>6.8801753013792571E-2</v>
      </c>
      <c r="DA74" s="73" t="s">
        <v>2005</v>
      </c>
    </row>
    <row r="75" spans="1:105" ht="12" customHeight="1" x14ac:dyDescent="0.25">
      <c r="A75" s="64" t="s">
        <v>32</v>
      </c>
      <c r="B75" s="229">
        <v>6.349846713568267</v>
      </c>
      <c r="C75" s="229">
        <v>5.0412863158014822</v>
      </c>
      <c r="D75" s="229">
        <v>3.4767113710338209</v>
      </c>
      <c r="E75" s="229">
        <v>3.8674491437476322</v>
      </c>
      <c r="F75" s="229">
        <v>1.4105151181628039</v>
      </c>
      <c r="G75" s="229">
        <v>1.6469061974294219</v>
      </c>
      <c r="H75" s="229">
        <v>1.514806122115645</v>
      </c>
      <c r="I75" s="229">
        <v>1.2422596949207281</v>
      </c>
      <c r="J75" s="229">
        <v>1.3563442429844399</v>
      </c>
      <c r="K75" s="229">
        <v>0.84600013418021747</v>
      </c>
      <c r="L75" s="229">
        <v>0.40219558238149672</v>
      </c>
      <c r="M75" s="229">
        <v>0.69932138692107915</v>
      </c>
      <c r="N75" s="229">
        <v>1.1661178971640109</v>
      </c>
      <c r="O75" s="229">
        <v>0.74658769008807724</v>
      </c>
      <c r="P75" s="229">
        <v>0.736509978745995</v>
      </c>
      <c r="Q75" s="229">
        <v>1.4568798335826729</v>
      </c>
      <c r="R75" s="229">
        <v>1.493826501252312</v>
      </c>
      <c r="S75" s="229">
        <v>1.1099266241868271</v>
      </c>
      <c r="T75" s="229">
        <v>0.97659030322709783</v>
      </c>
      <c r="U75" s="229">
        <v>0.79181032987586153</v>
      </c>
      <c r="V75" s="229">
        <v>1.0003259707068659</v>
      </c>
      <c r="W75" s="229">
        <v>0.69199364975297073</v>
      </c>
      <c r="X75" s="229">
        <v>1.199355810477774</v>
      </c>
      <c r="Y75" s="229">
        <v>1.5178293921566051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2.0893730688779249E-4</v>
      </c>
      <c r="T76" s="229">
        <v>1.039030606129745E-4</v>
      </c>
      <c r="U76" s="229">
        <v>7.637294492048293E-5</v>
      </c>
      <c r="V76" s="229">
        <v>7.966360823906152E-5</v>
      </c>
      <c r="W76" s="229">
        <v>7.6799792685544477E-5</v>
      </c>
      <c r="X76" s="229">
        <v>5.2884021548402992E-5</v>
      </c>
      <c r="Y76" s="229">
        <v>4.7068208458375721E-5</v>
      </c>
      <c r="DA76" s="73" t="s">
        <v>2007</v>
      </c>
    </row>
    <row r="77" spans="1:105" ht="12" customHeight="1" x14ac:dyDescent="0.25">
      <c r="A77" s="64" t="s">
        <v>35</v>
      </c>
      <c r="B77" s="229">
        <v>2.1796134881692918E-2</v>
      </c>
      <c r="C77" s="229">
        <v>0.14647725791703961</v>
      </c>
      <c r="D77" s="229">
        <v>0.2315619608934042</v>
      </c>
      <c r="E77" s="229">
        <v>0.50030335194436737</v>
      </c>
      <c r="F77" s="229">
        <v>0.4915263547454502</v>
      </c>
      <c r="G77" s="229">
        <v>0.64925148850342251</v>
      </c>
      <c r="H77" s="229">
        <v>0.72899461193384874</v>
      </c>
      <c r="I77" s="229">
        <v>0.76685464162434913</v>
      </c>
      <c r="J77" s="229">
        <v>1.0486870777573161</v>
      </c>
      <c r="K77" s="229">
        <v>1.688772803703505</v>
      </c>
      <c r="L77" s="229">
        <v>2.0013294407888549</v>
      </c>
      <c r="M77" s="229">
        <v>2.8541816295519138</v>
      </c>
      <c r="N77" s="229">
        <v>2.7052990031324451</v>
      </c>
      <c r="O77" s="229">
        <v>2.2486436814169268</v>
      </c>
      <c r="P77" s="229">
        <v>2.452351166884839</v>
      </c>
      <c r="Q77" s="229">
        <v>2.5002805789568758</v>
      </c>
      <c r="R77" s="229">
        <v>2.8381127146170728</v>
      </c>
      <c r="S77" s="229">
        <v>4.1146695818649377</v>
      </c>
      <c r="T77" s="229">
        <v>4.0078697883208871</v>
      </c>
      <c r="U77" s="229">
        <v>4.0205010589340979</v>
      </c>
      <c r="V77" s="229">
        <v>3.9776414332697492</v>
      </c>
      <c r="W77" s="229">
        <v>4.6734518771039832</v>
      </c>
      <c r="X77" s="229">
        <v>3.8381613416606308</v>
      </c>
      <c r="Y77" s="229">
        <v>3.0845484501954532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15.320561679751339</v>
      </c>
      <c r="C79" s="229">
        <v>15.97073310366944</v>
      </c>
      <c r="D79" s="229">
        <v>17.209575627432429</v>
      </c>
      <c r="E79" s="229">
        <v>17.240083984909401</v>
      </c>
      <c r="F79" s="229">
        <v>18.039790780393499</v>
      </c>
      <c r="G79" s="229">
        <v>17.605094176524769</v>
      </c>
      <c r="H79" s="229">
        <v>17.884529196019781</v>
      </c>
      <c r="I79" s="229">
        <v>18.432553562107369</v>
      </c>
      <c r="J79" s="229">
        <v>19.86254971340248</v>
      </c>
      <c r="K79" s="229">
        <v>18.3989531740636</v>
      </c>
      <c r="L79" s="229">
        <v>18.973446961762392</v>
      </c>
      <c r="M79" s="229">
        <v>20.74865127253365</v>
      </c>
      <c r="N79" s="229">
        <v>22.933760438736691</v>
      </c>
      <c r="O79" s="229">
        <v>23.025618687642261</v>
      </c>
      <c r="P79" s="229">
        <v>20.877706959826099</v>
      </c>
      <c r="Q79" s="229">
        <v>20.819046669038691</v>
      </c>
      <c r="R79" s="229">
        <v>20.99274169217437</v>
      </c>
      <c r="S79" s="229">
        <v>20.64041666375461</v>
      </c>
      <c r="T79" s="229">
        <v>19.539054751746239</v>
      </c>
      <c r="U79" s="229">
        <v>20.06636716569335</v>
      </c>
      <c r="V79" s="229">
        <v>20.641832877002461</v>
      </c>
      <c r="W79" s="229">
        <v>18.69571078273383</v>
      </c>
      <c r="X79" s="229">
        <v>20.155473698377492</v>
      </c>
      <c r="Y79" s="229">
        <v>17.96669492087586</v>
      </c>
      <c r="DA79" s="73" t="s">
        <v>2010</v>
      </c>
    </row>
    <row r="80" spans="1:105" ht="12" customHeight="1" x14ac:dyDescent="0.25">
      <c r="A80" s="64" t="s">
        <v>39</v>
      </c>
      <c r="B80" s="229">
        <v>0.40743241797425778</v>
      </c>
      <c r="C80" s="229">
        <v>1.0821779873320601</v>
      </c>
      <c r="D80" s="229">
        <v>1.1621058808375431</v>
      </c>
      <c r="E80" s="229">
        <v>1.1418500384204731</v>
      </c>
      <c r="F80" s="229">
        <v>1.2231436987265949</v>
      </c>
      <c r="G80" s="229">
        <v>2.1616946592006361</v>
      </c>
      <c r="H80" s="229">
        <v>1.8925540499716971</v>
      </c>
      <c r="I80" s="229">
        <v>1.706270117131921</v>
      </c>
      <c r="J80" s="229">
        <v>1.600056065110959</v>
      </c>
      <c r="K80" s="229">
        <v>1.5315206144457809</v>
      </c>
      <c r="L80" s="229">
        <v>2.2633237811799889</v>
      </c>
      <c r="M80" s="229">
        <v>2.619674205806501</v>
      </c>
      <c r="N80" s="229">
        <v>2.752718019502371</v>
      </c>
      <c r="O80" s="229">
        <v>2.5757420372320978</v>
      </c>
      <c r="P80" s="229">
        <v>2.755479886431019</v>
      </c>
      <c r="Q80" s="229">
        <v>2.7417553099816612</v>
      </c>
      <c r="R80" s="229">
        <v>2.2998589234711861</v>
      </c>
      <c r="S80" s="229">
        <v>2.2840370991942409</v>
      </c>
      <c r="T80" s="229">
        <v>2.1670353149216779</v>
      </c>
      <c r="U80" s="229">
        <v>2.3223866715162131</v>
      </c>
      <c r="V80" s="229">
        <v>1.8051125695128021</v>
      </c>
      <c r="W80" s="229">
        <v>1.2346021825107141</v>
      </c>
      <c r="X80" s="229">
        <v>1.36514933798135</v>
      </c>
      <c r="Y80" s="229">
        <v>0.71796858704031152</v>
      </c>
      <c r="DA80" s="73" t="s">
        <v>2011</v>
      </c>
    </row>
    <row r="81" spans="1:105" ht="12" customHeight="1" x14ac:dyDescent="0.25">
      <c r="A81" s="61" t="s">
        <v>1926</v>
      </c>
      <c r="B81" s="263">
        <v>4.617239694406801</v>
      </c>
      <c r="C81" s="263">
        <v>4.6701227133354219</v>
      </c>
      <c r="D81" s="263">
        <v>4.6001345098349429</v>
      </c>
      <c r="E81" s="263">
        <v>4.7737462004947222</v>
      </c>
      <c r="F81" s="263">
        <v>4.4911175911289192</v>
      </c>
      <c r="G81" s="263">
        <v>4.6458530401781104</v>
      </c>
      <c r="H81" s="263">
        <v>4.6415181249838922</v>
      </c>
      <c r="I81" s="263">
        <v>4.6855600922385774</v>
      </c>
      <c r="J81" s="263">
        <v>5.0514439400037068</v>
      </c>
      <c r="K81" s="263">
        <v>4.7793300222485273</v>
      </c>
      <c r="L81" s="263">
        <v>5.0137761664968696</v>
      </c>
      <c r="M81" s="263">
        <v>5.6732459176469581</v>
      </c>
      <c r="N81" s="263">
        <v>6.1567457085357509</v>
      </c>
      <c r="O81" s="263">
        <v>6.0105481775671414</v>
      </c>
      <c r="P81" s="263">
        <v>5.6925376039321236</v>
      </c>
      <c r="Q81" s="263">
        <v>5.8325078267343544</v>
      </c>
      <c r="R81" s="263">
        <v>5.8312803160887876</v>
      </c>
      <c r="S81" s="263">
        <v>5.9072409125455003</v>
      </c>
      <c r="T81" s="263">
        <v>5.603774128801553</v>
      </c>
      <c r="U81" s="263">
        <v>5.708591631065091</v>
      </c>
      <c r="V81" s="263">
        <v>5.7452343435007469</v>
      </c>
      <c r="W81" s="263">
        <v>5.2761671888770687</v>
      </c>
      <c r="X81" s="263">
        <v>5.6112729563442532</v>
      </c>
      <c r="Y81" s="263">
        <v>4.9392279850287117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35.089935565927682</v>
      </c>
      <c r="C83" s="223">
        <v>32.869025590477307</v>
      </c>
      <c r="D83" s="223">
        <v>31.079227575087138</v>
      </c>
      <c r="E83" s="223">
        <v>29.284086609727702</v>
      </c>
      <c r="F83" s="223">
        <v>28.11965937377348</v>
      </c>
      <c r="G83" s="223">
        <v>28.412927182902049</v>
      </c>
      <c r="H83" s="223">
        <v>29.89424571947189</v>
      </c>
      <c r="I83" s="223">
        <v>30.342819282812769</v>
      </c>
      <c r="J83" s="223">
        <v>27.476553257944929</v>
      </c>
      <c r="K83" s="223">
        <v>23.239397083139661</v>
      </c>
      <c r="L83" s="223">
        <v>26.83881989278202</v>
      </c>
      <c r="M83" s="223">
        <v>24.36512519274952</v>
      </c>
      <c r="N83" s="223">
        <v>21.94868585114034</v>
      </c>
      <c r="O83" s="223">
        <v>21.056886051756852</v>
      </c>
      <c r="P83" s="223">
        <v>21.969290728752</v>
      </c>
      <c r="Q83" s="223">
        <v>22.017828649647921</v>
      </c>
      <c r="R83" s="223">
        <v>21.92404270902626</v>
      </c>
      <c r="S83" s="223">
        <v>22.897119684887699</v>
      </c>
      <c r="T83" s="223">
        <v>23.0105964345159</v>
      </c>
      <c r="U83" s="223">
        <v>25.71037729985887</v>
      </c>
      <c r="V83" s="223">
        <v>22.772677486168341</v>
      </c>
      <c r="W83" s="223">
        <v>22.14266156718497</v>
      </c>
      <c r="X83" s="223">
        <v>22.66515091688451</v>
      </c>
      <c r="Y83" s="223">
        <v>21.915146285898771</v>
      </c>
      <c r="DA83" s="89" t="s">
        <v>2013</v>
      </c>
    </row>
    <row r="84" spans="1:105" ht="12" customHeight="1" x14ac:dyDescent="0.25">
      <c r="A84" s="55" t="s">
        <v>91</v>
      </c>
      <c r="B84" s="259">
        <v>0.9777600818193386</v>
      </c>
      <c r="C84" s="259">
        <v>0.91894515645452335</v>
      </c>
      <c r="D84" s="259">
        <v>0.86534040218754626</v>
      </c>
      <c r="E84" s="259">
        <v>0.81559079001486323</v>
      </c>
      <c r="F84" s="259">
        <v>0.7799896621962471</v>
      </c>
      <c r="G84" s="259">
        <v>0.78931968899122373</v>
      </c>
      <c r="H84" s="259">
        <v>0.8306708935937841</v>
      </c>
      <c r="I84" s="259">
        <v>0.84286690084050164</v>
      </c>
      <c r="J84" s="259">
        <v>0.76420876167815477</v>
      </c>
      <c r="K84" s="259">
        <v>0.64667549624583187</v>
      </c>
      <c r="L84" s="259">
        <v>0.74555535158725417</v>
      </c>
      <c r="M84" s="259">
        <v>0.67821664624643996</v>
      </c>
      <c r="N84" s="259">
        <v>0.61163256217611262</v>
      </c>
      <c r="O84" s="259">
        <v>0.58587614112763076</v>
      </c>
      <c r="P84" s="259">
        <v>0.6111738474025129</v>
      </c>
      <c r="Q84" s="259">
        <v>0.61272739455511493</v>
      </c>
      <c r="R84" s="259">
        <v>0.61028120192015101</v>
      </c>
      <c r="S84" s="259">
        <v>0.63697207350225538</v>
      </c>
      <c r="T84" s="259">
        <v>0.6417154512682689</v>
      </c>
      <c r="U84" s="259">
        <v>0.7147988855461701</v>
      </c>
      <c r="V84" s="259">
        <v>0.63092669405359669</v>
      </c>
      <c r="W84" s="259">
        <v>0.6160767190237012</v>
      </c>
      <c r="X84" s="259">
        <v>0.63168490127195409</v>
      </c>
      <c r="Y84" s="259">
        <v>0.61077350020917021</v>
      </c>
      <c r="DA84" s="67" t="s">
        <v>2014</v>
      </c>
    </row>
    <row r="85" spans="1:105" ht="12" customHeight="1" x14ac:dyDescent="0.25">
      <c r="A85" s="173" t="s">
        <v>92</v>
      </c>
      <c r="B85" s="224">
        <v>0.10830196634338921</v>
      </c>
      <c r="C85" s="224">
        <v>0.1017873088258755</v>
      </c>
      <c r="D85" s="224">
        <v>9.5849757886318457E-2</v>
      </c>
      <c r="E85" s="224">
        <v>9.0339223223155435E-2</v>
      </c>
      <c r="F85" s="224">
        <v>8.6395850796226178E-2</v>
      </c>
      <c r="G85" s="224">
        <v>8.7429294753206169E-2</v>
      </c>
      <c r="H85" s="224">
        <v>9.2009576616208871E-2</v>
      </c>
      <c r="I85" s="224">
        <v>9.3360471985040008E-2</v>
      </c>
      <c r="J85" s="224">
        <v>8.4647873364381496E-2</v>
      </c>
      <c r="K85" s="224">
        <v>7.1629256636446773E-2</v>
      </c>
      <c r="L85" s="224">
        <v>8.2581721320114057E-2</v>
      </c>
      <c r="M85" s="224">
        <v>7.5122924080347209E-2</v>
      </c>
      <c r="N85" s="224">
        <v>6.7747712751846281E-2</v>
      </c>
      <c r="O85" s="224">
        <v>6.4894793004572085E-2</v>
      </c>
      <c r="P85" s="224">
        <v>6.7696903035950343E-2</v>
      </c>
      <c r="Q85" s="224">
        <v>6.7868982275594611E-2</v>
      </c>
      <c r="R85" s="224">
        <v>6.7726876927690929E-2</v>
      </c>
      <c r="S85" s="224">
        <v>7.0930548182637568E-2</v>
      </c>
      <c r="T85" s="224">
        <v>7.1079855373079426E-2</v>
      </c>
      <c r="U85" s="224">
        <v>7.9728181103926113E-2</v>
      </c>
      <c r="V85" s="224">
        <v>7.0928527156352089E-2</v>
      </c>
      <c r="W85" s="224">
        <v>6.8614227785425294E-2</v>
      </c>
      <c r="X85" s="224">
        <v>6.9968817697983091E-2</v>
      </c>
      <c r="Y85" s="224">
        <v>6.7652558427221413E-2</v>
      </c>
      <c r="DA85" s="177" t="s">
        <v>2015</v>
      </c>
    </row>
    <row r="86" spans="1:105" ht="12" customHeight="1" x14ac:dyDescent="0.25">
      <c r="A86" s="173" t="s">
        <v>93</v>
      </c>
      <c r="B86" s="224">
        <v>4.712345391220409</v>
      </c>
      <c r="C86" s="224">
        <v>4.4288850131262771</v>
      </c>
      <c r="D86" s="224">
        <v>4.1705352181055328</v>
      </c>
      <c r="E86" s="224">
        <v>3.9307654013620188</v>
      </c>
      <c r="F86" s="224">
        <v>3.759184648866845</v>
      </c>
      <c r="G86" s="224">
        <v>3.804151005731673</v>
      </c>
      <c r="H86" s="224">
        <v>4.0034444336937813</v>
      </c>
      <c r="I86" s="224">
        <v>4.0622234732649423</v>
      </c>
      <c r="J86" s="224">
        <v>3.6831281036994792</v>
      </c>
      <c r="K86" s="224">
        <v>3.1166728433819189</v>
      </c>
      <c r="L86" s="224">
        <v>3.5932274085219471</v>
      </c>
      <c r="M86" s="224">
        <v>3.2686864054027711</v>
      </c>
      <c r="N86" s="224">
        <v>2.947782323172695</v>
      </c>
      <c r="O86" s="224">
        <v>2.82364844383053</v>
      </c>
      <c r="P86" s="224">
        <v>2.9455715329293102</v>
      </c>
      <c r="Q86" s="224">
        <v>2.953058902173292</v>
      </c>
      <c r="R86" s="224">
        <v>2.937431550381691</v>
      </c>
      <c r="S86" s="224">
        <v>3.0624014399872701</v>
      </c>
      <c r="T86" s="224">
        <v>3.092767750992822</v>
      </c>
      <c r="U86" s="224">
        <v>3.4406379740797961</v>
      </c>
      <c r="V86" s="224">
        <v>3.033539220187031</v>
      </c>
      <c r="W86" s="224">
        <v>2.959222836457915</v>
      </c>
      <c r="X86" s="224">
        <v>3.0402797857029609</v>
      </c>
      <c r="Y86" s="224">
        <v>2.9436420470702371</v>
      </c>
      <c r="DA86" s="177" t="s">
        <v>2016</v>
      </c>
    </row>
    <row r="87" spans="1:105" ht="12" customHeight="1" x14ac:dyDescent="0.25">
      <c r="A87" s="173" t="s">
        <v>94</v>
      </c>
      <c r="B87" s="224">
        <v>1.477114978250436</v>
      </c>
      <c r="C87" s="224">
        <v>1.388262499184818</v>
      </c>
      <c r="D87" s="224">
        <v>1.307281093924487</v>
      </c>
      <c r="E87" s="224">
        <v>1.232123702383523</v>
      </c>
      <c r="F87" s="224">
        <v>1.178340611703818</v>
      </c>
      <c r="G87" s="224">
        <v>1.1924356055398251</v>
      </c>
      <c r="H87" s="224">
        <v>1.254905412625309</v>
      </c>
      <c r="I87" s="224">
        <v>1.2733300807151089</v>
      </c>
      <c r="J87" s="224">
        <v>1.1545001983355601</v>
      </c>
      <c r="K87" s="224">
        <v>0.97694115287961536</v>
      </c>
      <c r="L87" s="224">
        <v>1.1263202470846889</v>
      </c>
      <c r="M87" s="224">
        <v>1.0245907818258599</v>
      </c>
      <c r="N87" s="224">
        <v>0.92400133281669217</v>
      </c>
      <c r="O87" s="224">
        <v>0.88509076976113588</v>
      </c>
      <c r="P87" s="224">
        <v>0.92330834639248838</v>
      </c>
      <c r="Q87" s="224">
        <v>0.92565531044961891</v>
      </c>
      <c r="R87" s="224">
        <v>0.92371715600085769</v>
      </c>
      <c r="S87" s="224">
        <v>0.96741156853874122</v>
      </c>
      <c r="T87" s="224">
        <v>0.96944794788445821</v>
      </c>
      <c r="U87" s="224">
        <v>1.0874012215426521</v>
      </c>
      <c r="V87" s="224">
        <v>0.96738400405123959</v>
      </c>
      <c r="W87" s="224">
        <v>0.93581960701977074</v>
      </c>
      <c r="X87" s="224">
        <v>0.95429466446131306</v>
      </c>
      <c r="Y87" s="224">
        <v>0.92270353663723026</v>
      </c>
      <c r="DA87" s="177" t="s">
        <v>2017</v>
      </c>
    </row>
    <row r="88" spans="1:105" ht="12" customHeight="1" x14ac:dyDescent="0.25">
      <c r="A88" s="56" t="s">
        <v>95</v>
      </c>
      <c r="B88" s="260">
        <v>10.715220733457469</v>
      </c>
      <c r="C88" s="260">
        <v>11.325593078820081</v>
      </c>
      <c r="D88" s="260">
        <v>11.42045111495476</v>
      </c>
      <c r="E88" s="260">
        <v>10.697181971393359</v>
      </c>
      <c r="F88" s="260">
        <v>8.8694953226736857</v>
      </c>
      <c r="G88" s="260">
        <v>9.3680501718896423</v>
      </c>
      <c r="H88" s="260">
        <v>9.9279498612937687</v>
      </c>
      <c r="I88" s="260">
        <v>9.9778501248117593</v>
      </c>
      <c r="J88" s="260">
        <v>9.4172637638559991</v>
      </c>
      <c r="K88" s="260">
        <v>7.9061993951903338</v>
      </c>
      <c r="L88" s="260">
        <v>8.7666272103084708</v>
      </c>
      <c r="M88" s="260">
        <v>8.1262751839436387</v>
      </c>
      <c r="N88" s="260">
        <v>8.1039432128096944</v>
      </c>
      <c r="O88" s="260">
        <v>7.2663856255639292</v>
      </c>
      <c r="P88" s="260">
        <v>7.2725593386126457</v>
      </c>
      <c r="Q88" s="260">
        <v>7.4102405031596312</v>
      </c>
      <c r="R88" s="260">
        <v>7.8549133677487868</v>
      </c>
      <c r="S88" s="260">
        <v>8.5457811380114723</v>
      </c>
      <c r="T88" s="260">
        <v>8.4513316929973143</v>
      </c>
      <c r="U88" s="260">
        <v>9.4456367469058051</v>
      </c>
      <c r="V88" s="260">
        <v>8.2465148388699916</v>
      </c>
      <c r="W88" s="260">
        <v>7.8479738906852816</v>
      </c>
      <c r="X88" s="260">
        <v>7.7728068568916306</v>
      </c>
      <c r="Y88" s="260">
        <v>7.8211039858271141</v>
      </c>
      <c r="DA88" s="68" t="s">
        <v>2018</v>
      </c>
    </row>
    <row r="89" spans="1:105" ht="12" customHeight="1" x14ac:dyDescent="0.25">
      <c r="A89" s="37" t="s">
        <v>159</v>
      </c>
      <c r="B89" s="226">
        <v>3.0866655114224</v>
      </c>
      <c r="C89" s="226">
        <v>2.5443082855950179</v>
      </c>
      <c r="D89" s="226">
        <v>0.91118300328179547</v>
      </c>
      <c r="E89" s="226">
        <v>0.80991536833878086</v>
      </c>
      <c r="F89" s="226">
        <v>0.65140400467420378</v>
      </c>
      <c r="G89" s="226">
        <v>0.5911199113596759</v>
      </c>
      <c r="H89" s="226">
        <v>0.57880102339630057</v>
      </c>
      <c r="I89" s="226">
        <v>0.55652969023837728</v>
      </c>
      <c r="J89" s="226">
        <v>0.46144540939384521</v>
      </c>
      <c r="K89" s="226">
        <v>0.27529587633043973</v>
      </c>
      <c r="L89" s="226">
        <v>6.4790966315522447E-2</v>
      </c>
      <c r="M89" s="226">
        <v>0.20032026145600679</v>
      </c>
      <c r="N89" s="226">
        <v>0.2286981370450169</v>
      </c>
      <c r="O89" s="226">
        <v>0.1643612736604354</v>
      </c>
      <c r="P89" s="226">
        <v>0.20006181500826661</v>
      </c>
      <c r="Q89" s="226">
        <v>0.20465564819998541</v>
      </c>
      <c r="R89" s="226">
        <v>0.19938464444551829</v>
      </c>
      <c r="S89" s="226">
        <v>0.14922980644816269</v>
      </c>
      <c r="T89" s="226">
        <v>0.13988877513109721</v>
      </c>
      <c r="U89" s="226">
        <v>0.15684714673166339</v>
      </c>
      <c r="V89" s="226">
        <v>0.13242722388897671</v>
      </c>
      <c r="W89" s="226">
        <v>0.1021922625016531</v>
      </c>
      <c r="X89" s="226">
        <v>0.1191098073041954</v>
      </c>
      <c r="Y89" s="226">
        <v>0.13573242668620841</v>
      </c>
      <c r="DA89" s="69" t="s">
        <v>2019</v>
      </c>
    </row>
    <row r="90" spans="1:105" ht="12" customHeight="1" x14ac:dyDescent="0.25">
      <c r="A90" s="37" t="s">
        <v>35</v>
      </c>
      <c r="B90" s="226">
        <v>3.1296089427778</v>
      </c>
      <c r="C90" s="226">
        <v>5.8849633569323849</v>
      </c>
      <c r="D90" s="226">
        <v>8.2238504630632185</v>
      </c>
      <c r="E90" s="226">
        <v>7.7780052374933506</v>
      </c>
      <c r="F90" s="226">
        <v>5.0698926624228786</v>
      </c>
      <c r="G90" s="226">
        <v>6.0309696250725606</v>
      </c>
      <c r="H90" s="226">
        <v>6.5519578901802094</v>
      </c>
      <c r="I90" s="226">
        <v>6.5066133580874368</v>
      </c>
      <c r="J90" s="226">
        <v>6.6834095612446314</v>
      </c>
      <c r="K90" s="226">
        <v>5.8075348542389573</v>
      </c>
      <c r="L90" s="226">
        <v>6.3400744204639112</v>
      </c>
      <c r="M90" s="226">
        <v>6.0353079122110067</v>
      </c>
      <c r="N90" s="226">
        <v>6.6048492216729748</v>
      </c>
      <c r="O90" s="226">
        <v>5.5276593500828994</v>
      </c>
      <c r="P90" s="226">
        <v>5.266952689097848</v>
      </c>
      <c r="Q90" s="226">
        <v>5.4836060453503714</v>
      </c>
      <c r="R90" s="226">
        <v>6.278247632413378</v>
      </c>
      <c r="S90" s="226">
        <v>7.2418389741704887</v>
      </c>
      <c r="T90" s="226">
        <v>7.1091108152476554</v>
      </c>
      <c r="U90" s="226">
        <v>7.9163838207319994</v>
      </c>
      <c r="V90" s="226">
        <v>6.8071967454930187</v>
      </c>
      <c r="W90" s="226">
        <v>6.5061471724101869</v>
      </c>
      <c r="X90" s="226">
        <v>6.1489064582926112</v>
      </c>
      <c r="Y90" s="226">
        <v>6.3683572551002028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4.4989462792572672</v>
      </c>
      <c r="C93" s="226">
        <v>2.896321436292677</v>
      </c>
      <c r="D93" s="226">
        <v>2.2854176486097471</v>
      </c>
      <c r="E93" s="226">
        <v>2.1092613655612329</v>
      </c>
      <c r="F93" s="226">
        <v>3.1481986555766039</v>
      </c>
      <c r="G93" s="226">
        <v>2.745960635457406</v>
      </c>
      <c r="H93" s="226">
        <v>2.797190947717259</v>
      </c>
      <c r="I93" s="226">
        <v>2.914707076485946</v>
      </c>
      <c r="J93" s="226">
        <v>2.2724087932175219</v>
      </c>
      <c r="K93" s="226">
        <v>1.8233686646209359</v>
      </c>
      <c r="L93" s="226">
        <v>2.361761823529037</v>
      </c>
      <c r="M93" s="226">
        <v>1.890647010276626</v>
      </c>
      <c r="N93" s="226">
        <v>1.270395854091704</v>
      </c>
      <c r="O93" s="226">
        <v>1.5743650018205959</v>
      </c>
      <c r="P93" s="226">
        <v>1.805544834506531</v>
      </c>
      <c r="Q93" s="226">
        <v>1.721978809609275</v>
      </c>
      <c r="R93" s="226">
        <v>1.37728109088989</v>
      </c>
      <c r="S93" s="226">
        <v>1.1547123573928211</v>
      </c>
      <c r="T93" s="226">
        <v>1.2023321026185629</v>
      </c>
      <c r="U93" s="226">
        <v>1.3724057794421429</v>
      </c>
      <c r="V93" s="226">
        <v>1.306890869487997</v>
      </c>
      <c r="W93" s="226">
        <v>1.239634455773442</v>
      </c>
      <c r="X93" s="226">
        <v>1.504790591294825</v>
      </c>
      <c r="Y93" s="226">
        <v>1.317014304040703</v>
      </c>
      <c r="DA93" s="69" t="s">
        <v>2023</v>
      </c>
    </row>
    <row r="94" spans="1:105" ht="12" customHeight="1" x14ac:dyDescent="0.25">
      <c r="A94" s="132" t="s">
        <v>1939</v>
      </c>
      <c r="B94" s="316">
        <v>17.09919241483664</v>
      </c>
      <c r="C94" s="316">
        <v>14.70555253406574</v>
      </c>
      <c r="D94" s="316">
        <v>13.21976998802849</v>
      </c>
      <c r="E94" s="316">
        <v>12.51808552135077</v>
      </c>
      <c r="F94" s="316">
        <v>13.446253277536661</v>
      </c>
      <c r="G94" s="316">
        <v>13.171541415996479</v>
      </c>
      <c r="H94" s="316">
        <v>13.785265541649039</v>
      </c>
      <c r="I94" s="316">
        <v>14.093188231195411</v>
      </c>
      <c r="J94" s="316">
        <v>12.37280455701136</v>
      </c>
      <c r="K94" s="316">
        <v>10.521278938805519</v>
      </c>
      <c r="L94" s="316">
        <v>12.524507953959541</v>
      </c>
      <c r="M94" s="316">
        <v>11.192233251250469</v>
      </c>
      <c r="N94" s="316">
        <v>9.2935787074132961</v>
      </c>
      <c r="O94" s="316">
        <v>9.4309902784690518</v>
      </c>
      <c r="P94" s="316">
        <v>10.1489807603791</v>
      </c>
      <c r="Q94" s="316">
        <v>10.04827755703467</v>
      </c>
      <c r="R94" s="316">
        <v>9.5299725560470812</v>
      </c>
      <c r="S94" s="316">
        <v>9.6136229166653226</v>
      </c>
      <c r="T94" s="316">
        <v>9.7842537359999522</v>
      </c>
      <c r="U94" s="316">
        <v>10.942174290680519</v>
      </c>
      <c r="V94" s="316">
        <v>9.823384201850125</v>
      </c>
      <c r="W94" s="316">
        <v>9.7149542862128744</v>
      </c>
      <c r="X94" s="316">
        <v>10.196115890858669</v>
      </c>
      <c r="Y94" s="316">
        <v>9.5492706577278028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0.99999999999999989</v>
      </c>
      <c r="D98" s="232">
        <f t="shared" si="4"/>
        <v>1</v>
      </c>
      <c r="E98" s="232">
        <f t="shared" si="4"/>
        <v>1</v>
      </c>
      <c r="F98" s="232">
        <f t="shared" si="4"/>
        <v>0.99999999999999978</v>
      </c>
      <c r="G98" s="232">
        <f t="shared" si="4"/>
        <v>1.0000000000000002</v>
      </c>
      <c r="H98" s="232">
        <f t="shared" si="4"/>
        <v>1</v>
      </c>
      <c r="I98" s="232">
        <f t="shared" si="4"/>
        <v>1.0000000000000002</v>
      </c>
      <c r="J98" s="232">
        <f t="shared" si="4"/>
        <v>1.0000000000000002</v>
      </c>
      <c r="K98" s="232">
        <f t="shared" si="4"/>
        <v>1</v>
      </c>
      <c r="L98" s="232">
        <f t="shared" si="4"/>
        <v>1.0000000000000002</v>
      </c>
      <c r="M98" s="232">
        <f t="shared" si="4"/>
        <v>0.99999999999999989</v>
      </c>
      <c r="N98" s="232">
        <f t="shared" si="4"/>
        <v>1</v>
      </c>
      <c r="O98" s="232">
        <f t="shared" si="4"/>
        <v>1</v>
      </c>
      <c r="P98" s="232">
        <f t="shared" si="4"/>
        <v>0.99999999999999989</v>
      </c>
      <c r="Q98" s="232">
        <f t="shared" si="4"/>
        <v>1</v>
      </c>
      <c r="R98" s="232">
        <f t="shared" si="4"/>
        <v>1.0000000000000002</v>
      </c>
      <c r="S98" s="232">
        <f t="shared" si="4"/>
        <v>0.99999999999999989</v>
      </c>
      <c r="T98" s="232">
        <f t="shared" si="4"/>
        <v>1</v>
      </c>
      <c r="U98" s="232">
        <f t="shared" si="4"/>
        <v>1</v>
      </c>
      <c r="V98" s="232">
        <f t="shared" si="4"/>
        <v>1.0000000000000002</v>
      </c>
      <c r="W98" s="232">
        <f t="shared" si="4"/>
        <v>1</v>
      </c>
      <c r="X98" s="232">
        <f t="shared" si="4"/>
        <v>1.0000000000000002</v>
      </c>
      <c r="Y98" s="232">
        <f t="shared" si="4"/>
        <v>1.0000000000000002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3.9386191996038126E-3</v>
      </c>
      <c r="C99" s="266">
        <f t="shared" si="5"/>
        <v>3.9154955258104557E-3</v>
      </c>
      <c r="D99" s="266">
        <f t="shared" si="5"/>
        <v>3.9174391434476583E-3</v>
      </c>
      <c r="E99" s="266">
        <f t="shared" si="5"/>
        <v>3.9065309062137924E-3</v>
      </c>
      <c r="F99" s="266">
        <f t="shared" si="5"/>
        <v>3.8983634173224767E-3</v>
      </c>
      <c r="G99" s="266">
        <f t="shared" si="5"/>
        <v>3.8747326819708995E-3</v>
      </c>
      <c r="H99" s="266">
        <f t="shared" si="5"/>
        <v>3.8793623850871084E-3</v>
      </c>
      <c r="I99" s="266">
        <f t="shared" si="5"/>
        <v>3.8824326691683894E-3</v>
      </c>
      <c r="J99" s="266">
        <f t="shared" si="5"/>
        <v>3.8828745203706464E-3</v>
      </c>
      <c r="K99" s="266">
        <f t="shared" si="5"/>
        <v>3.8625444390240479E-3</v>
      </c>
      <c r="L99" s="266">
        <f t="shared" si="5"/>
        <v>3.8431899507571556E-3</v>
      </c>
      <c r="M99" s="266">
        <f t="shared" si="5"/>
        <v>3.8303427047029241E-3</v>
      </c>
      <c r="N99" s="266">
        <f t="shared" si="5"/>
        <v>3.8434660678735087E-3</v>
      </c>
      <c r="O99" s="266">
        <f t="shared" si="5"/>
        <v>3.8508921967534272E-3</v>
      </c>
      <c r="P99" s="266">
        <f t="shared" si="5"/>
        <v>3.8353579390063303E-3</v>
      </c>
      <c r="Q99" s="266">
        <f t="shared" si="5"/>
        <v>3.8368677671948982E-3</v>
      </c>
      <c r="R99" s="266">
        <f t="shared" si="5"/>
        <v>3.842291048623278E-3</v>
      </c>
      <c r="S99" s="266">
        <f t="shared" si="5"/>
        <v>3.8215652099084499E-3</v>
      </c>
      <c r="T99" s="266">
        <f t="shared" si="5"/>
        <v>3.8192707682284804E-3</v>
      </c>
      <c r="U99" s="266">
        <f t="shared" si="5"/>
        <v>3.8186882532086947E-3</v>
      </c>
      <c r="V99" s="266">
        <f t="shared" si="5"/>
        <v>3.8285796930302737E-3</v>
      </c>
      <c r="W99" s="266">
        <f t="shared" si="5"/>
        <v>3.8162028833626919E-3</v>
      </c>
      <c r="X99" s="266">
        <f t="shared" si="5"/>
        <v>3.8090733268758611E-3</v>
      </c>
      <c r="Y99" s="266">
        <f t="shared" si="5"/>
        <v>3.8515888235579007E-3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1.4329978241444336E-3</v>
      </c>
      <c r="C100" s="267">
        <f t="shared" si="6"/>
        <v>1.424584679193675E-3</v>
      </c>
      <c r="D100" s="267">
        <f t="shared" si="6"/>
        <v>1.4252918305337591E-3</v>
      </c>
      <c r="E100" s="267">
        <f t="shared" si="6"/>
        <v>1.4213230588832901E-3</v>
      </c>
      <c r="F100" s="267">
        <f t="shared" si="6"/>
        <v>1.4183514606614682E-3</v>
      </c>
      <c r="G100" s="267">
        <f t="shared" si="6"/>
        <v>1.409753830216476E-3</v>
      </c>
      <c r="H100" s="267">
        <f t="shared" si="6"/>
        <v>1.4114382668567664E-3</v>
      </c>
      <c r="I100" s="267">
        <f t="shared" si="6"/>
        <v>1.412555336109976E-3</v>
      </c>
      <c r="J100" s="267">
        <f t="shared" si="6"/>
        <v>1.4127160959548205E-3</v>
      </c>
      <c r="K100" s="267">
        <f t="shared" si="6"/>
        <v>1.4053193508373231E-3</v>
      </c>
      <c r="L100" s="267">
        <f t="shared" si="6"/>
        <v>1.3982775582271924E-3</v>
      </c>
      <c r="M100" s="267">
        <f t="shared" si="6"/>
        <v>1.3936033120741727E-3</v>
      </c>
      <c r="N100" s="267">
        <f t="shared" si="6"/>
        <v>1.3983780186187383E-3</v>
      </c>
      <c r="O100" s="267">
        <f t="shared" si="6"/>
        <v>1.401079885945188E-3</v>
      </c>
      <c r="P100" s="267">
        <f t="shared" si="6"/>
        <v>1.3954280175052219E-3</v>
      </c>
      <c r="Q100" s="267">
        <f t="shared" si="6"/>
        <v>1.3959773421287518E-3</v>
      </c>
      <c r="R100" s="267">
        <f t="shared" si="6"/>
        <v>1.397950508381375E-3</v>
      </c>
      <c r="S100" s="267">
        <f t="shared" si="6"/>
        <v>1.3904097738557052E-3</v>
      </c>
      <c r="T100" s="267">
        <f t="shared" si="6"/>
        <v>1.3895749813133457E-3</v>
      </c>
      <c r="U100" s="267">
        <f t="shared" si="6"/>
        <v>1.3893630433946045E-3</v>
      </c>
      <c r="V100" s="267">
        <f t="shared" si="6"/>
        <v>1.392961871060757E-3</v>
      </c>
      <c r="W100" s="267">
        <f t="shared" si="6"/>
        <v>1.3884587849728011E-3</v>
      </c>
      <c r="X100" s="267">
        <f t="shared" si="6"/>
        <v>1.3981290229912566E-3</v>
      </c>
      <c r="Y100" s="267">
        <f t="shared" si="6"/>
        <v>1.4013333414443021E-3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4.503875666913721E-2</v>
      </c>
      <c r="C101" s="267">
        <f t="shared" si="7"/>
        <v>4.4774333665923219E-2</v>
      </c>
      <c r="D101" s="267">
        <f t="shared" si="7"/>
        <v>4.4796559252450734E-2</v>
      </c>
      <c r="E101" s="267">
        <f t="shared" si="7"/>
        <v>4.4671821770209598E-2</v>
      </c>
      <c r="F101" s="267">
        <f t="shared" si="7"/>
        <v>4.4578425194879125E-2</v>
      </c>
      <c r="G101" s="267">
        <f t="shared" si="7"/>
        <v>4.4308203859564584E-2</v>
      </c>
      <c r="H101" s="267">
        <f t="shared" si="7"/>
        <v>4.4361145274190883E-2</v>
      </c>
      <c r="I101" s="267">
        <f t="shared" si="7"/>
        <v>4.4396254476333552E-2</v>
      </c>
      <c r="J101" s="267">
        <f t="shared" si="7"/>
        <v>4.4401307117316026E-2</v>
      </c>
      <c r="K101" s="267">
        <f t="shared" si="7"/>
        <v>4.4168829302013338E-2</v>
      </c>
      <c r="L101" s="267">
        <f t="shared" si="7"/>
        <v>4.394750755362091E-2</v>
      </c>
      <c r="M101" s="267">
        <f t="shared" si="7"/>
        <v>4.380059718742884E-2</v>
      </c>
      <c r="N101" s="267">
        <f t="shared" si="7"/>
        <v>4.3950664998142833E-2</v>
      </c>
      <c r="O101" s="267">
        <f t="shared" si="7"/>
        <v>4.4035584000124514E-2</v>
      </c>
      <c r="P101" s="267">
        <f t="shared" si="7"/>
        <v>4.3857947214426228E-2</v>
      </c>
      <c r="Q101" s="267">
        <f t="shared" si="7"/>
        <v>4.387521234744645E-2</v>
      </c>
      <c r="R101" s="267">
        <f t="shared" si="7"/>
        <v>4.3877780920709278E-2</v>
      </c>
      <c r="S101" s="267">
        <f t="shared" si="7"/>
        <v>4.3700225094525633E-2</v>
      </c>
      <c r="T101" s="267">
        <f t="shared" si="7"/>
        <v>4.3673987777517145E-2</v>
      </c>
      <c r="U101" s="267">
        <f t="shared" si="7"/>
        <v>4.3667326622705616E-2</v>
      </c>
      <c r="V101" s="267">
        <f t="shared" si="7"/>
        <v>4.378043685973395E-2</v>
      </c>
      <c r="W101" s="267">
        <f t="shared" si="7"/>
        <v>4.3638906010797222E-2</v>
      </c>
      <c r="X101" s="267">
        <f t="shared" si="7"/>
        <v>4.342609824873192E-2</v>
      </c>
      <c r="Y101" s="267">
        <f t="shared" si="7"/>
        <v>4.4043550041913765E-2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1.5809224705828719E-2</v>
      </c>
      <c r="C102" s="267">
        <f t="shared" si="8"/>
        <v>1.5716408585128291E-2</v>
      </c>
      <c r="D102" s="267">
        <f t="shared" si="8"/>
        <v>1.5724210072505344E-2</v>
      </c>
      <c r="E102" s="267">
        <f t="shared" si="8"/>
        <v>1.5680425496024324E-2</v>
      </c>
      <c r="F102" s="267">
        <f t="shared" si="8"/>
        <v>1.56476420100813E-2</v>
      </c>
      <c r="G102" s="267">
        <f t="shared" si="8"/>
        <v>1.5552790594850643E-2</v>
      </c>
      <c r="H102" s="267">
        <f t="shared" si="8"/>
        <v>1.5571373761482439E-2</v>
      </c>
      <c r="I102" s="267">
        <f t="shared" si="8"/>
        <v>1.5583697575614191E-2</v>
      </c>
      <c r="J102" s="267">
        <f t="shared" si="8"/>
        <v>1.5585471122278394E-2</v>
      </c>
      <c r="K102" s="267">
        <f t="shared" si="8"/>
        <v>1.55038682030806E-2</v>
      </c>
      <c r="L102" s="267">
        <f t="shared" si="8"/>
        <v>1.5426181217218039E-2</v>
      </c>
      <c r="M102" s="267">
        <f t="shared" si="8"/>
        <v>1.5374613652691159E-2</v>
      </c>
      <c r="N102" s="267">
        <f t="shared" si="8"/>
        <v>1.5427289523788528E-2</v>
      </c>
      <c r="O102" s="267">
        <f t="shared" si="8"/>
        <v>1.5457097264574657E-2</v>
      </c>
      <c r="P102" s="267">
        <f t="shared" si="8"/>
        <v>1.539474430306296E-2</v>
      </c>
      <c r="Q102" s="267">
        <f t="shared" si="8"/>
        <v>1.5400804602850942E-2</v>
      </c>
      <c r="R102" s="267">
        <f t="shared" si="8"/>
        <v>1.5422573113691699E-2</v>
      </c>
      <c r="S102" s="267">
        <f t="shared" si="8"/>
        <v>1.5339381663882988E-2</v>
      </c>
      <c r="T102" s="267">
        <f t="shared" si="8"/>
        <v>1.5330172003782632E-2</v>
      </c>
      <c r="U102" s="267">
        <f t="shared" si="8"/>
        <v>1.5327833846581951E-2</v>
      </c>
      <c r="V102" s="267">
        <f t="shared" si="8"/>
        <v>1.5367537099645681E-2</v>
      </c>
      <c r="W102" s="267">
        <f t="shared" si="8"/>
        <v>1.5317857819862611E-2</v>
      </c>
      <c r="X102" s="267">
        <f t="shared" si="8"/>
        <v>1.5424542535789449E-2</v>
      </c>
      <c r="Y102" s="267">
        <f t="shared" si="8"/>
        <v>1.545989345509979E-2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2.7252215284299702E-3</v>
      </c>
      <c r="C103" s="268">
        <f t="shared" si="9"/>
        <v>4.7600189601216744E-3</v>
      </c>
      <c r="D103" s="268">
        <f t="shared" si="9"/>
        <v>5.1765505503984788E-3</v>
      </c>
      <c r="E103" s="268">
        <f t="shared" si="9"/>
        <v>6.8079689036523077E-3</v>
      </c>
      <c r="F103" s="268">
        <f t="shared" si="9"/>
        <v>7.1857618228605659E-3</v>
      </c>
      <c r="G103" s="268">
        <f t="shared" si="9"/>
        <v>7.5497340509588047E-3</v>
      </c>
      <c r="H103" s="268">
        <f t="shared" si="9"/>
        <v>7.7869205985373335E-3</v>
      </c>
      <c r="I103" s="268">
        <f t="shared" si="9"/>
        <v>7.9050205358245119E-3</v>
      </c>
      <c r="J103" s="268">
        <f t="shared" si="9"/>
        <v>8.4800653107153963E-3</v>
      </c>
      <c r="K103" s="268">
        <f t="shared" si="9"/>
        <v>9.8041178501353486E-3</v>
      </c>
      <c r="L103" s="268">
        <f t="shared" si="9"/>
        <v>9.9809661016905943E-3</v>
      </c>
      <c r="M103" s="268">
        <f t="shared" si="9"/>
        <v>1.062190562538314E-2</v>
      </c>
      <c r="N103" s="268">
        <f t="shared" si="9"/>
        <v>1.042932271849761E-2</v>
      </c>
      <c r="O103" s="268">
        <f t="shared" si="9"/>
        <v>9.9765589198802275E-3</v>
      </c>
      <c r="P103" s="268">
        <f t="shared" si="9"/>
        <v>1.0303351139831975E-2</v>
      </c>
      <c r="Q103" s="268">
        <f t="shared" si="9"/>
        <v>1.0290918448573501E-2</v>
      </c>
      <c r="R103" s="268">
        <f t="shared" si="9"/>
        <v>1.0652792575595465E-2</v>
      </c>
      <c r="S103" s="268">
        <f t="shared" si="9"/>
        <v>1.1557443276220299E-2</v>
      </c>
      <c r="T103" s="268">
        <f t="shared" si="9"/>
        <v>1.1569096239892334E-2</v>
      </c>
      <c r="U103" s="268">
        <f t="shared" si="9"/>
        <v>1.1497004936030425E-2</v>
      </c>
      <c r="V103" s="268">
        <f t="shared" si="9"/>
        <v>1.1475508020991626E-2</v>
      </c>
      <c r="W103" s="268">
        <f t="shared" si="9"/>
        <v>1.1969210811747392E-2</v>
      </c>
      <c r="X103" s="268">
        <f t="shared" si="9"/>
        <v>1.141104320974057E-2</v>
      </c>
      <c r="Y103" s="268">
        <f t="shared" si="9"/>
        <v>1.1237428080038442E-2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3.5619276801850536E-3</v>
      </c>
      <c r="C104" s="269">
        <f t="shared" si="10"/>
        <v>5.06218351103841E-3</v>
      </c>
      <c r="D104" s="269">
        <f t="shared" si="10"/>
        <v>4.9078344870950134E-3</v>
      </c>
      <c r="E104" s="269">
        <f t="shared" si="10"/>
        <v>6.5252161570280793E-3</v>
      </c>
      <c r="F104" s="269">
        <f t="shared" si="10"/>
        <v>8.9224475882762229E-3</v>
      </c>
      <c r="G104" s="269">
        <f t="shared" si="10"/>
        <v>8.6941645592977755E-3</v>
      </c>
      <c r="H104" s="269">
        <f t="shared" si="10"/>
        <v>8.8558472352352393E-3</v>
      </c>
      <c r="I104" s="269">
        <f t="shared" si="10"/>
        <v>9.1450079576662589E-3</v>
      </c>
      <c r="J104" s="269">
        <f t="shared" si="10"/>
        <v>9.1253897878176074E-3</v>
      </c>
      <c r="K104" s="269">
        <f t="shared" si="10"/>
        <v>1.0686072186637091E-2</v>
      </c>
      <c r="L104" s="269">
        <f t="shared" si="10"/>
        <v>1.1679103934547828E-2</v>
      </c>
      <c r="M104" s="269">
        <f t="shared" si="10"/>
        <v>1.1982197533247484E-2</v>
      </c>
      <c r="N104" s="269">
        <f t="shared" si="10"/>
        <v>9.7960615994614319E-3</v>
      </c>
      <c r="O104" s="269">
        <f t="shared" si="10"/>
        <v>1.0605433761899692E-2</v>
      </c>
      <c r="P104" s="269">
        <f t="shared" si="10"/>
        <v>1.1776668914632348E-2</v>
      </c>
      <c r="Q104" s="269">
        <f t="shared" si="10"/>
        <v>1.1429369280168021E-2</v>
      </c>
      <c r="R104" s="269">
        <f t="shared" si="10"/>
        <v>1.0597787550256666E-2</v>
      </c>
      <c r="S104" s="269">
        <f t="shared" si="10"/>
        <v>1.069026680304898E-2</v>
      </c>
      <c r="T104" s="269">
        <f t="shared" si="10"/>
        <v>1.0970105459109737E-2</v>
      </c>
      <c r="U104" s="269">
        <f t="shared" si="10"/>
        <v>1.0976547117350393E-2</v>
      </c>
      <c r="V104" s="269">
        <f t="shared" si="10"/>
        <v>1.1347500718609934E-2</v>
      </c>
      <c r="W104" s="269">
        <f t="shared" si="10"/>
        <v>1.2177897478400755E-2</v>
      </c>
      <c r="X104" s="269">
        <f t="shared" si="10"/>
        <v>1.2152305233639601E-2</v>
      </c>
      <c r="Y104" s="269">
        <f t="shared" si="10"/>
        <v>1.1237711460197404E-2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0.91962472242583215</v>
      </c>
      <c r="C105" s="269">
        <f t="shared" si="11"/>
        <v>0.91316428237640335</v>
      </c>
      <c r="D105" s="269">
        <f t="shared" si="11"/>
        <v>0.91321038900225937</v>
      </c>
      <c r="E105" s="269">
        <f t="shared" si="11"/>
        <v>0.9065720867189847</v>
      </c>
      <c r="F105" s="269">
        <f t="shared" si="11"/>
        <v>0.89863874133332633</v>
      </c>
      <c r="G105" s="269">
        <f t="shared" si="11"/>
        <v>0.89940464531252129</v>
      </c>
      <c r="H105" s="269">
        <f t="shared" si="11"/>
        <v>0.89857076981857331</v>
      </c>
      <c r="I105" s="269">
        <f t="shared" si="11"/>
        <v>0.8974731139420371</v>
      </c>
      <c r="J105" s="269">
        <f t="shared" si="11"/>
        <v>0.8969535963517572</v>
      </c>
      <c r="K105" s="269">
        <f t="shared" si="11"/>
        <v>0.89096302002525074</v>
      </c>
      <c r="L105" s="269">
        <f t="shared" si="11"/>
        <v>0.88792487330807268</v>
      </c>
      <c r="M105" s="269">
        <f t="shared" si="11"/>
        <v>0.88652728613131571</v>
      </c>
      <c r="N105" s="269">
        <f t="shared" si="11"/>
        <v>0.89351467971733167</v>
      </c>
      <c r="O105" s="269">
        <f t="shared" si="11"/>
        <v>0.89124526085398081</v>
      </c>
      <c r="P105" s="269">
        <f t="shared" si="11"/>
        <v>0.88742107470756948</v>
      </c>
      <c r="Q105" s="269">
        <f t="shared" si="11"/>
        <v>0.88852262993379183</v>
      </c>
      <c r="R105" s="269">
        <f t="shared" si="11"/>
        <v>0.89079762214484481</v>
      </c>
      <c r="S105" s="269">
        <f t="shared" si="11"/>
        <v>0.88988521335500148</v>
      </c>
      <c r="T105" s="269">
        <f t="shared" si="11"/>
        <v>0.8890141161504499</v>
      </c>
      <c r="U105" s="269">
        <f t="shared" si="11"/>
        <v>0.88907532951890589</v>
      </c>
      <c r="V105" s="269">
        <f t="shared" si="11"/>
        <v>0.88774010843752593</v>
      </c>
      <c r="W105" s="269">
        <f t="shared" si="11"/>
        <v>0.88478969844759092</v>
      </c>
      <c r="X105" s="269">
        <f t="shared" si="11"/>
        <v>0.88529563495749819</v>
      </c>
      <c r="Y105" s="269">
        <f t="shared" si="11"/>
        <v>0.88794365911252304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0.88623165042409735</v>
      </c>
      <c r="C106" s="318">
        <f t="shared" si="12"/>
        <v>0.86570631196041836</v>
      </c>
      <c r="D106" s="318">
        <f t="shared" si="12"/>
        <v>0.86719944068574373</v>
      </c>
      <c r="E106" s="318">
        <f t="shared" si="12"/>
        <v>0.84539818524684673</v>
      </c>
      <c r="F106" s="318">
        <f t="shared" si="12"/>
        <v>0.81499079519323714</v>
      </c>
      <c r="G106" s="318">
        <f t="shared" si="12"/>
        <v>0.81789685256910494</v>
      </c>
      <c r="H106" s="318">
        <f t="shared" si="12"/>
        <v>0.81554720198824326</v>
      </c>
      <c r="I106" s="318">
        <f t="shared" si="12"/>
        <v>0.81173866433891628</v>
      </c>
      <c r="J106" s="318">
        <f t="shared" si="12"/>
        <v>0.81140306709096743</v>
      </c>
      <c r="K106" s="318">
        <f t="shared" si="12"/>
        <v>0.79078109327552848</v>
      </c>
      <c r="L106" s="318">
        <f t="shared" si="12"/>
        <v>0.77843327392168715</v>
      </c>
      <c r="M106" s="318">
        <f t="shared" si="12"/>
        <v>0.77419418425712105</v>
      </c>
      <c r="N106" s="318">
        <f t="shared" si="12"/>
        <v>0.80167660222238113</v>
      </c>
      <c r="O106" s="318">
        <f t="shared" si="12"/>
        <v>0.79181931933617156</v>
      </c>
      <c r="P106" s="318">
        <f t="shared" si="12"/>
        <v>0.77701480363289177</v>
      </c>
      <c r="Q106" s="318">
        <f t="shared" si="12"/>
        <v>0.78137229293221711</v>
      </c>
      <c r="R106" s="318">
        <f t="shared" si="12"/>
        <v>0.79144336386118896</v>
      </c>
      <c r="S106" s="318">
        <f t="shared" si="12"/>
        <v>0.78966396207641776</v>
      </c>
      <c r="T106" s="318">
        <f t="shared" si="12"/>
        <v>0.78616937747129645</v>
      </c>
      <c r="U106" s="318">
        <f t="shared" si="12"/>
        <v>0.78617020029374629</v>
      </c>
      <c r="V106" s="318">
        <f t="shared" si="12"/>
        <v>0.78135728920055814</v>
      </c>
      <c r="W106" s="318">
        <f t="shared" si="12"/>
        <v>0.77062190958758425</v>
      </c>
      <c r="X106" s="318">
        <f t="shared" si="12"/>
        <v>0.77136777339212736</v>
      </c>
      <c r="Y106" s="318">
        <f t="shared" si="12"/>
        <v>0.78259011417317281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3.3393072001734754E-2</v>
      </c>
      <c r="C107" s="318">
        <f t="shared" si="13"/>
        <v>4.7457970415984922E-2</v>
      </c>
      <c r="D107" s="318">
        <f t="shared" si="13"/>
        <v>4.6010948316515567E-2</v>
      </c>
      <c r="E107" s="318">
        <f t="shared" si="13"/>
        <v>6.1173901472138012E-2</v>
      </c>
      <c r="F107" s="318">
        <f t="shared" si="13"/>
        <v>8.3647946140089219E-2</v>
      </c>
      <c r="G107" s="318">
        <f t="shared" si="13"/>
        <v>8.1507792743416324E-2</v>
      </c>
      <c r="H107" s="318">
        <f t="shared" si="13"/>
        <v>8.302356783033002E-2</v>
      </c>
      <c r="I107" s="318">
        <f t="shared" si="13"/>
        <v>8.5734449603120849E-2</v>
      </c>
      <c r="J107" s="318">
        <f t="shared" si="13"/>
        <v>8.5550529260789723E-2</v>
      </c>
      <c r="K107" s="318">
        <f t="shared" si="13"/>
        <v>0.10018192674972226</v>
      </c>
      <c r="L107" s="318">
        <f t="shared" si="13"/>
        <v>0.10949159938638542</v>
      </c>
      <c r="M107" s="318">
        <f t="shared" si="13"/>
        <v>0.11233310187419468</v>
      </c>
      <c r="N107" s="318">
        <f t="shared" si="13"/>
        <v>9.1838077494950543E-2</v>
      </c>
      <c r="O107" s="318">
        <f t="shared" si="13"/>
        <v>9.9425941517809202E-2</v>
      </c>
      <c r="P107" s="318">
        <f t="shared" si="13"/>
        <v>0.11040627107467778</v>
      </c>
      <c r="Q107" s="318">
        <f t="shared" si="13"/>
        <v>0.10715033700157477</v>
      </c>
      <c r="R107" s="318">
        <f t="shared" si="13"/>
        <v>9.9354258283655808E-2</v>
      </c>
      <c r="S107" s="318">
        <f t="shared" si="13"/>
        <v>0.10022125127858381</v>
      </c>
      <c r="T107" s="318">
        <f t="shared" si="13"/>
        <v>0.10284473867915339</v>
      </c>
      <c r="U107" s="318">
        <f t="shared" si="13"/>
        <v>0.10290512922515954</v>
      </c>
      <c r="V107" s="318">
        <f t="shared" si="13"/>
        <v>0.10638281923696767</v>
      </c>
      <c r="W107" s="318">
        <f t="shared" si="13"/>
        <v>0.1141677888600066</v>
      </c>
      <c r="X107" s="318">
        <f t="shared" si="13"/>
        <v>0.11392786156537078</v>
      </c>
      <c r="Y107" s="318">
        <f t="shared" si="13"/>
        <v>0.1053535449393502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7.8685299668387228E-3</v>
      </c>
      <c r="C108" s="319">
        <f t="shared" si="14"/>
        <v>1.1182692696380964E-2</v>
      </c>
      <c r="D108" s="319">
        <f t="shared" si="14"/>
        <v>1.0841725661309708E-2</v>
      </c>
      <c r="E108" s="319">
        <f t="shared" si="14"/>
        <v>1.4414626989003932E-2</v>
      </c>
      <c r="F108" s="319">
        <f t="shared" si="14"/>
        <v>1.9710267172592309E-2</v>
      </c>
      <c r="G108" s="319">
        <f t="shared" si="14"/>
        <v>1.9205975110619753E-2</v>
      </c>
      <c r="H108" s="319">
        <f t="shared" si="14"/>
        <v>1.956314266003685E-2</v>
      </c>
      <c r="I108" s="319">
        <f t="shared" si="14"/>
        <v>2.0201917507246273E-2</v>
      </c>
      <c r="J108" s="319">
        <f t="shared" si="14"/>
        <v>2.0158579693789983E-2</v>
      </c>
      <c r="K108" s="319">
        <f t="shared" si="14"/>
        <v>2.3606228643021556E-2</v>
      </c>
      <c r="L108" s="319">
        <f t="shared" si="14"/>
        <v>2.5799900375865915E-2</v>
      </c>
      <c r="M108" s="319">
        <f t="shared" si="14"/>
        <v>2.6469453853156435E-2</v>
      </c>
      <c r="N108" s="319">
        <f t="shared" si="14"/>
        <v>2.1640137356285623E-2</v>
      </c>
      <c r="O108" s="319">
        <f t="shared" si="14"/>
        <v>2.3428093116841544E-2</v>
      </c>
      <c r="P108" s="319">
        <f t="shared" si="14"/>
        <v>2.601542776396527E-2</v>
      </c>
      <c r="Q108" s="319">
        <f t="shared" si="14"/>
        <v>2.524822027784563E-2</v>
      </c>
      <c r="R108" s="319">
        <f t="shared" si="14"/>
        <v>2.3411202137897571E-2</v>
      </c>
      <c r="S108" s="319">
        <f t="shared" si="14"/>
        <v>2.3615494823556325E-2</v>
      </c>
      <c r="T108" s="319">
        <f t="shared" si="14"/>
        <v>2.4233676619706511E-2</v>
      </c>
      <c r="U108" s="319">
        <f t="shared" si="14"/>
        <v>2.4247906661822395E-2</v>
      </c>
      <c r="V108" s="319">
        <f t="shared" si="14"/>
        <v>2.5067367299402149E-2</v>
      </c>
      <c r="W108" s="319">
        <f t="shared" si="14"/>
        <v>2.6901767763265701E-2</v>
      </c>
      <c r="X108" s="319">
        <f t="shared" si="14"/>
        <v>2.7083173464733299E-2</v>
      </c>
      <c r="Y108" s="319">
        <f t="shared" si="14"/>
        <v>2.4824835685225435E-2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0.99999999999999978</v>
      </c>
      <c r="D110" s="232">
        <f t="shared" si="15"/>
        <v>1.0000000000000002</v>
      </c>
      <c r="E110" s="232">
        <f t="shared" si="15"/>
        <v>0.99999999999999944</v>
      </c>
      <c r="F110" s="232">
        <f t="shared" si="15"/>
        <v>0.99999999999999989</v>
      </c>
      <c r="G110" s="232">
        <f t="shared" si="15"/>
        <v>0.99999999999999989</v>
      </c>
      <c r="H110" s="232">
        <f t="shared" si="15"/>
        <v>1.0000000000000004</v>
      </c>
      <c r="I110" s="232">
        <f t="shared" si="15"/>
        <v>0.99999999999999978</v>
      </c>
      <c r="J110" s="232">
        <f t="shared" si="15"/>
        <v>0.99999999999999989</v>
      </c>
      <c r="K110" s="232">
        <f t="shared" si="15"/>
        <v>1.0000000000000004</v>
      </c>
      <c r="L110" s="232">
        <f t="shared" si="15"/>
        <v>1</v>
      </c>
      <c r="M110" s="232">
        <f t="shared" si="15"/>
        <v>0.99999999999999989</v>
      </c>
      <c r="N110" s="232">
        <f t="shared" si="15"/>
        <v>0.99999999999999967</v>
      </c>
      <c r="O110" s="232">
        <f t="shared" si="15"/>
        <v>1.0000000000000002</v>
      </c>
      <c r="P110" s="232">
        <f t="shared" si="15"/>
        <v>1</v>
      </c>
      <c r="Q110" s="232">
        <f t="shared" si="15"/>
        <v>1</v>
      </c>
      <c r="R110" s="232">
        <f t="shared" si="15"/>
        <v>1</v>
      </c>
      <c r="S110" s="232">
        <f t="shared" si="15"/>
        <v>1.0000000000000004</v>
      </c>
      <c r="T110" s="232">
        <f t="shared" si="15"/>
        <v>1</v>
      </c>
      <c r="U110" s="232">
        <f t="shared" si="15"/>
        <v>0.99999999999999989</v>
      </c>
      <c r="V110" s="232">
        <f t="shared" si="15"/>
        <v>0.99999999999999989</v>
      </c>
      <c r="W110" s="232">
        <f t="shared" si="15"/>
        <v>1</v>
      </c>
      <c r="X110" s="232">
        <f t="shared" si="15"/>
        <v>1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3.6984301202764402E-3</v>
      </c>
      <c r="C111" s="299">
        <f t="shared" si="16"/>
        <v>3.683493659871345E-3</v>
      </c>
      <c r="D111" s="299">
        <f t="shared" si="16"/>
        <v>3.6853160778382095E-3</v>
      </c>
      <c r="E111" s="299">
        <f t="shared" si="16"/>
        <v>3.6807674364523727E-3</v>
      </c>
      <c r="F111" s="299">
        <f t="shared" si="16"/>
        <v>3.6817368252322347E-3</v>
      </c>
      <c r="G111" s="299">
        <f t="shared" si="16"/>
        <v>3.6586459044845553E-3</v>
      </c>
      <c r="H111" s="299">
        <f t="shared" si="16"/>
        <v>3.663488753532789E-3</v>
      </c>
      <c r="I111" s="299">
        <f t="shared" si="16"/>
        <v>3.6672863634493887E-3</v>
      </c>
      <c r="J111" s="299">
        <f t="shared" si="16"/>
        <v>3.6674084674006807E-3</v>
      </c>
      <c r="K111" s="299">
        <f t="shared" si="16"/>
        <v>3.6521579844670804E-3</v>
      </c>
      <c r="L111" s="299">
        <f t="shared" si="16"/>
        <v>3.6363723243547511E-3</v>
      </c>
      <c r="M111" s="299">
        <f t="shared" si="16"/>
        <v>3.6010223711612469E-3</v>
      </c>
      <c r="N111" s="299">
        <f t="shared" si="16"/>
        <v>3.5968444294814501E-3</v>
      </c>
      <c r="O111" s="299">
        <f t="shared" si="16"/>
        <v>3.6226917586672284E-3</v>
      </c>
      <c r="P111" s="299">
        <f t="shared" si="16"/>
        <v>3.6315214586051929E-3</v>
      </c>
      <c r="Q111" s="299">
        <f t="shared" si="16"/>
        <v>3.6328910802471055E-3</v>
      </c>
      <c r="R111" s="299">
        <f t="shared" si="16"/>
        <v>3.631054990262091E-3</v>
      </c>
      <c r="S111" s="299">
        <f t="shared" si="16"/>
        <v>3.6102159351204281E-3</v>
      </c>
      <c r="T111" s="299">
        <f t="shared" si="16"/>
        <v>3.6086089743181328E-3</v>
      </c>
      <c r="U111" s="299">
        <f t="shared" si="16"/>
        <v>3.6081840960093025E-3</v>
      </c>
      <c r="V111" s="299">
        <f t="shared" si="16"/>
        <v>3.5964419344263671E-3</v>
      </c>
      <c r="W111" s="299">
        <f t="shared" si="16"/>
        <v>3.5680534683434823E-3</v>
      </c>
      <c r="X111" s="299">
        <f t="shared" si="16"/>
        <v>3.611494334499961E-3</v>
      </c>
      <c r="Y111" s="299">
        <f t="shared" si="16"/>
        <v>3.6428384537275727E-3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1.3640834309339518E-3</v>
      </c>
      <c r="C112" s="233">
        <f t="shared" si="17"/>
        <v>1.3585744507740485E-3</v>
      </c>
      <c r="D112" s="233">
        <f t="shared" si="17"/>
        <v>1.359246608979554E-3</v>
      </c>
      <c r="E112" s="233">
        <f t="shared" si="17"/>
        <v>1.3575689440931309E-3</v>
      </c>
      <c r="F112" s="233">
        <f t="shared" si="17"/>
        <v>1.3579264815156962E-3</v>
      </c>
      <c r="G112" s="233">
        <f t="shared" si="17"/>
        <v>1.3494099105997737E-3</v>
      </c>
      <c r="H112" s="233">
        <f t="shared" si="17"/>
        <v>1.351196087418147E-3</v>
      </c>
      <c r="I112" s="233">
        <f t="shared" si="17"/>
        <v>1.3525967511040661E-3</v>
      </c>
      <c r="J112" s="233">
        <f t="shared" si="17"/>
        <v>1.3526417864221315E-3</v>
      </c>
      <c r="K112" s="233">
        <f t="shared" si="17"/>
        <v>1.3470169860590223E-3</v>
      </c>
      <c r="L112" s="233">
        <f t="shared" si="17"/>
        <v>1.3411947975343487E-3</v>
      </c>
      <c r="M112" s="233">
        <f t="shared" si="17"/>
        <v>1.3554365656240313E-3</v>
      </c>
      <c r="N112" s="233">
        <f t="shared" si="17"/>
        <v>1.343090397164717E-3</v>
      </c>
      <c r="O112" s="233">
        <f t="shared" si="17"/>
        <v>1.3459041564542326E-3</v>
      </c>
      <c r="P112" s="233">
        <f t="shared" si="17"/>
        <v>1.3394056639345598E-3</v>
      </c>
      <c r="Q112" s="233">
        <f t="shared" si="17"/>
        <v>1.3399108183183449E-3</v>
      </c>
      <c r="R112" s="233">
        <f t="shared" si="17"/>
        <v>1.3392336174939928E-3</v>
      </c>
      <c r="S112" s="233">
        <f t="shared" si="17"/>
        <v>1.3315475969634932E-3</v>
      </c>
      <c r="T112" s="233">
        <f t="shared" si="17"/>
        <v>1.3309549053258833E-3</v>
      </c>
      <c r="U112" s="233">
        <f t="shared" si="17"/>
        <v>1.3307981984415048E-3</v>
      </c>
      <c r="V112" s="233">
        <f t="shared" si="17"/>
        <v>1.3519603376722182E-3</v>
      </c>
      <c r="W112" s="233">
        <f t="shared" si="17"/>
        <v>1.3360235222306992E-3</v>
      </c>
      <c r="X112" s="233">
        <f t="shared" si="17"/>
        <v>1.339461336133687E-3</v>
      </c>
      <c r="Y112" s="233">
        <f t="shared" si="17"/>
        <v>1.3435796850820095E-3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2.6609198164298121E-2</v>
      </c>
      <c r="C113" s="233">
        <f t="shared" si="18"/>
        <v>2.650173439673539E-2</v>
      </c>
      <c r="D113" s="233">
        <f t="shared" si="18"/>
        <v>2.6514846198024418E-2</v>
      </c>
      <c r="E113" s="233">
        <f t="shared" si="18"/>
        <v>2.6482119961194785E-2</v>
      </c>
      <c r="F113" s="233">
        <f t="shared" si="18"/>
        <v>2.6489094449640614E-2</v>
      </c>
      <c r="G113" s="233">
        <f t="shared" si="18"/>
        <v>2.6322961559200827E-2</v>
      </c>
      <c r="H113" s="233">
        <f t="shared" si="18"/>
        <v>2.635780454009095E-2</v>
      </c>
      <c r="I113" s="233">
        <f t="shared" si="18"/>
        <v>2.638512730989738E-2</v>
      </c>
      <c r="J113" s="233">
        <f t="shared" si="18"/>
        <v>2.6386005814595565E-2</v>
      </c>
      <c r="K113" s="233">
        <f t="shared" si="18"/>
        <v>2.6276282740403462E-2</v>
      </c>
      <c r="L113" s="233">
        <f t="shared" si="18"/>
        <v>2.6162709212062249E-2</v>
      </c>
      <c r="M113" s="233">
        <f t="shared" si="18"/>
        <v>2.5839964840332838E-2</v>
      </c>
      <c r="N113" s="233">
        <f t="shared" si="18"/>
        <v>2.575082822751372E-2</v>
      </c>
      <c r="O113" s="233">
        <f t="shared" si="18"/>
        <v>2.5884061149737965E-2</v>
      </c>
      <c r="P113" s="233">
        <f t="shared" si="18"/>
        <v>2.6083737837538399E-2</v>
      </c>
      <c r="Q113" s="233">
        <f t="shared" si="18"/>
        <v>2.6048463204111232E-2</v>
      </c>
      <c r="R113" s="233">
        <f t="shared" si="18"/>
        <v>2.6124452440411585E-2</v>
      </c>
      <c r="S113" s="233">
        <f t="shared" si="18"/>
        <v>2.5974521110147648E-2</v>
      </c>
      <c r="T113" s="233">
        <f t="shared" si="18"/>
        <v>2.5962959464519649E-2</v>
      </c>
      <c r="U113" s="233">
        <f t="shared" si="18"/>
        <v>2.5959902580720919E-2</v>
      </c>
      <c r="V113" s="233">
        <f t="shared" si="18"/>
        <v>2.5811490791703452E-2</v>
      </c>
      <c r="W113" s="233">
        <f t="shared" si="18"/>
        <v>2.5551947547548498E-2</v>
      </c>
      <c r="X113" s="233">
        <f t="shared" si="18"/>
        <v>2.5813227214848657E-2</v>
      </c>
      <c r="Y113" s="233">
        <f t="shared" si="18"/>
        <v>2.6069111596792444E-2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1.4856095997432432E-2</v>
      </c>
      <c r="C114" s="233">
        <f t="shared" si="19"/>
        <v>1.4796098246380326E-2</v>
      </c>
      <c r="D114" s="233">
        <f t="shared" si="19"/>
        <v>1.4803418654062156E-2</v>
      </c>
      <c r="E114" s="233">
        <f t="shared" si="19"/>
        <v>1.4785147373846414E-2</v>
      </c>
      <c r="F114" s="233">
        <f t="shared" si="19"/>
        <v>1.4789041278098795E-2</v>
      </c>
      <c r="G114" s="233">
        <f t="shared" si="19"/>
        <v>1.4696288157412278E-2</v>
      </c>
      <c r="H114" s="233">
        <f t="shared" si="19"/>
        <v>1.4715741230208549E-2</v>
      </c>
      <c r="I114" s="233">
        <f t="shared" si="19"/>
        <v>1.4730995718098563E-2</v>
      </c>
      <c r="J114" s="233">
        <f t="shared" si="19"/>
        <v>1.4731486193236139E-2</v>
      </c>
      <c r="K114" s="233">
        <f t="shared" si="19"/>
        <v>1.4670227055953354E-2</v>
      </c>
      <c r="L114" s="233">
        <f t="shared" si="19"/>
        <v>1.4606818183976602E-2</v>
      </c>
      <c r="M114" s="233">
        <f t="shared" si="19"/>
        <v>1.4772348978274306E-2</v>
      </c>
      <c r="N114" s="233">
        <f t="shared" si="19"/>
        <v>1.4627462969656731E-2</v>
      </c>
      <c r="O114" s="233">
        <f t="shared" si="19"/>
        <v>1.4658107340206776E-2</v>
      </c>
      <c r="P114" s="233">
        <f t="shared" si="19"/>
        <v>1.4587332909170133E-2</v>
      </c>
      <c r="Q114" s="233">
        <f t="shared" si="19"/>
        <v>1.4592834494959428E-2</v>
      </c>
      <c r="R114" s="233">
        <f t="shared" si="19"/>
        <v>1.4585459168620899E-2</v>
      </c>
      <c r="S114" s="233">
        <f t="shared" si="19"/>
        <v>1.4501751488980547E-2</v>
      </c>
      <c r="T114" s="233">
        <f t="shared" si="19"/>
        <v>1.4495296543729006E-2</v>
      </c>
      <c r="U114" s="233">
        <f t="shared" si="19"/>
        <v>1.449358986474956E-2</v>
      </c>
      <c r="V114" s="233">
        <f t="shared" si="19"/>
        <v>1.473380687895731E-2</v>
      </c>
      <c r="W114" s="233">
        <f t="shared" si="19"/>
        <v>1.455049834268393E-2</v>
      </c>
      <c r="X114" s="233">
        <f t="shared" si="19"/>
        <v>1.4587939229513796E-2</v>
      </c>
      <c r="Y114" s="233">
        <f t="shared" si="19"/>
        <v>1.4632791755348901E-2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1.9037876182610681E-3</v>
      </c>
      <c r="C115" s="300">
        <f t="shared" si="20"/>
        <v>3.3829490451206465E-3</v>
      </c>
      <c r="D115" s="300">
        <f t="shared" si="20"/>
        <v>3.673632377041736E-3</v>
      </c>
      <c r="E115" s="300">
        <f t="shared" si="20"/>
        <v>4.9198940290221763E-3</v>
      </c>
      <c r="F115" s="300">
        <f t="shared" si="20"/>
        <v>5.3345310777563664E-3</v>
      </c>
      <c r="G115" s="300">
        <f t="shared" si="20"/>
        <v>5.5941157749777636E-3</v>
      </c>
      <c r="H115" s="300">
        <f t="shared" si="20"/>
        <v>5.7799697938455399E-3</v>
      </c>
      <c r="I115" s="300">
        <f t="shared" si="20"/>
        <v>5.8863633997479625E-3</v>
      </c>
      <c r="J115" s="300">
        <f t="shared" si="20"/>
        <v>6.3136948049499573E-3</v>
      </c>
      <c r="K115" s="300">
        <f t="shared" si="20"/>
        <v>7.4344599956349252E-3</v>
      </c>
      <c r="L115" s="300">
        <f t="shared" si="20"/>
        <v>7.6594111707522124E-3</v>
      </c>
      <c r="M115" s="300">
        <f t="shared" si="20"/>
        <v>8.382917401649953E-3</v>
      </c>
      <c r="N115" s="300">
        <f t="shared" si="20"/>
        <v>7.8561902125582287E-3</v>
      </c>
      <c r="O115" s="300">
        <f t="shared" si="20"/>
        <v>7.5783522202795888E-3</v>
      </c>
      <c r="P115" s="300">
        <f t="shared" si="20"/>
        <v>7.9235804871347175E-3</v>
      </c>
      <c r="Q115" s="300">
        <f t="shared" si="20"/>
        <v>7.8839411979010742E-3</v>
      </c>
      <c r="R115" s="300">
        <f t="shared" si="20"/>
        <v>8.0729193009605391E-3</v>
      </c>
      <c r="S115" s="300">
        <f t="shared" si="20"/>
        <v>8.7718228369058383E-3</v>
      </c>
      <c r="T115" s="300">
        <f t="shared" si="20"/>
        <v>8.8091109298766776E-3</v>
      </c>
      <c r="U115" s="300">
        <f t="shared" si="20"/>
        <v>8.755115206648326E-3</v>
      </c>
      <c r="V115" s="300">
        <f t="shared" si="20"/>
        <v>8.9476225362962562E-3</v>
      </c>
      <c r="W115" s="300">
        <f t="shared" si="20"/>
        <v>9.2783875989700861E-3</v>
      </c>
      <c r="X115" s="300">
        <f t="shared" si="20"/>
        <v>8.8052406815812227E-3</v>
      </c>
      <c r="Y115" s="300">
        <f t="shared" si="20"/>
        <v>8.5802104632712109E-3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2.8939449735368234E-2</v>
      </c>
      <c r="C116" s="301">
        <f t="shared" si="21"/>
        <v>3.0374557227597718E-2</v>
      </c>
      <c r="D116" s="301">
        <f t="shared" si="21"/>
        <v>3.0213764416225683E-2</v>
      </c>
      <c r="E116" s="301">
        <f t="shared" si="21"/>
        <v>3.1813331634241292E-2</v>
      </c>
      <c r="F116" s="301">
        <f t="shared" si="21"/>
        <v>3.4327399905191645E-2</v>
      </c>
      <c r="G116" s="301">
        <f t="shared" si="21"/>
        <v>3.4090976785782275E-2</v>
      </c>
      <c r="H116" s="301">
        <f t="shared" si="21"/>
        <v>3.4257306179399087E-2</v>
      </c>
      <c r="I116" s="301">
        <f t="shared" si="21"/>
        <v>3.4565329480309236E-2</v>
      </c>
      <c r="J116" s="301">
        <f t="shared" si="21"/>
        <v>3.4532946721677733E-2</v>
      </c>
      <c r="K116" s="301">
        <f t="shared" si="21"/>
        <v>3.6242380449176041E-2</v>
      </c>
      <c r="L116" s="301">
        <f t="shared" si="21"/>
        <v>3.7381352690192722E-2</v>
      </c>
      <c r="M116" s="301">
        <f t="shared" si="21"/>
        <v>3.7653015952127861E-2</v>
      </c>
      <c r="N116" s="301">
        <f t="shared" si="21"/>
        <v>3.5184056920995875E-2</v>
      </c>
      <c r="O116" s="301">
        <f t="shared" si="21"/>
        <v>3.6124857046136882E-2</v>
      </c>
      <c r="P116" s="301">
        <f t="shared" si="21"/>
        <v>3.7502140792834024E-2</v>
      </c>
      <c r="Q116" s="301">
        <f t="shared" si="21"/>
        <v>3.710604835724654E-2</v>
      </c>
      <c r="R116" s="301">
        <f t="shared" si="21"/>
        <v>3.6139769172884112E-2</v>
      </c>
      <c r="S116" s="301">
        <f t="shared" si="21"/>
        <v>3.6239788583895559E-2</v>
      </c>
      <c r="T116" s="301">
        <f t="shared" si="21"/>
        <v>3.6556387858105284E-2</v>
      </c>
      <c r="U116" s="301">
        <f t="shared" si="21"/>
        <v>3.6565705573992177E-2</v>
      </c>
      <c r="V116" s="301">
        <f t="shared" si="21"/>
        <v>3.6912196584563517E-2</v>
      </c>
      <c r="W116" s="301">
        <f t="shared" si="21"/>
        <v>3.7819618271700085E-2</v>
      </c>
      <c r="X116" s="301">
        <f t="shared" si="21"/>
        <v>3.79648844142998E-2</v>
      </c>
      <c r="Y116" s="301">
        <f t="shared" si="21"/>
        <v>3.6850905423671081E-2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2.5342102170856851E-2</v>
      </c>
      <c r="C117" s="302">
        <f t="shared" si="22"/>
        <v>2.5173336623419734E-2</v>
      </c>
      <c r="D117" s="302">
        <f t="shared" si="22"/>
        <v>2.5178459689463445E-2</v>
      </c>
      <c r="E117" s="302">
        <f t="shared" si="22"/>
        <v>2.4996011262548235E-2</v>
      </c>
      <c r="F117" s="302">
        <f t="shared" si="22"/>
        <v>2.4751313575378495E-2</v>
      </c>
      <c r="G117" s="302">
        <f t="shared" si="22"/>
        <v>2.4777576511071341E-2</v>
      </c>
      <c r="H117" s="302">
        <f t="shared" si="22"/>
        <v>2.4754091188036204E-2</v>
      </c>
      <c r="I117" s="302">
        <f t="shared" si="22"/>
        <v>2.4720487015795538E-2</v>
      </c>
      <c r="J117" s="302">
        <f t="shared" si="22"/>
        <v>2.4710573597351501E-2</v>
      </c>
      <c r="K117" s="302">
        <f t="shared" si="22"/>
        <v>2.4527452412908664E-2</v>
      </c>
      <c r="L117" s="302">
        <f t="shared" si="22"/>
        <v>2.4424099587172642E-2</v>
      </c>
      <c r="M117" s="302">
        <f t="shared" si="22"/>
        <v>2.4387899054008816E-2</v>
      </c>
      <c r="N117" s="302">
        <f t="shared" si="22"/>
        <v>2.463927295381237E-2</v>
      </c>
      <c r="O117" s="302">
        <f t="shared" si="22"/>
        <v>2.4550989246837594E-2</v>
      </c>
      <c r="P117" s="302">
        <f t="shared" si="22"/>
        <v>2.4408933184663362E-2</v>
      </c>
      <c r="Q117" s="302">
        <f t="shared" si="22"/>
        <v>2.4447260540634601E-2</v>
      </c>
      <c r="R117" s="302">
        <f t="shared" si="22"/>
        <v>2.452894722573282E-2</v>
      </c>
      <c r="S117" s="302">
        <f t="shared" si="22"/>
        <v>2.4509809409927592E-2</v>
      </c>
      <c r="T117" s="302">
        <f t="shared" si="22"/>
        <v>2.448036119256496E-2</v>
      </c>
      <c r="U117" s="302">
        <f t="shared" si="22"/>
        <v>2.4481349626075181E-2</v>
      </c>
      <c r="V117" s="302">
        <f t="shared" si="22"/>
        <v>2.4442195216667739E-2</v>
      </c>
      <c r="W117" s="302">
        <f t="shared" si="22"/>
        <v>2.4367436981246913E-2</v>
      </c>
      <c r="X117" s="302">
        <f t="shared" si="22"/>
        <v>2.4351054448649614E-2</v>
      </c>
      <c r="Y117" s="302">
        <f t="shared" si="22"/>
        <v>2.4446112807892075E-2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3.5973475645113807E-3</v>
      </c>
      <c r="C118" s="302">
        <f t="shared" si="23"/>
        <v>5.2012206041779875E-3</v>
      </c>
      <c r="D118" s="302">
        <f t="shared" si="23"/>
        <v>5.0353047267622381E-3</v>
      </c>
      <c r="E118" s="302">
        <f t="shared" si="23"/>
        <v>6.8173203716930557E-3</v>
      </c>
      <c r="F118" s="302">
        <f t="shared" si="23"/>
        <v>9.576086329813157E-3</v>
      </c>
      <c r="G118" s="302">
        <f t="shared" si="23"/>
        <v>9.3134002747109375E-3</v>
      </c>
      <c r="H118" s="302">
        <f t="shared" si="23"/>
        <v>9.5032149913628836E-3</v>
      </c>
      <c r="I118" s="302">
        <f t="shared" si="23"/>
        <v>9.8448424645136978E-3</v>
      </c>
      <c r="J118" s="302">
        <f t="shared" si="23"/>
        <v>9.8223731243262322E-3</v>
      </c>
      <c r="K118" s="302">
        <f t="shared" si="23"/>
        <v>1.1714928036267377E-2</v>
      </c>
      <c r="L118" s="302">
        <f t="shared" si="23"/>
        <v>1.2957253103020079E-2</v>
      </c>
      <c r="M118" s="302">
        <f t="shared" si="23"/>
        <v>1.3265116898119047E-2</v>
      </c>
      <c r="N118" s="302">
        <f t="shared" si="23"/>
        <v>1.0544783967183509E-2</v>
      </c>
      <c r="O118" s="302">
        <f t="shared" si="23"/>
        <v>1.1573867799299283E-2</v>
      </c>
      <c r="P118" s="302">
        <f t="shared" si="23"/>
        <v>1.3093207608170667E-2</v>
      </c>
      <c r="Q118" s="302">
        <f t="shared" si="23"/>
        <v>1.2658787816611939E-2</v>
      </c>
      <c r="R118" s="302">
        <f t="shared" si="23"/>
        <v>1.1610821947151292E-2</v>
      </c>
      <c r="S118" s="302">
        <f t="shared" si="23"/>
        <v>1.1729979173967963E-2</v>
      </c>
      <c r="T118" s="302">
        <f t="shared" si="23"/>
        <v>1.207602666554033E-2</v>
      </c>
      <c r="U118" s="302">
        <f t="shared" si="23"/>
        <v>1.2084355947916991E-2</v>
      </c>
      <c r="V118" s="302">
        <f t="shared" si="23"/>
        <v>1.2470001367895776E-2</v>
      </c>
      <c r="W118" s="302">
        <f t="shared" si="23"/>
        <v>1.3452181290453174E-2</v>
      </c>
      <c r="X118" s="302">
        <f t="shared" si="23"/>
        <v>1.3613829965650184E-2</v>
      </c>
      <c r="Y118" s="302">
        <f t="shared" si="23"/>
        <v>1.2404792615779004E-2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0.81242817060923023</v>
      </c>
      <c r="C119" s="301">
        <f t="shared" si="24"/>
        <v>0.8103861689481795</v>
      </c>
      <c r="D119" s="301">
        <f t="shared" si="24"/>
        <v>0.81020558309844426</v>
      </c>
      <c r="E119" s="301">
        <f t="shared" si="24"/>
        <v>0.80809756727434856</v>
      </c>
      <c r="F119" s="301">
        <f t="shared" si="24"/>
        <v>0.80603334555826867</v>
      </c>
      <c r="G119" s="301">
        <f t="shared" si="24"/>
        <v>0.8063240214477887</v>
      </c>
      <c r="H119" s="301">
        <f t="shared" si="24"/>
        <v>0.80597078786115794</v>
      </c>
      <c r="I119" s="301">
        <f t="shared" si="24"/>
        <v>0.80561026790447066</v>
      </c>
      <c r="J119" s="301">
        <f t="shared" si="24"/>
        <v>0.80524887679298141</v>
      </c>
      <c r="K119" s="301">
        <f t="shared" si="24"/>
        <v>0.80334822247438686</v>
      </c>
      <c r="L119" s="301">
        <f t="shared" si="24"/>
        <v>0.80263590984145028</v>
      </c>
      <c r="M119" s="301">
        <f t="shared" si="24"/>
        <v>0.80212305234169234</v>
      </c>
      <c r="N119" s="301">
        <f t="shared" si="24"/>
        <v>0.80447886885973685</v>
      </c>
      <c r="O119" s="301">
        <f t="shared" si="24"/>
        <v>0.80380397664623493</v>
      </c>
      <c r="P119" s="301">
        <f t="shared" si="24"/>
        <v>0.80243547501523516</v>
      </c>
      <c r="Q119" s="301">
        <f t="shared" si="24"/>
        <v>0.80275401662735135</v>
      </c>
      <c r="R119" s="301">
        <f t="shared" si="24"/>
        <v>0.80318028505476491</v>
      </c>
      <c r="S119" s="301">
        <f t="shared" si="24"/>
        <v>0.80281894197801273</v>
      </c>
      <c r="T119" s="301">
        <f t="shared" si="24"/>
        <v>0.80259958075172233</v>
      </c>
      <c r="U119" s="301">
        <f t="shared" si="24"/>
        <v>0.80264821327375657</v>
      </c>
      <c r="V119" s="301">
        <f t="shared" si="24"/>
        <v>0.80220247503470599</v>
      </c>
      <c r="W119" s="301">
        <f t="shared" si="24"/>
        <v>0.80186016035016894</v>
      </c>
      <c r="X119" s="301">
        <f t="shared" si="24"/>
        <v>0.80167426272266507</v>
      </c>
      <c r="Y119" s="301">
        <f t="shared" si="24"/>
        <v>0.80219198409461401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0.80498442189780639</v>
      </c>
      <c r="C120" s="302">
        <f t="shared" si="25"/>
        <v>0.7996236339203916</v>
      </c>
      <c r="D120" s="302">
        <f t="shared" si="25"/>
        <v>0.79978636660648594</v>
      </c>
      <c r="E120" s="302">
        <f t="shared" si="25"/>
        <v>0.79399094598682596</v>
      </c>
      <c r="F120" s="302">
        <f t="shared" si="25"/>
        <v>0.78621819592378717</v>
      </c>
      <c r="G120" s="302">
        <f t="shared" si="25"/>
        <v>0.7870524303516776</v>
      </c>
      <c r="H120" s="302">
        <f t="shared" si="25"/>
        <v>0.78630642597291489</v>
      </c>
      <c r="I120" s="302">
        <f t="shared" si="25"/>
        <v>0.78523899932526986</v>
      </c>
      <c r="J120" s="302">
        <f t="shared" si="25"/>
        <v>0.78492410250410638</v>
      </c>
      <c r="K120" s="302">
        <f t="shared" si="25"/>
        <v>0.77910731193945126</v>
      </c>
      <c r="L120" s="302">
        <f t="shared" si="25"/>
        <v>0.77582433982783683</v>
      </c>
      <c r="M120" s="302">
        <f t="shared" si="25"/>
        <v>0.77467444053910361</v>
      </c>
      <c r="N120" s="302">
        <f t="shared" si="25"/>
        <v>0.78265925853286344</v>
      </c>
      <c r="O120" s="302">
        <f t="shared" si="25"/>
        <v>0.77985495254660608</v>
      </c>
      <c r="P120" s="302">
        <f t="shared" si="25"/>
        <v>0.77534258351283625</v>
      </c>
      <c r="Q120" s="302">
        <f t="shared" si="25"/>
        <v>0.77656004070251117</v>
      </c>
      <c r="R120" s="302">
        <f t="shared" si="25"/>
        <v>0.77915479422916023</v>
      </c>
      <c r="S120" s="302">
        <f t="shared" si="25"/>
        <v>0.77854688713887665</v>
      </c>
      <c r="T120" s="302">
        <f t="shared" si="25"/>
        <v>0.7776114731755932</v>
      </c>
      <c r="U120" s="302">
        <f t="shared" si="25"/>
        <v>0.77764287047532921</v>
      </c>
      <c r="V120" s="302">
        <f t="shared" si="25"/>
        <v>0.7763991421765043</v>
      </c>
      <c r="W120" s="302">
        <f t="shared" si="25"/>
        <v>0.77402446881607823</v>
      </c>
      <c r="X120" s="302">
        <f t="shared" si="25"/>
        <v>0.77350408248651747</v>
      </c>
      <c r="Y120" s="302">
        <f t="shared" si="25"/>
        <v>0.77652358330951288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7.4437487114238825E-3</v>
      </c>
      <c r="C121" s="302">
        <f t="shared" si="26"/>
        <v>1.0762535027787904E-2</v>
      </c>
      <c r="D121" s="302">
        <f t="shared" si="26"/>
        <v>1.0419216491958299E-2</v>
      </c>
      <c r="E121" s="302">
        <f t="shared" si="26"/>
        <v>1.4106621287522648E-2</v>
      </c>
      <c r="F121" s="302">
        <f t="shared" si="26"/>
        <v>1.9815149634481492E-2</v>
      </c>
      <c r="G121" s="302">
        <f t="shared" si="26"/>
        <v>1.9271591096111085E-2</v>
      </c>
      <c r="H121" s="302">
        <f t="shared" si="26"/>
        <v>1.9664361888243064E-2</v>
      </c>
      <c r="I121" s="302">
        <f t="shared" si="26"/>
        <v>2.0371268579200744E-2</v>
      </c>
      <c r="J121" s="302">
        <f t="shared" si="26"/>
        <v>2.0324774288875001E-2</v>
      </c>
      <c r="K121" s="302">
        <f t="shared" si="26"/>
        <v>2.4240910534935593E-2</v>
      </c>
      <c r="L121" s="302">
        <f t="shared" si="26"/>
        <v>2.6811570013613485E-2</v>
      </c>
      <c r="M121" s="302">
        <f t="shared" si="26"/>
        <v>2.7448611802588715E-2</v>
      </c>
      <c r="N121" s="302">
        <f t="shared" si="26"/>
        <v>2.1819610326873431E-2</v>
      </c>
      <c r="O121" s="302">
        <f t="shared" si="26"/>
        <v>2.3949024099628912E-2</v>
      </c>
      <c r="P121" s="302">
        <f t="shared" si="26"/>
        <v>2.7092891502398908E-2</v>
      </c>
      <c r="Q121" s="302">
        <f t="shared" si="26"/>
        <v>2.6193975924840168E-2</v>
      </c>
      <c r="R121" s="302">
        <f t="shared" si="26"/>
        <v>2.4025490825604692E-2</v>
      </c>
      <c r="S121" s="302">
        <f t="shared" si="26"/>
        <v>2.4272054839136123E-2</v>
      </c>
      <c r="T121" s="302">
        <f t="shared" si="26"/>
        <v>2.4988107576129074E-2</v>
      </c>
      <c r="U121" s="302">
        <f t="shared" si="26"/>
        <v>2.5005342798427296E-2</v>
      </c>
      <c r="V121" s="302">
        <f t="shared" si="26"/>
        <v>2.5803332858201678E-2</v>
      </c>
      <c r="W121" s="302">
        <f t="shared" si="26"/>
        <v>2.7835691534090722E-2</v>
      </c>
      <c r="X121" s="302">
        <f t="shared" si="26"/>
        <v>2.8170180236147653E-2</v>
      </c>
      <c r="Y121" s="302">
        <f t="shared" si="26"/>
        <v>2.566840078510112E-2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0.11020078432419961</v>
      </c>
      <c r="C122" s="301">
        <f t="shared" si="27"/>
        <v>0.10951642402534084</v>
      </c>
      <c r="D122" s="301">
        <f t="shared" si="27"/>
        <v>0.10954419256938412</v>
      </c>
      <c r="E122" s="301">
        <f t="shared" si="27"/>
        <v>0.10886360334680072</v>
      </c>
      <c r="F122" s="301">
        <f t="shared" si="27"/>
        <v>0.10798692442429592</v>
      </c>
      <c r="G122" s="301">
        <f t="shared" si="27"/>
        <v>0.1079635804597537</v>
      </c>
      <c r="H122" s="301">
        <f t="shared" si="27"/>
        <v>0.10790370555434743</v>
      </c>
      <c r="I122" s="301">
        <f t="shared" si="27"/>
        <v>0.10780203307292256</v>
      </c>
      <c r="J122" s="301">
        <f t="shared" si="27"/>
        <v>0.10776693941873625</v>
      </c>
      <c r="K122" s="301">
        <f t="shared" si="27"/>
        <v>0.10702925231391974</v>
      </c>
      <c r="L122" s="301">
        <f t="shared" si="27"/>
        <v>0.10657623177967676</v>
      </c>
      <c r="M122" s="301">
        <f t="shared" si="27"/>
        <v>0.10627224154913727</v>
      </c>
      <c r="N122" s="301">
        <f t="shared" si="27"/>
        <v>0.10716265798289215</v>
      </c>
      <c r="O122" s="301">
        <f t="shared" si="27"/>
        <v>0.10698204968228253</v>
      </c>
      <c r="P122" s="301">
        <f t="shared" si="27"/>
        <v>0.10649680583554787</v>
      </c>
      <c r="Q122" s="301">
        <f t="shared" si="27"/>
        <v>0.10664189421986491</v>
      </c>
      <c r="R122" s="301">
        <f t="shared" si="27"/>
        <v>0.10692682625460198</v>
      </c>
      <c r="S122" s="301">
        <f t="shared" si="27"/>
        <v>0.10675141046997406</v>
      </c>
      <c r="T122" s="301">
        <f t="shared" si="27"/>
        <v>0.10663710057240318</v>
      </c>
      <c r="U122" s="301">
        <f t="shared" si="27"/>
        <v>0.10663849120568168</v>
      </c>
      <c r="V122" s="301">
        <f t="shared" si="27"/>
        <v>0.10644400590167478</v>
      </c>
      <c r="W122" s="301">
        <f t="shared" si="27"/>
        <v>0.10603531089835426</v>
      </c>
      <c r="X122" s="301">
        <f t="shared" si="27"/>
        <v>0.10620349006645768</v>
      </c>
      <c r="Y122" s="301">
        <f t="shared" si="27"/>
        <v>0.10668857852749281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9.1306103409704603E-2</v>
      </c>
      <c r="C123" s="302">
        <f t="shared" si="28"/>
        <v>9.0698051069673824E-2</v>
      </c>
      <c r="D123" s="302">
        <f t="shared" si="28"/>
        <v>9.0716509175272464E-2</v>
      </c>
      <c r="E123" s="302">
        <f t="shared" si="28"/>
        <v>9.0059158225357414E-2</v>
      </c>
      <c r="F123" s="302">
        <f t="shared" si="28"/>
        <v>8.9177526852466368E-2</v>
      </c>
      <c r="G123" s="302">
        <f t="shared" si="28"/>
        <v>8.9272150664889138E-2</v>
      </c>
      <c r="H123" s="302">
        <f t="shared" si="28"/>
        <v>8.9187534427483159E-2</v>
      </c>
      <c r="I123" s="302">
        <f t="shared" si="28"/>
        <v>8.9066460571616074E-2</v>
      </c>
      <c r="J123" s="302">
        <f t="shared" si="28"/>
        <v>8.9030743108104438E-2</v>
      </c>
      <c r="K123" s="302">
        <f t="shared" si="28"/>
        <v>8.8370968252391296E-2</v>
      </c>
      <c r="L123" s="302">
        <f t="shared" si="28"/>
        <v>8.7998594100842403E-2</v>
      </c>
      <c r="M123" s="302">
        <f t="shared" si="28"/>
        <v>8.7868165709296259E-2</v>
      </c>
      <c r="N123" s="302">
        <f t="shared" si="28"/>
        <v>8.8773851083588415E-2</v>
      </c>
      <c r="O123" s="302">
        <f t="shared" si="28"/>
        <v>8.8455770080517526E-2</v>
      </c>
      <c r="P123" s="302">
        <f t="shared" si="28"/>
        <v>8.7943950444742805E-2</v>
      </c>
      <c r="Q123" s="302">
        <f t="shared" si="28"/>
        <v>8.808204165375684E-2</v>
      </c>
      <c r="R123" s="302">
        <f t="shared" si="28"/>
        <v>8.8376353975066546E-2</v>
      </c>
      <c r="S123" s="302">
        <f t="shared" si="28"/>
        <v>8.8307401550474188E-2</v>
      </c>
      <c r="T123" s="302">
        <f t="shared" si="28"/>
        <v>8.8201301355564712E-2</v>
      </c>
      <c r="U123" s="302">
        <f t="shared" si="28"/>
        <v>8.8204862623358887E-2</v>
      </c>
      <c r="V123" s="302">
        <f t="shared" si="28"/>
        <v>8.806379158946441E-2</v>
      </c>
      <c r="W123" s="302">
        <f t="shared" si="28"/>
        <v>8.7794442064786427E-2</v>
      </c>
      <c r="X123" s="302">
        <f t="shared" si="28"/>
        <v>8.7735416763516844E-2</v>
      </c>
      <c r="Y123" s="302">
        <f t="shared" si="28"/>
        <v>8.8077906440199166E-2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1.8894680914495001E-2</v>
      </c>
      <c r="C124" s="303">
        <f t="shared" si="29"/>
        <v>1.8818372955667011E-2</v>
      </c>
      <c r="D124" s="303">
        <f t="shared" si="29"/>
        <v>1.8827683394111672E-2</v>
      </c>
      <c r="E124" s="303">
        <f t="shared" si="29"/>
        <v>1.8804445121443313E-2</v>
      </c>
      <c r="F124" s="303">
        <f t="shared" si="29"/>
        <v>1.8809397571829537E-2</v>
      </c>
      <c r="G124" s="303">
        <f t="shared" si="29"/>
        <v>1.8691429794864566E-2</v>
      </c>
      <c r="H124" s="303">
        <f t="shared" si="29"/>
        <v>1.8716171126864266E-2</v>
      </c>
      <c r="I124" s="303">
        <f t="shared" si="29"/>
        <v>1.8735572501306485E-2</v>
      </c>
      <c r="J124" s="303">
        <f t="shared" si="29"/>
        <v>1.8736196310631805E-2</v>
      </c>
      <c r="K124" s="303">
        <f t="shared" si="29"/>
        <v>1.8658284061528446E-2</v>
      </c>
      <c r="L124" s="303">
        <f t="shared" si="29"/>
        <v>1.8577637678834368E-2</v>
      </c>
      <c r="M124" s="303">
        <f t="shared" si="29"/>
        <v>1.8404075839841008E-2</v>
      </c>
      <c r="N124" s="303">
        <f t="shared" si="29"/>
        <v>1.8388806899303736E-2</v>
      </c>
      <c r="O124" s="303">
        <f t="shared" si="29"/>
        <v>1.8526279601764995E-2</v>
      </c>
      <c r="P124" s="303">
        <f t="shared" si="29"/>
        <v>1.8552855390805065E-2</v>
      </c>
      <c r="Q124" s="303">
        <f t="shared" si="29"/>
        <v>1.8559852566108075E-2</v>
      </c>
      <c r="R124" s="303">
        <f t="shared" si="29"/>
        <v>1.8550472279535421E-2</v>
      </c>
      <c r="S124" s="303">
        <f t="shared" si="29"/>
        <v>1.8444008919499877E-2</v>
      </c>
      <c r="T124" s="303">
        <f t="shared" si="29"/>
        <v>1.843579921683846E-2</v>
      </c>
      <c r="U124" s="303">
        <f t="shared" si="29"/>
        <v>1.8433628582322788E-2</v>
      </c>
      <c r="V124" s="303">
        <f t="shared" si="29"/>
        <v>1.8380214312210374E-2</v>
      </c>
      <c r="W124" s="303">
        <f t="shared" si="29"/>
        <v>1.8240868833567837E-2</v>
      </c>
      <c r="X124" s="303">
        <f t="shared" si="29"/>
        <v>1.8468073302940848E-2</v>
      </c>
      <c r="Y124" s="303">
        <f t="shared" si="29"/>
        <v>1.861067208729365E-2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1.0000000000000002</v>
      </c>
      <c r="D126" s="232">
        <f t="shared" si="30"/>
        <v>0.99999999999999989</v>
      </c>
      <c r="E126" s="232">
        <f t="shared" si="30"/>
        <v>0.99999999999999956</v>
      </c>
      <c r="F126" s="232">
        <f t="shared" si="30"/>
        <v>1.0000000000000002</v>
      </c>
      <c r="G126" s="232">
        <f t="shared" si="30"/>
        <v>1</v>
      </c>
      <c r="H126" s="232">
        <f t="shared" si="30"/>
        <v>1</v>
      </c>
      <c r="I126" s="232">
        <f t="shared" si="30"/>
        <v>0.99999999999999978</v>
      </c>
      <c r="J126" s="232">
        <f t="shared" si="30"/>
        <v>1.0000000000000002</v>
      </c>
      <c r="K126" s="232">
        <f t="shared" si="30"/>
        <v>1.0000000000000002</v>
      </c>
      <c r="L126" s="232">
        <f t="shared" si="30"/>
        <v>0.99999999999999978</v>
      </c>
      <c r="M126" s="232">
        <f t="shared" si="30"/>
        <v>1.0000000000000002</v>
      </c>
      <c r="N126" s="232">
        <f t="shared" si="30"/>
        <v>0.99999999999999989</v>
      </c>
      <c r="O126" s="232">
        <f t="shared" si="30"/>
        <v>1</v>
      </c>
      <c r="P126" s="232">
        <f t="shared" si="30"/>
        <v>1.0000000000000004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0.99999999999999978</v>
      </c>
      <c r="U126" s="232">
        <f t="shared" si="30"/>
        <v>1</v>
      </c>
      <c r="V126" s="232">
        <f t="shared" si="30"/>
        <v>0.99999999999999978</v>
      </c>
      <c r="W126" s="232">
        <f t="shared" si="30"/>
        <v>1</v>
      </c>
      <c r="X126" s="232">
        <f t="shared" si="30"/>
        <v>1</v>
      </c>
      <c r="Y126" s="232">
        <f t="shared" si="30"/>
        <v>1.0000000000000002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2.7864402315082713E-2</v>
      </c>
      <c r="C127" s="299">
        <f t="shared" si="31"/>
        <v>2.7957785177567196E-2</v>
      </c>
      <c r="D127" s="299">
        <f t="shared" si="31"/>
        <v>2.7843047260324973E-2</v>
      </c>
      <c r="E127" s="299">
        <f t="shared" si="31"/>
        <v>2.7850989545425572E-2</v>
      </c>
      <c r="F127" s="299">
        <f t="shared" si="31"/>
        <v>2.7738232950422024E-2</v>
      </c>
      <c r="G127" s="299">
        <f t="shared" si="31"/>
        <v>2.7780301688388163E-2</v>
      </c>
      <c r="H127" s="299">
        <f t="shared" si="31"/>
        <v>2.7786982865826884E-2</v>
      </c>
      <c r="I127" s="299">
        <f t="shared" si="31"/>
        <v>2.7778134028499154E-2</v>
      </c>
      <c r="J127" s="299">
        <f t="shared" si="31"/>
        <v>2.7813123229245701E-2</v>
      </c>
      <c r="K127" s="299">
        <f t="shared" si="31"/>
        <v>2.7826689906469186E-2</v>
      </c>
      <c r="L127" s="299">
        <f t="shared" si="31"/>
        <v>2.7778991571375401E-2</v>
      </c>
      <c r="M127" s="299">
        <f t="shared" si="31"/>
        <v>2.7835549412578476E-2</v>
      </c>
      <c r="N127" s="299">
        <f t="shared" si="31"/>
        <v>2.7866477579765229E-2</v>
      </c>
      <c r="O127" s="299">
        <f t="shared" si="31"/>
        <v>2.7823493924390069E-2</v>
      </c>
      <c r="P127" s="299">
        <f t="shared" si="31"/>
        <v>2.7819461945698946E-2</v>
      </c>
      <c r="Q127" s="299">
        <f t="shared" si="31"/>
        <v>2.7828693024410146E-2</v>
      </c>
      <c r="R127" s="299">
        <f t="shared" si="31"/>
        <v>2.7836161880349493E-2</v>
      </c>
      <c r="S127" s="299">
        <f t="shared" si="31"/>
        <v>2.781887338968065E-2</v>
      </c>
      <c r="T127" s="299">
        <f t="shared" si="31"/>
        <v>2.7887823468395436E-2</v>
      </c>
      <c r="U127" s="299">
        <f t="shared" si="31"/>
        <v>2.7801960166103583E-2</v>
      </c>
      <c r="V127" s="299">
        <f t="shared" si="31"/>
        <v>2.7705424381336306E-2</v>
      </c>
      <c r="W127" s="299">
        <f t="shared" si="31"/>
        <v>2.7823065314637511E-2</v>
      </c>
      <c r="X127" s="299">
        <f t="shared" si="31"/>
        <v>2.787031525130404E-2</v>
      </c>
      <c r="Y127" s="299">
        <f t="shared" si="31"/>
        <v>2.7869925769200565E-2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3.0864110918616332E-3</v>
      </c>
      <c r="C128" s="233">
        <f t="shared" si="32"/>
        <v>3.0967546800464004E-3</v>
      </c>
      <c r="D128" s="233">
        <f t="shared" si="32"/>
        <v>3.0840456911210646E-3</v>
      </c>
      <c r="E128" s="233">
        <f t="shared" si="32"/>
        <v>3.0849254213428739E-3</v>
      </c>
      <c r="F128" s="233">
        <f t="shared" si="32"/>
        <v>3.0724358943268523E-3</v>
      </c>
      <c r="G128" s="233">
        <f t="shared" si="32"/>
        <v>3.0770956540450431E-3</v>
      </c>
      <c r="H128" s="233">
        <f t="shared" si="32"/>
        <v>3.077835697198327E-3</v>
      </c>
      <c r="I128" s="233">
        <f t="shared" si="32"/>
        <v>3.0768555523752084E-3</v>
      </c>
      <c r="J128" s="233">
        <f t="shared" si="32"/>
        <v>3.0807311444678858E-3</v>
      </c>
      <c r="K128" s="233">
        <f t="shared" si="32"/>
        <v>3.0822338626166116E-3</v>
      </c>
      <c r="L128" s="233">
        <f t="shared" si="32"/>
        <v>3.076950538437177E-3</v>
      </c>
      <c r="M128" s="233">
        <f t="shared" si="32"/>
        <v>3.083215189171365E-3</v>
      </c>
      <c r="N128" s="233">
        <f t="shared" si="32"/>
        <v>3.0866409593413749E-3</v>
      </c>
      <c r="O128" s="233">
        <f t="shared" si="32"/>
        <v>3.0818798584493303E-3</v>
      </c>
      <c r="P128" s="233">
        <f t="shared" si="32"/>
        <v>3.0814332548002093E-3</v>
      </c>
      <c r="Q128" s="233">
        <f t="shared" si="32"/>
        <v>3.0824557387351581E-3</v>
      </c>
      <c r="R128" s="233">
        <f t="shared" si="32"/>
        <v>3.0891600525758587E-3</v>
      </c>
      <c r="S128" s="233">
        <f t="shared" si="32"/>
        <v>3.0977934848920039E-3</v>
      </c>
      <c r="T128" s="233">
        <f t="shared" si="32"/>
        <v>3.0890053447923506E-3</v>
      </c>
      <c r="U128" s="233">
        <f t="shared" si="32"/>
        <v>3.1010117111102747E-3</v>
      </c>
      <c r="V128" s="233">
        <f t="shared" si="32"/>
        <v>3.1146327523161308E-3</v>
      </c>
      <c r="W128" s="233">
        <f t="shared" si="32"/>
        <v>3.0987344306932984E-3</v>
      </c>
      <c r="X128" s="233">
        <f t="shared" si="32"/>
        <v>3.0870660404850644E-3</v>
      </c>
      <c r="Y128" s="233">
        <f t="shared" si="32"/>
        <v>3.0870228993521358E-3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0.13429336119374624</v>
      </c>
      <c r="C129" s="233">
        <f t="shared" si="33"/>
        <v>0.13474342282934598</v>
      </c>
      <c r="D129" s="233">
        <f t="shared" si="33"/>
        <v>0.1341904398373337</v>
      </c>
      <c r="E129" s="233">
        <f t="shared" si="33"/>
        <v>0.13422871792956254</v>
      </c>
      <c r="F129" s="233">
        <f t="shared" si="33"/>
        <v>0.13368528398224286</v>
      </c>
      <c r="G129" s="233">
        <f t="shared" si="33"/>
        <v>0.13388803558476312</v>
      </c>
      <c r="H129" s="233">
        <f t="shared" si="33"/>
        <v>0.13392023572904874</v>
      </c>
      <c r="I129" s="233">
        <f t="shared" si="33"/>
        <v>0.13387758847991846</v>
      </c>
      <c r="J129" s="233">
        <f t="shared" si="33"/>
        <v>0.13404622003069078</v>
      </c>
      <c r="K129" s="233">
        <f t="shared" si="33"/>
        <v>0.13411160505721922</v>
      </c>
      <c r="L129" s="233">
        <f t="shared" si="33"/>
        <v>0.13388172143471563</v>
      </c>
      <c r="M129" s="233">
        <f t="shared" si="33"/>
        <v>0.13415430372487699</v>
      </c>
      <c r="N129" s="233">
        <f t="shared" si="33"/>
        <v>0.13430336299699436</v>
      </c>
      <c r="O129" s="233">
        <f t="shared" si="33"/>
        <v>0.13409620192131605</v>
      </c>
      <c r="P129" s="233">
        <f t="shared" si="33"/>
        <v>0.13407676967351226</v>
      </c>
      <c r="Q129" s="233">
        <f t="shared" si="33"/>
        <v>0.13412125914698284</v>
      </c>
      <c r="R129" s="233">
        <f t="shared" si="33"/>
        <v>0.13398220343606304</v>
      </c>
      <c r="S129" s="233">
        <f t="shared" si="33"/>
        <v>0.13374614283946298</v>
      </c>
      <c r="T129" s="233">
        <f t="shared" si="33"/>
        <v>0.13440624017696776</v>
      </c>
      <c r="U129" s="233">
        <f t="shared" si="33"/>
        <v>0.13382292814888727</v>
      </c>
      <c r="V129" s="233">
        <f t="shared" si="33"/>
        <v>0.13320959830171664</v>
      </c>
      <c r="W129" s="233">
        <f t="shared" si="33"/>
        <v>0.13364350204599751</v>
      </c>
      <c r="X129" s="233">
        <f t="shared" si="33"/>
        <v>0.13413896059426147</v>
      </c>
      <c r="Y129" s="233">
        <f t="shared" si="33"/>
        <v>0.13431998165416373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4.2095117999723951E-2</v>
      </c>
      <c r="C130" s="233">
        <f t="shared" si="34"/>
        <v>4.2236192714730808E-2</v>
      </c>
      <c r="D130" s="233">
        <f t="shared" si="34"/>
        <v>4.2062856638444682E-2</v>
      </c>
      <c r="E130" s="233">
        <f t="shared" si="34"/>
        <v>4.2074855152703698E-2</v>
      </c>
      <c r="F130" s="233">
        <f t="shared" si="34"/>
        <v>4.1904512285907261E-2</v>
      </c>
      <c r="G130" s="233">
        <f t="shared" si="34"/>
        <v>4.196806608005503E-2</v>
      </c>
      <c r="H130" s="233">
        <f t="shared" si="34"/>
        <v>4.1978159422430751E-2</v>
      </c>
      <c r="I130" s="233">
        <f t="shared" si="34"/>
        <v>4.1964791367833362E-2</v>
      </c>
      <c r="J130" s="233">
        <f t="shared" si="34"/>
        <v>4.2017650012260287E-2</v>
      </c>
      <c r="K130" s="233">
        <f t="shared" si="34"/>
        <v>4.2038145369459379E-2</v>
      </c>
      <c r="L130" s="233">
        <f t="shared" si="34"/>
        <v>4.1966086869102588E-2</v>
      </c>
      <c r="M130" s="233">
        <f t="shared" si="34"/>
        <v>4.205152954152494E-2</v>
      </c>
      <c r="N130" s="233">
        <f t="shared" si="34"/>
        <v>4.2098253129295479E-2</v>
      </c>
      <c r="O130" s="233">
        <f t="shared" si="34"/>
        <v>4.203331715741937E-2</v>
      </c>
      <c r="P130" s="233">
        <f t="shared" si="34"/>
        <v>4.2027225994334061E-2</v>
      </c>
      <c r="Q130" s="233">
        <f t="shared" si="34"/>
        <v>4.2041171506002284E-2</v>
      </c>
      <c r="R130" s="233">
        <f t="shared" si="34"/>
        <v>4.2132610680445257E-2</v>
      </c>
      <c r="S130" s="233">
        <f t="shared" si="34"/>
        <v>4.225036082495745E-2</v>
      </c>
      <c r="T130" s="233">
        <f t="shared" si="34"/>
        <v>4.213050064318568E-2</v>
      </c>
      <c r="U130" s="233">
        <f t="shared" si="34"/>
        <v>4.2294253750551576E-2</v>
      </c>
      <c r="V130" s="233">
        <f t="shared" si="34"/>
        <v>4.2480029177017452E-2</v>
      </c>
      <c r="W130" s="233">
        <f t="shared" si="34"/>
        <v>4.2263194249721033E-2</v>
      </c>
      <c r="X130" s="233">
        <f t="shared" si="34"/>
        <v>4.2104050750017587E-2</v>
      </c>
      <c r="Y130" s="233">
        <f t="shared" si="34"/>
        <v>4.2103462354296073E-2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0.30536450297338097</v>
      </c>
      <c r="C131" s="300">
        <f t="shared" si="35"/>
        <v>0.34456735103523389</v>
      </c>
      <c r="D131" s="300">
        <f t="shared" si="35"/>
        <v>0.36746251454811907</v>
      </c>
      <c r="E131" s="300">
        <f t="shared" si="35"/>
        <v>0.36528993080630789</v>
      </c>
      <c r="F131" s="300">
        <f t="shared" si="35"/>
        <v>0.31541972841058125</v>
      </c>
      <c r="G131" s="300">
        <f t="shared" si="35"/>
        <v>0.32971084294078024</v>
      </c>
      <c r="H131" s="300">
        <f t="shared" si="35"/>
        <v>0.33210237028416167</v>
      </c>
      <c r="I131" s="300">
        <f t="shared" si="35"/>
        <v>0.32883727882410591</v>
      </c>
      <c r="J131" s="300">
        <f t="shared" si="35"/>
        <v>0.34273817663549078</v>
      </c>
      <c r="K131" s="300">
        <f t="shared" si="35"/>
        <v>0.34020673457687656</v>
      </c>
      <c r="L131" s="300">
        <f t="shared" si="35"/>
        <v>0.3266398167031983</v>
      </c>
      <c r="M131" s="300">
        <f t="shared" si="35"/>
        <v>0.33352076460341046</v>
      </c>
      <c r="N131" s="300">
        <f t="shared" si="35"/>
        <v>0.36922225174536616</v>
      </c>
      <c r="O131" s="300">
        <f t="shared" si="35"/>
        <v>0.34508358015062102</v>
      </c>
      <c r="P131" s="300">
        <f t="shared" si="35"/>
        <v>0.33103295998057808</v>
      </c>
      <c r="Q131" s="300">
        <f t="shared" si="35"/>
        <v>0.33655637079717782</v>
      </c>
      <c r="R131" s="300">
        <f t="shared" si="35"/>
        <v>0.3582785105830355</v>
      </c>
      <c r="S131" s="300">
        <f t="shared" si="35"/>
        <v>0.37322515913002646</v>
      </c>
      <c r="T131" s="300">
        <f t="shared" si="35"/>
        <v>0.36727999280889195</v>
      </c>
      <c r="U131" s="300">
        <f t="shared" si="35"/>
        <v>0.36738615838817951</v>
      </c>
      <c r="V131" s="300">
        <f t="shared" si="35"/>
        <v>0.36212319978091095</v>
      </c>
      <c r="W131" s="300">
        <f t="shared" si="35"/>
        <v>0.35442775778661761</v>
      </c>
      <c r="X131" s="300">
        <f t="shared" si="35"/>
        <v>0.34294088247615601</v>
      </c>
      <c r="Y131" s="300">
        <f t="shared" si="35"/>
        <v>0.35688121282857133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0.48729620442620453</v>
      </c>
      <c r="C132" s="235">
        <f t="shared" si="36"/>
        <v>0.44739849356307593</v>
      </c>
      <c r="D132" s="235">
        <f t="shared" si="36"/>
        <v>0.42535709602465643</v>
      </c>
      <c r="E132" s="235">
        <f t="shared" si="36"/>
        <v>0.42747058114465702</v>
      </c>
      <c r="F132" s="235">
        <f t="shared" si="36"/>
        <v>0.47817980647651986</v>
      </c>
      <c r="G132" s="235">
        <f t="shared" si="36"/>
        <v>0.46357565805196843</v>
      </c>
      <c r="H132" s="235">
        <f t="shared" si="36"/>
        <v>0.4611344160013337</v>
      </c>
      <c r="I132" s="235">
        <f t="shared" si="36"/>
        <v>0.46446535174726772</v>
      </c>
      <c r="J132" s="235">
        <f t="shared" si="36"/>
        <v>0.45030409894784479</v>
      </c>
      <c r="K132" s="235">
        <f t="shared" si="36"/>
        <v>0.45273459122735926</v>
      </c>
      <c r="L132" s="235">
        <f t="shared" si="36"/>
        <v>0.46665643288317077</v>
      </c>
      <c r="M132" s="235">
        <f t="shared" si="36"/>
        <v>0.45935463752843803</v>
      </c>
      <c r="N132" s="235">
        <f t="shared" si="36"/>
        <v>0.42342301358923728</v>
      </c>
      <c r="O132" s="235">
        <f t="shared" si="36"/>
        <v>0.44788152698780409</v>
      </c>
      <c r="P132" s="235">
        <f t="shared" si="36"/>
        <v>0.46196214915107681</v>
      </c>
      <c r="Q132" s="235">
        <f t="shared" si="36"/>
        <v>0.45637004978669177</v>
      </c>
      <c r="R132" s="235">
        <f t="shared" si="36"/>
        <v>0.43468135336753083</v>
      </c>
      <c r="S132" s="235">
        <f t="shared" si="36"/>
        <v>0.41986167033098049</v>
      </c>
      <c r="T132" s="235">
        <f t="shared" si="36"/>
        <v>0.4252064375577666</v>
      </c>
      <c r="U132" s="235">
        <f t="shared" si="36"/>
        <v>0.42559368783516777</v>
      </c>
      <c r="V132" s="235">
        <f t="shared" si="36"/>
        <v>0.43136711560670227</v>
      </c>
      <c r="W132" s="235">
        <f t="shared" si="36"/>
        <v>0.43874374617233297</v>
      </c>
      <c r="X132" s="235">
        <f t="shared" si="36"/>
        <v>0.44985872488777584</v>
      </c>
      <c r="Y132" s="235">
        <f t="shared" si="36"/>
        <v>0.43573839449441637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0.52051549386765295</v>
      </c>
      <c r="C136" s="322">
        <f>IF(C$5=0,0,C$5/PPA_fec!C$5)</f>
        <v>0.52358949316231618</v>
      </c>
      <c r="D136" s="322">
        <f>IF(D$5=0,0,D$5/PPA_fec!D$5)</f>
        <v>0.52332971688084584</v>
      </c>
      <c r="E136" s="322">
        <f>IF(E$5=0,0,E$5/PPA_fec!E$5)</f>
        <v>0.52479101460008981</v>
      </c>
      <c r="F136" s="322">
        <f>IF(F$5=0,0,F$5/PPA_fec!F$5)</f>
        <v>0.52589050798315717</v>
      </c>
      <c r="G136" s="322">
        <f>IF(G$5=0,0,G$5/PPA_fec!G$5)</f>
        <v>0.53251334438283382</v>
      </c>
      <c r="H136" s="322">
        <f>IF(H$5=0,0,H$5/PPA_fec!H$5)</f>
        <v>0.53187783306803293</v>
      </c>
      <c r="I136" s="322">
        <f>IF(I$5=0,0,I$5/PPA_fec!I$5)</f>
        <v>0.53602301672950103</v>
      </c>
      <c r="J136" s="322">
        <f>IF(J$5=0,0,J$5/PPA_fec!J$5)</f>
        <v>0.53596202005987192</v>
      </c>
      <c r="K136" s="322">
        <f>IF(K$5=0,0,K$5/PPA_fec!K$5)</f>
        <v>0.54405072184045511</v>
      </c>
      <c r="L136" s="322">
        <f>IF(L$5=0,0,L$5/PPA_fec!L$5)</f>
        <v>0.54679058727707963</v>
      </c>
      <c r="M136" s="322">
        <f>IF(M$5=0,0,M$5/PPA_fec!M$5)</f>
        <v>0.56040607512879381</v>
      </c>
      <c r="N136" s="322">
        <f>IF(N$5=0,0,N$5/PPA_fec!N$5)</f>
        <v>0.5584925907068975</v>
      </c>
      <c r="O136" s="322">
        <f>IF(O$5=0,0,O$5/PPA_fec!O$5)</f>
        <v>0.5693604744037104</v>
      </c>
      <c r="P136" s="322">
        <f>IF(P$5=0,0,P$5/PPA_fec!P$5)</f>
        <v>0.57166654139954676</v>
      </c>
      <c r="Q136" s="322">
        <f>IF(Q$5=0,0,Q$5/PPA_fec!Q$5)</f>
        <v>0.57144158752804675</v>
      </c>
      <c r="R136" s="322">
        <f>IF(R$5=0,0,R$5/PPA_fec!R$5)</f>
        <v>0.58411224168794929</v>
      </c>
      <c r="S136" s="322">
        <f>IF(S$5=0,0,S$5/PPA_fec!S$5)</f>
        <v>0.58728011020453663</v>
      </c>
      <c r="T136" s="322">
        <f>IF(T$5=0,0,T$5/PPA_fec!T$5)</f>
        <v>0.58763292100127018</v>
      </c>
      <c r="U136" s="322">
        <f>IF(U$5=0,0,U$5/PPA_fec!U$5)</f>
        <v>0.59562623477300969</v>
      </c>
      <c r="V136" s="322">
        <f>IF(V$5=0,0,V$5/PPA_fec!V$5)</f>
        <v>0.59408738707235698</v>
      </c>
      <c r="W136" s="322">
        <f>IF(W$5=0,0,W$5/PPA_fec!W$5)</f>
        <v>0.59601414692775723</v>
      </c>
      <c r="X136" s="322">
        <f>IF(X$5=0,0,X$5/PPA_fec!X$5)</f>
        <v>0.6096127892954315</v>
      </c>
      <c r="Y136" s="322">
        <f>IF(Y$5=0,0,Y$5/PPA_fec!Y$5)</f>
        <v>0.60821883579969926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0.41002246356782024</v>
      </c>
      <c r="C137" s="305">
        <f>IF(C$6=0,0,C$6/PPA_fec!C$6)</f>
        <v>0.41002246356782007</v>
      </c>
      <c r="D137" s="305">
        <f>IF(D$6=0,0,D$6/PPA_fec!D$6)</f>
        <v>0.41002246356782013</v>
      </c>
      <c r="E137" s="305">
        <f>IF(E$6=0,0,E$6/PPA_fec!E$6)</f>
        <v>0.41002246356782018</v>
      </c>
      <c r="F137" s="305">
        <f>IF(F$6=0,0,F$6/PPA_fec!F$6)</f>
        <v>0.41002246356782002</v>
      </c>
      <c r="G137" s="305">
        <f>IF(G$6=0,0,G$6/PPA_fec!G$6)</f>
        <v>0.41266937181325597</v>
      </c>
      <c r="H137" s="305">
        <f>IF(H$6=0,0,H$6/PPA_fec!H$6)</f>
        <v>0.41266937181325597</v>
      </c>
      <c r="I137" s="305">
        <f>IF(I$6=0,0,I$6/PPA_fec!I$6)</f>
        <v>0.41621465431545268</v>
      </c>
      <c r="J137" s="305">
        <f>IF(J$6=0,0,J$6/PPA_fec!J$6)</f>
        <v>0.41621465431545274</v>
      </c>
      <c r="K137" s="305">
        <f>IF(K$6=0,0,K$6/PPA_fec!K$6)</f>
        <v>0.4202840180384364</v>
      </c>
      <c r="L137" s="305">
        <f>IF(L$6=0,0,L$6/PPA_fec!L$6)</f>
        <v>0.42028401803843651</v>
      </c>
      <c r="M137" s="305">
        <f>IF(M$6=0,0,M$6/PPA_fec!M$6)</f>
        <v>0.42930946430821731</v>
      </c>
      <c r="N137" s="305">
        <f>IF(N$6=0,0,N$6/PPA_fec!N$6)</f>
        <v>0.42930946430821726</v>
      </c>
      <c r="O137" s="305">
        <f>IF(O$6=0,0,O$6/PPA_fec!O$6)</f>
        <v>0.43850916160426567</v>
      </c>
      <c r="P137" s="305">
        <f>IF(P$6=0,0,P$6/PPA_fec!P$6)</f>
        <v>0.43850916160426567</v>
      </c>
      <c r="Q137" s="305">
        <f>IF(Q$6=0,0,Q$6/PPA_fec!Q$6)</f>
        <v>0.43850916160426556</v>
      </c>
      <c r="R137" s="305">
        <f>IF(R$6=0,0,R$6/PPA_fec!R$6)</f>
        <v>0.44886584752583775</v>
      </c>
      <c r="S137" s="305">
        <f>IF(S$6=0,0,S$6/PPA_fec!S$6)</f>
        <v>0.44886584752583775</v>
      </c>
      <c r="T137" s="305">
        <f>IF(T$6=0,0,T$6/PPA_fec!T$6)</f>
        <v>0.4488658475258378</v>
      </c>
      <c r="U137" s="305">
        <f>IF(U$6=0,0,U$6/PPA_fec!U$6)</f>
        <v>0.45490218120619308</v>
      </c>
      <c r="V137" s="305">
        <f>IF(V$6=0,0,V$6/PPA_fec!V$6)</f>
        <v>0.45490218120619319</v>
      </c>
      <c r="W137" s="305">
        <f>IF(W$6=0,0,W$6/PPA_fec!W$6)</f>
        <v>0.45490218120619325</v>
      </c>
      <c r="X137" s="305">
        <f>IF(X$6=0,0,X$6/PPA_fec!X$6)</f>
        <v>0.46441196308557403</v>
      </c>
      <c r="Y137" s="305">
        <f>IF(Y$6=0,0,Y$6/PPA_fec!Y$6)</f>
        <v>0.46852177404877621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0.10655679573515252</v>
      </c>
      <c r="C138" s="306">
        <f>IF(C$7=0,0,C$7/PPA_fec!C$7)</f>
        <v>0.10655679573515246</v>
      </c>
      <c r="D138" s="306">
        <f>IF(D$7=0,0,D$7/PPA_fec!D$7)</f>
        <v>0.10655679573515249</v>
      </c>
      <c r="E138" s="306">
        <f>IF(E$7=0,0,E$7/PPA_fec!E$7)</f>
        <v>0.10655679573515252</v>
      </c>
      <c r="F138" s="306">
        <f>IF(F$7=0,0,F$7/PPA_fec!F$7)</f>
        <v>0.10655679573515253</v>
      </c>
      <c r="G138" s="306">
        <f>IF(G$7=0,0,G$7/PPA_fec!G$7)</f>
        <v>0.10724467526932335</v>
      </c>
      <c r="H138" s="306">
        <f>IF(H$7=0,0,H$7/PPA_fec!H$7)</f>
        <v>0.10724467526932334</v>
      </c>
      <c r="I138" s="306">
        <f>IF(I$7=0,0,I$7/PPA_fec!I$7)</f>
        <v>0.10816602465131273</v>
      </c>
      <c r="J138" s="306">
        <f>IF(J$7=0,0,J$7/PPA_fec!J$7)</f>
        <v>0.10816602465131273</v>
      </c>
      <c r="K138" s="306">
        <f>IF(K$7=0,0,K$7/PPA_fec!K$7)</f>
        <v>0.10922357246278842</v>
      </c>
      <c r="L138" s="306">
        <f>IF(L$7=0,0,L$7/PPA_fec!L$7)</f>
        <v>0.10922357246278844</v>
      </c>
      <c r="M138" s="306">
        <f>IF(M$7=0,0,M$7/PPA_fec!M$7)</f>
        <v>0.1115691089151554</v>
      </c>
      <c r="N138" s="306">
        <f>IF(N$7=0,0,N$7/PPA_fec!N$7)</f>
        <v>0.11156910891515535</v>
      </c>
      <c r="O138" s="306">
        <f>IF(O$7=0,0,O$7/PPA_fec!O$7)</f>
        <v>0.11395992979133433</v>
      </c>
      <c r="P138" s="306">
        <f>IF(P$7=0,0,P$7/PPA_fec!P$7)</f>
        <v>0.11395992979133433</v>
      </c>
      <c r="Q138" s="306">
        <f>IF(Q$7=0,0,Q$7/PPA_fec!Q$7)</f>
        <v>0.11395992979133433</v>
      </c>
      <c r="R138" s="306">
        <f>IF(R$7=0,0,R$7/PPA_fec!R$7)</f>
        <v>0.11665142931708054</v>
      </c>
      <c r="S138" s="306">
        <f>IF(S$7=0,0,S$7/PPA_fec!S$7)</f>
        <v>0.11665142931708057</v>
      </c>
      <c r="T138" s="306">
        <f>IF(T$7=0,0,T$7/PPA_fec!T$7)</f>
        <v>0.11665142931708054</v>
      </c>
      <c r="U138" s="306">
        <f>IF(U$7=0,0,U$7/PPA_fec!U$7)</f>
        <v>0.11822015403857494</v>
      </c>
      <c r="V138" s="306">
        <f>IF(V$7=0,0,V$7/PPA_fec!V$7)</f>
        <v>0.11822015403857493</v>
      </c>
      <c r="W138" s="306">
        <f>IF(W$7=0,0,W$7/PPA_fec!W$7)</f>
        <v>0.11822015403857494</v>
      </c>
      <c r="X138" s="306">
        <f>IF(X$7=0,0,X$7/PPA_fec!X$7)</f>
        <v>0.12175961907152676</v>
      </c>
      <c r="Y138" s="306">
        <f>IF(Y$7=0,0,Y$7/PPA_fec!Y$7)</f>
        <v>0.12175961907152678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0.586084266770726</v>
      </c>
      <c r="C139" s="306">
        <f>IF(C$8=0,0,C$8/PPA_fec!C$8)</f>
        <v>0.58608426677072556</v>
      </c>
      <c r="D139" s="306">
        <f>IF(D$8=0,0,D$8/PPA_fec!D$8)</f>
        <v>0.58608426677072556</v>
      </c>
      <c r="E139" s="306">
        <f>IF(E$8=0,0,E$8/PPA_fec!E$8)</f>
        <v>0.58608426677072611</v>
      </c>
      <c r="F139" s="306">
        <f>IF(F$8=0,0,F$8/PPA_fec!F$8)</f>
        <v>0.58608426677072567</v>
      </c>
      <c r="G139" s="306">
        <f>IF(G$8=0,0,G$8/PPA_fec!G$8)</f>
        <v>0.58986774552146781</v>
      </c>
      <c r="H139" s="306">
        <f>IF(H$8=0,0,H$8/PPA_fec!H$8)</f>
        <v>0.58986774552146803</v>
      </c>
      <c r="I139" s="306">
        <f>IF(I$8=0,0,I$8/PPA_fec!I$8)</f>
        <v>0.59493535639750306</v>
      </c>
      <c r="J139" s="306">
        <f>IF(J$8=0,0,J$8/PPA_fec!J$8)</f>
        <v>0.59493535639750261</v>
      </c>
      <c r="K139" s="306">
        <f>IF(K$8=0,0,K$8/PPA_fec!K$8)</f>
        <v>0.60075208661529456</v>
      </c>
      <c r="L139" s="306">
        <f>IF(L$8=0,0,L$8/PPA_fec!L$8)</f>
        <v>0.60075208661529456</v>
      </c>
      <c r="M139" s="306">
        <f>IF(M$8=0,0,M$8/PPA_fec!M$8)</f>
        <v>0.61365301895269619</v>
      </c>
      <c r="N139" s="306">
        <f>IF(N$8=0,0,N$8/PPA_fec!N$8)</f>
        <v>0.61365301895269619</v>
      </c>
      <c r="O139" s="306">
        <f>IF(O$8=0,0,O$8/PPA_fec!O$8)</f>
        <v>0.6268030249239549</v>
      </c>
      <c r="P139" s="306">
        <f>IF(P$8=0,0,P$8/PPA_fec!P$8)</f>
        <v>0.6268030249239549</v>
      </c>
      <c r="Q139" s="306">
        <f>IF(Q$8=0,0,Q$8/PPA_fec!Q$8)</f>
        <v>0.6268030249239549</v>
      </c>
      <c r="R139" s="306">
        <f>IF(R$8=0,0,R$8/PPA_fec!R$8)</f>
        <v>0.64073872434729262</v>
      </c>
      <c r="S139" s="306">
        <f>IF(S$8=0,0,S$8/PPA_fec!S$8)</f>
        <v>0.64160682523699653</v>
      </c>
      <c r="T139" s="306">
        <f>IF(T$8=0,0,T$8/PPA_fec!T$8)</f>
        <v>0.6416068252369963</v>
      </c>
      <c r="U139" s="306">
        <f>IF(U$8=0,0,U$8/PPA_fec!U$8)</f>
        <v>0.65023513347223383</v>
      </c>
      <c r="V139" s="306">
        <f>IF(V$8=0,0,V$8/PPA_fec!V$8)</f>
        <v>0.65023513347223394</v>
      </c>
      <c r="W139" s="306">
        <f>IF(W$8=0,0,W$8/PPA_fec!W$8)</f>
        <v>0.65023513347223416</v>
      </c>
      <c r="X139" s="306">
        <f>IF(X$8=0,0,X$8/PPA_fec!X$8)</f>
        <v>0.66182762204074363</v>
      </c>
      <c r="Y139" s="306">
        <f>IF(Y$8=0,0,Y$8/PPA_fec!Y$8)</f>
        <v>0.66970291827456796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0.41144732027109787</v>
      </c>
      <c r="C140" s="306">
        <f>IF(C$9=0,0,C$9/PPA_fec!C$9)</f>
        <v>0.41144732027109776</v>
      </c>
      <c r="D140" s="306">
        <f>IF(D$9=0,0,D$9/PPA_fec!D$9)</f>
        <v>0.41144732027109787</v>
      </c>
      <c r="E140" s="306">
        <f>IF(E$9=0,0,E$9/PPA_fec!E$9)</f>
        <v>0.41144732027109782</v>
      </c>
      <c r="F140" s="306">
        <f>IF(F$9=0,0,F$9/PPA_fec!F$9)</f>
        <v>0.41144732027109782</v>
      </c>
      <c r="G140" s="306">
        <f>IF(G$9=0,0,G$9/PPA_fec!G$9)</f>
        <v>0.41410342670758815</v>
      </c>
      <c r="H140" s="306">
        <f>IF(H$9=0,0,H$9/PPA_fec!H$9)</f>
        <v>0.41410342670758804</v>
      </c>
      <c r="I140" s="306">
        <f>IF(I$9=0,0,I$9/PPA_fec!I$9)</f>
        <v>0.4176610293141379</v>
      </c>
      <c r="J140" s="306">
        <f>IF(J$9=0,0,J$9/PPA_fec!J$9)</f>
        <v>0.41766102931413795</v>
      </c>
      <c r="K140" s="306">
        <f>IF(K$9=0,0,K$9/PPA_fec!K$9)</f>
        <v>0.42174453436032694</v>
      </c>
      <c r="L140" s="306">
        <f>IF(L$9=0,0,L$9/PPA_fec!L$9)</f>
        <v>0.42174453436032677</v>
      </c>
      <c r="M140" s="306">
        <f>IF(M$9=0,0,M$9/PPA_fec!M$9)</f>
        <v>0.43080134468637371</v>
      </c>
      <c r="N140" s="306">
        <f>IF(N$9=0,0,N$9/PPA_fec!N$9)</f>
        <v>0.43080134468637349</v>
      </c>
      <c r="O140" s="306">
        <f>IF(O$9=0,0,O$9/PPA_fec!O$9)</f>
        <v>0.44003301157317626</v>
      </c>
      <c r="P140" s="306">
        <f>IF(P$9=0,0,P$9/PPA_fec!P$9)</f>
        <v>0.44003301157317626</v>
      </c>
      <c r="Q140" s="306">
        <f>IF(Q$9=0,0,Q$9/PPA_fec!Q$9)</f>
        <v>0.44003301157317637</v>
      </c>
      <c r="R140" s="306">
        <f>IF(R$9=0,0,R$9/PPA_fec!R$9)</f>
        <v>0.45042568770179886</v>
      </c>
      <c r="S140" s="306">
        <f>IF(S$9=0,0,S$9/PPA_fec!S$9)</f>
        <v>0.45042568770179897</v>
      </c>
      <c r="T140" s="306">
        <f>IF(T$9=0,0,T$9/PPA_fec!T$9)</f>
        <v>0.45042568770179875</v>
      </c>
      <c r="U140" s="306">
        <f>IF(U$9=0,0,U$9/PPA_fec!U$9)</f>
        <v>0.45648299806336545</v>
      </c>
      <c r="V140" s="306">
        <f>IF(V$9=0,0,V$9/PPA_fec!V$9)</f>
        <v>0.4564829980633654</v>
      </c>
      <c r="W140" s="306">
        <f>IF(W$9=0,0,W$9/PPA_fec!W$9)</f>
        <v>0.45648299806336556</v>
      </c>
      <c r="X140" s="306">
        <f>IF(X$9=0,0,X$9/PPA_fec!X$9)</f>
        <v>0.47014991994248184</v>
      </c>
      <c r="Y140" s="306">
        <f>IF(Y$9=0,0,Y$9/PPA_fec!Y$9)</f>
        <v>0.47014991994248184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0.61307437675159471</v>
      </c>
      <c r="C141" s="307">
        <f>IF(C$10=0,0,C$10/PPA_fec!C$10)</f>
        <v>0.59704539017732083</v>
      </c>
      <c r="D141" s="307">
        <f>IF(D$10=0,0,D$10/PPA_fec!D$10)</f>
        <v>0.60004539974222604</v>
      </c>
      <c r="E141" s="307">
        <f>IF(E$10=0,0,E$10/PPA_fec!E$10)</f>
        <v>0.59996225437186046</v>
      </c>
      <c r="F141" s="307">
        <f>IF(F$10=0,0,F$10/PPA_fec!F$10)</f>
        <v>0.62004590033983709</v>
      </c>
      <c r="G141" s="307">
        <f>IF(G$10=0,0,G$10/PPA_fec!G$10)</f>
        <v>0.61676588692411072</v>
      </c>
      <c r="H141" s="307">
        <f>IF(H$10=0,0,H$10/PPA_fec!H$10)</f>
        <v>0.6156501776536546</v>
      </c>
      <c r="I141" s="307">
        <f>IF(I$10=0,0,I$10/PPA_fec!I$10)</f>
        <v>0.62246036974267349</v>
      </c>
      <c r="J141" s="307">
        <f>IF(J$10=0,0,J$10/PPA_fec!J$10)</f>
        <v>0.6164214648722216</v>
      </c>
      <c r="K141" s="307">
        <f>IF(K$10=0,0,K$10/PPA_fec!K$10)</f>
        <v>0.62208672457748626</v>
      </c>
      <c r="L141" s="307">
        <f>IF(L$10=0,0,L$10/PPA_fec!L$10)</f>
        <v>0.62908323353757323</v>
      </c>
      <c r="M141" s="307">
        <f>IF(M$10=0,0,M$10/PPA_fec!M$10)</f>
        <v>0.63645146244842221</v>
      </c>
      <c r="N141" s="307">
        <f>IF(N$10=0,0,N$10/PPA_fec!N$10)</f>
        <v>0.62638527534088095</v>
      </c>
      <c r="O141" s="307">
        <f>IF(O$10=0,0,O$10/PPA_fec!O$10)</f>
        <v>0.64810144247869439</v>
      </c>
      <c r="P141" s="307">
        <f>IF(P$10=0,0,P$10/PPA_fec!P$10)</f>
        <v>0.65197708174873048</v>
      </c>
      <c r="Q141" s="307">
        <f>IF(Q$10=0,0,Q$10/PPA_fec!Q$10)</f>
        <v>0.6498319386353848</v>
      </c>
      <c r="R141" s="307">
        <f>IF(R$10=0,0,R$10/PPA_fec!R$10)</f>
        <v>0.65761026432741665</v>
      </c>
      <c r="S141" s="307">
        <f>IF(S$10=0,0,S$10/PPA_fec!S$10)</f>
        <v>0.65284006357981916</v>
      </c>
      <c r="T141" s="307">
        <f>IF(T$10=0,0,T$10/PPA_fec!T$10)</f>
        <v>0.65385260300319792</v>
      </c>
      <c r="U141" s="307">
        <f>IF(U$10=0,0,U$10/PPA_fec!U$10)</f>
        <v>0.66304898778661847</v>
      </c>
      <c r="V141" s="307">
        <f>IF(V$10=0,0,V$10/PPA_fec!V$10)</f>
        <v>0.66486815570315483</v>
      </c>
      <c r="W141" s="307">
        <f>IF(W$10=0,0,W$10/PPA_fec!W$10)</f>
        <v>0.66502525400469692</v>
      </c>
      <c r="X141" s="307">
        <f>IF(X$10=0,0,X$10/PPA_fec!X$10)</f>
        <v>0.68975941228008253</v>
      </c>
      <c r="Y141" s="307">
        <f>IF(Y$10=0,0,Y$10/PPA_fec!Y$10)</f>
        <v>0.68605761913464558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0.50997829566175468</v>
      </c>
      <c r="C142" s="308">
        <f>IF(C$16=0,0,C$16/PPA_fec!C$16)</f>
        <v>0.50997829566175445</v>
      </c>
      <c r="D142" s="308">
        <f>IF(D$16=0,0,D$16/PPA_fec!D$16)</f>
        <v>0.50997829566175457</v>
      </c>
      <c r="E142" s="308">
        <f>IF(E$16=0,0,E$16/PPA_fec!E$16)</f>
        <v>0.50997829566175457</v>
      </c>
      <c r="F142" s="308">
        <f>IF(F$16=0,0,F$16/PPA_fec!F$16)</f>
        <v>0.50997829566175445</v>
      </c>
      <c r="G142" s="308">
        <f>IF(G$16=0,0,G$16/PPA_fec!G$16)</f>
        <v>0.51327047078805033</v>
      </c>
      <c r="H142" s="308">
        <f>IF(H$16=0,0,H$16/PPA_fec!H$16)</f>
        <v>0.51327047078805044</v>
      </c>
      <c r="I142" s="308">
        <f>IF(I$16=0,0,I$16/PPA_fec!I$16)</f>
        <v>0.51768002706547267</v>
      </c>
      <c r="J142" s="308">
        <f>IF(J$16=0,0,J$16/PPA_fec!J$16)</f>
        <v>0.51768002706547278</v>
      </c>
      <c r="K142" s="308">
        <f>IF(K$16=0,0,K$16/PPA_fec!K$16)</f>
        <v>0.52274142579425664</v>
      </c>
      <c r="L142" s="308">
        <f>IF(L$16=0,0,L$16/PPA_fec!L$16)</f>
        <v>0.52274142579425653</v>
      </c>
      <c r="M142" s="308">
        <f>IF(M$16=0,0,M$16/PPA_fec!M$16)</f>
        <v>0.53396710759275723</v>
      </c>
      <c r="N142" s="308">
        <f>IF(N$16=0,0,N$16/PPA_fec!N$16)</f>
        <v>0.53396710759275712</v>
      </c>
      <c r="O142" s="308">
        <f>IF(O$16=0,0,O$16/PPA_fec!O$16)</f>
        <v>0.54540951956896488</v>
      </c>
      <c r="P142" s="308">
        <f>IF(P$16=0,0,P$16/PPA_fec!P$16)</f>
        <v>0.54540951956896522</v>
      </c>
      <c r="Q142" s="308">
        <f>IF(Q$16=0,0,Q$16/PPA_fec!Q$16)</f>
        <v>0.54540951956896544</v>
      </c>
      <c r="R142" s="308">
        <f>IF(R$16=0,0,R$16/PPA_fec!R$16)</f>
        <v>0.55829097242652004</v>
      </c>
      <c r="S142" s="308">
        <f>IF(S$16=0,0,S$16/PPA_fec!S$16)</f>
        <v>0.55829097242652004</v>
      </c>
      <c r="T142" s="308">
        <f>IF(T$16=0,0,T$16/PPA_fec!T$16)</f>
        <v>0.55829097242652037</v>
      </c>
      <c r="U142" s="308">
        <f>IF(U$16=0,0,U$16/PPA_fec!U$16)</f>
        <v>0.5657988517157827</v>
      </c>
      <c r="V142" s="308">
        <f>IF(V$16=0,0,V$16/PPA_fec!V$16)</f>
        <v>0.56579885171578281</v>
      </c>
      <c r="W142" s="308">
        <f>IF(W$16=0,0,W$16/PPA_fec!W$16)</f>
        <v>0.56579885171578326</v>
      </c>
      <c r="X142" s="308">
        <f>IF(X$16=0,0,X$16/PPA_fec!X$16)</f>
        <v>0.57761896654420464</v>
      </c>
      <c r="Y142" s="308">
        <f>IF(Y$16=0,0,Y$16/PPA_fec!Y$16)</f>
        <v>0.58273864736753689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0.52373491409560657</v>
      </c>
      <c r="C143" s="308">
        <f>IF(C$17=0,0,C$17/PPA_fec!C$17)</f>
        <v>0.52710219914008438</v>
      </c>
      <c r="D143" s="308">
        <f>IF(D$17=0,0,D$17/PPA_fec!D$17)</f>
        <v>0.52676372032988827</v>
      </c>
      <c r="E143" s="308">
        <f>IF(E$17=0,0,E$17/PPA_fec!E$17)</f>
        <v>0.52838330828285029</v>
      </c>
      <c r="F143" s="308">
        <f>IF(F$17=0,0,F$17/PPA_fec!F$17)</f>
        <v>0.52965112296888572</v>
      </c>
      <c r="G143" s="308">
        <f>IF(G$17=0,0,G$17/PPA_fec!G$17)</f>
        <v>0.53668307230872858</v>
      </c>
      <c r="H143" s="308">
        <f>IF(H$17=0,0,H$17/PPA_fec!H$17)</f>
        <v>0.53597448282971627</v>
      </c>
      <c r="I143" s="308">
        <f>IF(I$17=0,0,I$17/PPA_fec!I$17)</f>
        <v>0.5401103902497173</v>
      </c>
      <c r="J143" s="308">
        <f>IF(J$17=0,0,J$17/PPA_fec!J$17)</f>
        <v>0.54003763734167021</v>
      </c>
      <c r="K143" s="308">
        <f>IF(K$17=0,0,K$17/PPA_fec!K$17)</f>
        <v>0.54859099391668464</v>
      </c>
      <c r="L143" s="308">
        <f>IF(L$17=0,0,L$17/PPA_fec!L$17)</f>
        <v>0.551739377622258</v>
      </c>
      <c r="M143" s="308">
        <f>IF(M$17=0,0,M$17/PPA_fec!M$17)</f>
        <v>0.56576749895746592</v>
      </c>
      <c r="N143" s="308">
        <f>IF(N$17=0,0,N$17/PPA_fec!N$17)</f>
        <v>0.56342904493430979</v>
      </c>
      <c r="O143" s="308">
        <f>IF(O$17=0,0,O$17/PPA_fec!O$17)</f>
        <v>0.57431163075454195</v>
      </c>
      <c r="P143" s="308">
        <f>IF(P$17=0,0,P$17/PPA_fec!P$17)</f>
        <v>0.57701728016168741</v>
      </c>
      <c r="Q143" s="308">
        <f>IF(Q$17=0,0,Q$17/PPA_fec!Q$17)</f>
        <v>0.57673683902009198</v>
      </c>
      <c r="R143" s="308">
        <f>IF(R$17=0,0,R$17/PPA_fec!R$17)</f>
        <v>0.58939725439049528</v>
      </c>
      <c r="S143" s="308">
        <f>IF(S$17=0,0,S$17/PPA_fec!S$17)</f>
        <v>0.59295526751094574</v>
      </c>
      <c r="T143" s="308">
        <f>IF(T$17=0,0,T$17/PPA_fec!T$17)</f>
        <v>0.59338474888779824</v>
      </c>
      <c r="U143" s="308">
        <f>IF(U$17=0,0,U$17/PPA_fec!U$17)</f>
        <v>0.60146903920955341</v>
      </c>
      <c r="V143" s="308">
        <f>IF(V$17=0,0,V$17/PPA_fec!V$17)</f>
        <v>0.59975309134579435</v>
      </c>
      <c r="W143" s="308">
        <f>IF(W$17=0,0,W$17/PPA_fec!W$17)</f>
        <v>0.60203748643567823</v>
      </c>
      <c r="X143" s="308">
        <f>IF(X$17=0,0,X$17/PPA_fec!X$17)</f>
        <v>0.61566803290124394</v>
      </c>
      <c r="Y143" s="308">
        <f>IF(Y$17=0,0,Y$17/PPA_fec!Y$17)</f>
        <v>0.61353914499884776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0.50695885429642573</v>
      </c>
      <c r="C144" s="309">
        <f>IF(C$30=0,0,C$30/PPA_fec!C$30)</f>
        <v>0.50695885429642573</v>
      </c>
      <c r="D144" s="309">
        <f>IF(D$30=0,0,D$30/PPA_fec!D$30)</f>
        <v>0.50695885429642584</v>
      </c>
      <c r="E144" s="309">
        <f>IF(E$30=0,0,E$30/PPA_fec!E$30)</f>
        <v>0.50695885429642595</v>
      </c>
      <c r="F144" s="309">
        <f>IF(F$30=0,0,F$30/PPA_fec!F$30)</f>
        <v>0.50695885429642562</v>
      </c>
      <c r="G144" s="309">
        <f>IF(G$30=0,0,G$30/PPA_fec!G$30)</f>
        <v>0.51023153735836757</v>
      </c>
      <c r="H144" s="309">
        <f>IF(H$30=0,0,H$30/PPA_fec!H$30)</f>
        <v>0.51023153735836746</v>
      </c>
      <c r="I144" s="309">
        <f>IF(I$30=0,0,I$30/PPA_fec!I$30)</f>
        <v>0.51461498586465515</v>
      </c>
      <c r="J144" s="309">
        <f>IF(J$30=0,0,J$30/PPA_fec!J$30)</f>
        <v>0.51461498586465515</v>
      </c>
      <c r="K144" s="309">
        <f>IF(K$30=0,0,K$30/PPA_fec!K$30)</f>
        <v>0.51964641744225226</v>
      </c>
      <c r="L144" s="309">
        <f>IF(L$30=0,0,L$30/PPA_fec!L$30)</f>
        <v>0.51964641744225215</v>
      </c>
      <c r="M144" s="309">
        <f>IF(M$30=0,0,M$30/PPA_fec!M$30)</f>
        <v>0.53080563506322831</v>
      </c>
      <c r="N144" s="309">
        <f>IF(N$30=0,0,N$30/PPA_fec!N$30)</f>
        <v>0.53080563506322853</v>
      </c>
      <c r="O144" s="309">
        <f>IF(O$30=0,0,O$30/PPA_fec!O$30)</f>
        <v>0.54218029966207926</v>
      </c>
      <c r="P144" s="309">
        <f>IF(P$30=0,0,P$30/PPA_fec!P$30)</f>
        <v>0.54218029966207926</v>
      </c>
      <c r="Q144" s="309">
        <f>IF(Q$30=0,0,Q$30/PPA_fec!Q$30)</f>
        <v>0.54218029966207915</v>
      </c>
      <c r="R144" s="309">
        <f>IF(R$30=0,0,R$30/PPA_fec!R$30)</f>
        <v>0.55498548497661437</v>
      </c>
      <c r="S144" s="309">
        <f>IF(S$30=0,0,S$30/PPA_fec!S$30)</f>
        <v>0.5549854849766146</v>
      </c>
      <c r="T144" s="309">
        <f>IF(T$30=0,0,T$30/PPA_fec!T$30)</f>
        <v>0.55498548497661426</v>
      </c>
      <c r="U144" s="309">
        <f>IF(U$30=0,0,U$30/PPA_fec!U$30)</f>
        <v>0.56244891217549475</v>
      </c>
      <c r="V144" s="309">
        <f>IF(V$30=0,0,V$30/PPA_fec!V$30)</f>
        <v>0.56244891217549475</v>
      </c>
      <c r="W144" s="309">
        <f>IF(W$30=0,0,W$30/PPA_fec!W$30)</f>
        <v>0.56244891217549497</v>
      </c>
      <c r="X144" s="309">
        <f>IF(X$30=0,0,X$30/PPA_fec!X$30)</f>
        <v>0.57928841195162739</v>
      </c>
      <c r="Y144" s="309">
        <f>IF(Y$30=0,0,Y$30/PPA_fec!Y$30)</f>
        <v>0.5792884119516275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0.63528461716920137</v>
      </c>
      <c r="C146" s="322">
        <f>IF(C$32=0,0,C$32/PPA_fec!C$32)</f>
        <v>0.63786067794366563</v>
      </c>
      <c r="D146" s="322">
        <f>IF(D$32=0,0,D$32/PPA_fec!D$32)</f>
        <v>0.63754525079025504</v>
      </c>
      <c r="E146" s="322">
        <f>IF(E$32=0,0,E$32/PPA_fec!E$32)</f>
        <v>0.63833312037539547</v>
      </c>
      <c r="F146" s="322">
        <f>IF(F$32=0,0,F$32/PPA_fec!F$32)</f>
        <v>0.63816504943659613</v>
      </c>
      <c r="G146" s="322">
        <f>IF(G$32=0,0,G$32/PPA_fec!G$32)</f>
        <v>0.64792044100088286</v>
      </c>
      <c r="H146" s="322">
        <f>IF(H$32=0,0,H$32/PPA_fec!H$32)</f>
        <v>0.64706394024376301</v>
      </c>
      <c r="I146" s="322">
        <f>IF(I$32=0,0,I$32/PPA_fec!I$32)</f>
        <v>0.64639388173387757</v>
      </c>
      <c r="J146" s="322">
        <f>IF(J$32=0,0,J$32/PPA_fec!J$32)</f>
        <v>0.65507867709186907</v>
      </c>
      <c r="K146" s="322">
        <f>IF(K$32=0,0,K$32/PPA_fec!K$32)</f>
        <v>0.65781411904912646</v>
      </c>
      <c r="L146" s="322">
        <f>IF(L$32=0,0,L$32/PPA_fec!L$32)</f>
        <v>0.66066972050412309</v>
      </c>
      <c r="M146" s="322">
        <f>IF(M$32=0,0,M$32/PPA_fec!M$32)</f>
        <v>0.68105483450736737</v>
      </c>
      <c r="N146" s="322">
        <f>IF(N$32=0,0,N$32/PPA_fec!N$32)</f>
        <v>0.69437004882920617</v>
      </c>
      <c r="O146" s="322">
        <f>IF(O$32=0,0,O$32/PPA_fec!O$32)</f>
        <v>0.70060712408981574</v>
      </c>
      <c r="P146" s="322">
        <f>IF(P$32=0,0,P$32/PPA_fec!P$32)</f>
        <v>0.70400631096622568</v>
      </c>
      <c r="Q146" s="322">
        <f>IF(Q$32=0,0,Q$32/PPA_fec!Q$32)</f>
        <v>0.71285658866378976</v>
      </c>
      <c r="R146" s="322">
        <f>IF(R$32=0,0,R$32/PPA_fec!R$32)</f>
        <v>0.71321705383073231</v>
      </c>
      <c r="S146" s="322">
        <f>IF(S$32=0,0,S$32/PPA_fec!S$32)</f>
        <v>0.71733391824541948</v>
      </c>
      <c r="T146" s="322">
        <f>IF(T$32=0,0,T$32/PPA_fec!T$32)</f>
        <v>0.71765335642700046</v>
      </c>
      <c r="U146" s="322">
        <f>IF(U$32=0,0,U$32/PPA_fec!U$32)</f>
        <v>0.71773786301985432</v>
      </c>
      <c r="V146" s="322">
        <f>IF(V$32=0,0,V$32/PPA_fec!V$32)</f>
        <v>0.72879086402131688</v>
      </c>
      <c r="W146" s="322">
        <f>IF(W$32=0,0,W$32/PPA_fec!W$32)</f>
        <v>0.74249036972252813</v>
      </c>
      <c r="X146" s="322">
        <f>IF(X$32=0,0,X$32/PPA_fec!X$32)</f>
        <v>0.74058472030442379</v>
      </c>
      <c r="Y146" s="322">
        <f>IF(Y$32=0,0,Y$32/PPA_fec!Y$32)</f>
        <v>0.73831467533577388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0.44514994344190423</v>
      </c>
      <c r="C147" s="305">
        <f>IF(C$33=0,0,C$33/PPA_fec!C$33)</f>
        <v>0.44514994344190406</v>
      </c>
      <c r="D147" s="305">
        <f>IF(D$33=0,0,D$33/PPA_fec!D$33)</f>
        <v>0.44514994344190417</v>
      </c>
      <c r="E147" s="305">
        <f>IF(E$33=0,0,E$33/PPA_fec!E$33)</f>
        <v>0.44514994344190412</v>
      </c>
      <c r="F147" s="305">
        <f>IF(F$33=0,0,F$33/PPA_fec!F$33)</f>
        <v>0.44514994344190417</v>
      </c>
      <c r="G147" s="305">
        <f>IF(G$33=0,0,G$33/PPA_fec!G$33)</f>
        <v>0.44912023900110903</v>
      </c>
      <c r="H147" s="305">
        <f>IF(H$33=0,0,H$33/PPA_fec!H$33)</f>
        <v>0.44912023900110903</v>
      </c>
      <c r="I147" s="305">
        <f>IF(I$33=0,0,I$33/PPA_fec!I$33)</f>
        <v>0.44912023900110914</v>
      </c>
      <c r="J147" s="305">
        <f>IF(J$33=0,0,J$33/PPA_fec!J$33)</f>
        <v>0.45516966691431088</v>
      </c>
      <c r="K147" s="305">
        <f>IF(K$33=0,0,K$33/PPA_fec!K$33)</f>
        <v>0.45516966691431082</v>
      </c>
      <c r="L147" s="305">
        <f>IF(L$33=0,0,L$33/PPA_fec!L$33)</f>
        <v>0.45516966691431066</v>
      </c>
      <c r="M147" s="305">
        <f>IF(M$33=0,0,M$33/PPA_fec!M$33)</f>
        <v>0.46465270022287958</v>
      </c>
      <c r="N147" s="305">
        <f>IF(N$33=0,0,N$33/PPA_fec!N$33)</f>
        <v>0.47318743020059156</v>
      </c>
      <c r="O147" s="305">
        <f>IF(O$33=0,0,O$33/PPA_fec!O$33)</f>
        <v>0.48086868718053222</v>
      </c>
      <c r="P147" s="305">
        <f>IF(P$33=0,0,P$33/PPA_fec!P$33)</f>
        <v>0.48437947574196172</v>
      </c>
      <c r="Q147" s="305">
        <f>IF(Q$33=0,0,Q$33/PPA_fec!Q$33)</f>
        <v>0.49065373701014142</v>
      </c>
      <c r="R147" s="305">
        <f>IF(R$33=0,0,R$33/PPA_fec!R$33)</f>
        <v>0.49065373701014137</v>
      </c>
      <c r="S147" s="305">
        <f>IF(S$33=0,0,S$33/PPA_fec!S$33)</f>
        <v>0.49065373701014126</v>
      </c>
      <c r="T147" s="305">
        <f>IF(T$33=0,0,T$33/PPA_fec!T$33)</f>
        <v>0.49065373701014131</v>
      </c>
      <c r="U147" s="305">
        <f>IF(U$33=0,0,U$33/PPA_fec!U$33)</f>
        <v>0.49065373701014159</v>
      </c>
      <c r="V147" s="305">
        <f>IF(V$33=0,0,V$33/PPA_fec!V$33)</f>
        <v>0.49658836330912748</v>
      </c>
      <c r="W147" s="305">
        <f>IF(W$33=0,0,W$33/PPA_fec!W$33)</f>
        <v>0.50192952697821436</v>
      </c>
      <c r="X147" s="305">
        <f>IF(X$33=0,0,X$33/PPA_fec!X$33)</f>
        <v>0.50673657428039298</v>
      </c>
      <c r="Y147" s="305">
        <f>IF(Y$33=0,0,Y$33/PPA_fec!Y$33)</f>
        <v>0.50956780257126688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0.11569762546147842</v>
      </c>
      <c r="C148" s="306">
        <f>IF(C$34=0,0,C$34/PPA_fec!C$34)</f>
        <v>0.11569762546147837</v>
      </c>
      <c r="D148" s="306">
        <f>IF(D$34=0,0,D$34/PPA_fec!D$34)</f>
        <v>0.11569762546147834</v>
      </c>
      <c r="E148" s="306">
        <f>IF(E$34=0,0,E$34/PPA_fec!E$34)</f>
        <v>0.11569762546147841</v>
      </c>
      <c r="F148" s="306">
        <f>IF(F$34=0,0,F$34/PPA_fec!F$34)</f>
        <v>0.11569762546147837</v>
      </c>
      <c r="G148" s="306">
        <f>IF(G$34=0,0,G$34/PPA_fec!G$34)</f>
        <v>0.11672953341821886</v>
      </c>
      <c r="H148" s="306">
        <f>IF(H$34=0,0,H$34/PPA_fec!H$34)</f>
        <v>0.11672953341821884</v>
      </c>
      <c r="I148" s="306">
        <f>IF(I$34=0,0,I$34/PPA_fec!I$34)</f>
        <v>0.11672953341821882</v>
      </c>
      <c r="J148" s="306">
        <f>IF(J$34=0,0,J$34/PPA_fec!J$34)</f>
        <v>0.11830182261036415</v>
      </c>
      <c r="K148" s="306">
        <f>IF(K$34=0,0,K$34/PPA_fec!K$34)</f>
        <v>0.11830182261036416</v>
      </c>
      <c r="L148" s="306">
        <f>IF(L$34=0,0,L$34/PPA_fec!L$34)</f>
        <v>0.11830182261036416</v>
      </c>
      <c r="M148" s="306">
        <f>IF(M$34=0,0,M$34/PPA_fec!M$34)</f>
        <v>0.12324702650458519</v>
      </c>
      <c r="N148" s="306">
        <f>IF(N$34=0,0,N$34/PPA_fec!N$34)</f>
        <v>0.12451205362225819</v>
      </c>
      <c r="O148" s="306">
        <f>IF(O$34=0,0,O$34/PPA_fec!O$34)</f>
        <v>0.12589365895973575</v>
      </c>
      <c r="P148" s="306">
        <f>IF(P$34=0,0,P$34/PPA_fec!P$34)</f>
        <v>0.12589365895973581</v>
      </c>
      <c r="Q148" s="306">
        <f>IF(Q$34=0,0,Q$34/PPA_fec!Q$34)</f>
        <v>0.12752438393442744</v>
      </c>
      <c r="R148" s="306">
        <f>IF(R$34=0,0,R$34/PPA_fec!R$34)</f>
        <v>0.12752438393442747</v>
      </c>
      <c r="S148" s="306">
        <f>IF(S$34=0,0,S$34/PPA_fec!S$34)</f>
        <v>0.1275243839344275</v>
      </c>
      <c r="T148" s="306">
        <f>IF(T$34=0,0,T$34/PPA_fec!T$34)</f>
        <v>0.12752438393442747</v>
      </c>
      <c r="U148" s="306">
        <f>IF(U$34=0,0,U$34/PPA_fec!U$34)</f>
        <v>0.12752438393442747</v>
      </c>
      <c r="V148" s="306">
        <f>IF(V$34=0,0,V$34/PPA_fec!V$34)</f>
        <v>0.13154733169624219</v>
      </c>
      <c r="W148" s="306">
        <f>IF(W$34=0,0,W$34/PPA_fec!W$34)</f>
        <v>0.13244028363403182</v>
      </c>
      <c r="X148" s="306">
        <f>IF(X$34=0,0,X$34/PPA_fec!X$34)</f>
        <v>0.13244028363403179</v>
      </c>
      <c r="Y148" s="306">
        <f>IF(Y$34=0,0,Y$34/PPA_fec!Y$34)</f>
        <v>0.13244028363403182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0.63425056143598935</v>
      </c>
      <c r="C149" s="306">
        <f>IF(C$35=0,0,C$35/PPA_fec!C$35)</f>
        <v>0.63425056143598924</v>
      </c>
      <c r="D149" s="306">
        <f>IF(D$35=0,0,D$35/PPA_fec!D$35)</f>
        <v>0.63425056143598957</v>
      </c>
      <c r="E149" s="306">
        <f>IF(E$35=0,0,E$35/PPA_fec!E$35)</f>
        <v>0.63425056143598968</v>
      </c>
      <c r="F149" s="306">
        <f>IF(F$35=0,0,F$35/PPA_fec!F$35)</f>
        <v>0.63425056143598935</v>
      </c>
      <c r="G149" s="306">
        <f>IF(G$35=0,0,G$35/PPA_fec!G$35)</f>
        <v>0.6399074467722472</v>
      </c>
      <c r="H149" s="306">
        <f>IF(H$35=0,0,H$35/PPA_fec!H$35)</f>
        <v>0.63990744677224709</v>
      </c>
      <c r="I149" s="306">
        <f>IF(I$35=0,0,I$35/PPA_fec!I$35)</f>
        <v>0.63990744677224731</v>
      </c>
      <c r="J149" s="306">
        <f>IF(J$35=0,0,J$35/PPA_fec!J$35)</f>
        <v>0.6485266841928975</v>
      </c>
      <c r="K149" s="306">
        <f>IF(K$35=0,0,K$35/PPA_fec!K$35)</f>
        <v>0.6485266841928975</v>
      </c>
      <c r="L149" s="306">
        <f>IF(L$35=0,0,L$35/PPA_fec!L$35)</f>
        <v>0.64852668419289683</v>
      </c>
      <c r="M149" s="306">
        <f>IF(M$35=0,0,M$35/PPA_fec!M$35)</f>
        <v>0.66029001768934037</v>
      </c>
      <c r="N149" s="306">
        <f>IF(N$35=0,0,N$35/PPA_fec!N$35)</f>
        <v>0.6708770178361394</v>
      </c>
      <c r="O149" s="306">
        <f>IF(O$35=0,0,O$35/PPA_fec!O$35)</f>
        <v>0.68040531796825832</v>
      </c>
      <c r="P149" s="306">
        <f>IF(P$35=0,0,P$35/PPA_fec!P$35)</f>
        <v>0.68898078808716556</v>
      </c>
      <c r="Q149" s="306">
        <f>IF(Q$35=0,0,Q$35/PPA_fec!Q$35)</f>
        <v>0.69669871119418225</v>
      </c>
      <c r="R149" s="306">
        <f>IF(R$35=0,0,R$35/PPA_fec!R$35)</f>
        <v>0.69908446076206754</v>
      </c>
      <c r="S149" s="306">
        <f>IF(S$35=0,0,S$35/PPA_fec!S$35)</f>
        <v>0.69908446076206787</v>
      </c>
      <c r="T149" s="306">
        <f>IF(T$35=0,0,T$35/PPA_fec!T$35)</f>
        <v>0.69908446076206732</v>
      </c>
      <c r="U149" s="306">
        <f>IF(U$35=0,0,U$35/PPA_fec!U$35)</f>
        <v>0.69908446076206787</v>
      </c>
      <c r="V149" s="306">
        <f>IF(V$35=0,0,V$35/PPA_fec!V$35)</f>
        <v>0.70579201660159385</v>
      </c>
      <c r="W149" s="306">
        <f>IF(W$35=0,0,W$35/PPA_fec!W$35)</f>
        <v>0.7118288168571677</v>
      </c>
      <c r="X149" s="306">
        <f>IF(X$35=0,0,X$35/PPA_fec!X$35)</f>
        <v>0.71726193708718389</v>
      </c>
      <c r="Y149" s="306">
        <f>IF(Y$35=0,0,Y$35/PPA_fec!Y$35)</f>
        <v>0.72215174529419857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0.44702685179639412</v>
      </c>
      <c r="C150" s="306">
        <f>IF(C$36=0,0,C$36/PPA_fec!C$36)</f>
        <v>0.44702685179639401</v>
      </c>
      <c r="D150" s="306">
        <f>IF(D$36=0,0,D$36/PPA_fec!D$36)</f>
        <v>0.44702685179639401</v>
      </c>
      <c r="E150" s="306">
        <f>IF(E$36=0,0,E$36/PPA_fec!E$36)</f>
        <v>0.44702685179639395</v>
      </c>
      <c r="F150" s="306">
        <f>IF(F$36=0,0,F$36/PPA_fec!F$36)</f>
        <v>0.44702685179639401</v>
      </c>
      <c r="G150" s="306">
        <f>IF(G$36=0,0,G$36/PPA_fec!G$36)</f>
        <v>0.4510138875147624</v>
      </c>
      <c r="H150" s="306">
        <f>IF(H$36=0,0,H$36/PPA_fec!H$36)</f>
        <v>0.45101388751476246</v>
      </c>
      <c r="I150" s="306">
        <f>IF(I$36=0,0,I$36/PPA_fec!I$36)</f>
        <v>0.45101388751476251</v>
      </c>
      <c r="J150" s="306">
        <f>IF(J$36=0,0,J$36/PPA_fec!J$36)</f>
        <v>0.45708882193865225</v>
      </c>
      <c r="K150" s="306">
        <f>IF(K$36=0,0,K$36/PPA_fec!K$36)</f>
        <v>0.45708882193865225</v>
      </c>
      <c r="L150" s="306">
        <f>IF(L$36=0,0,L$36/PPA_fec!L$36)</f>
        <v>0.45708882193865219</v>
      </c>
      <c r="M150" s="306">
        <f>IF(M$36=0,0,M$36/PPA_fec!M$36)</f>
        <v>0.4765321576700155</v>
      </c>
      <c r="N150" s="306">
        <f>IF(N$36=0,0,N$36/PPA_fec!N$36)</f>
        <v>0.48108361013851569</v>
      </c>
      <c r="O150" s="306">
        <f>IF(O$36=0,0,O$36/PPA_fec!O$36)</f>
        <v>0.48642178956937482</v>
      </c>
      <c r="P150" s="306">
        <f>IF(P$36=0,0,P$36/PPA_fec!P$36)</f>
        <v>0.48642178956937471</v>
      </c>
      <c r="Q150" s="306">
        <f>IF(Q$36=0,0,Q$36/PPA_fec!Q$36)</f>
        <v>0.49272250532455591</v>
      </c>
      <c r="R150" s="306">
        <f>IF(R$36=0,0,R$36/PPA_fec!R$36)</f>
        <v>0.49272250532455586</v>
      </c>
      <c r="S150" s="306">
        <f>IF(S$36=0,0,S$36/PPA_fec!S$36)</f>
        <v>0.49272250532455591</v>
      </c>
      <c r="T150" s="306">
        <f>IF(T$36=0,0,T$36/PPA_fec!T$36)</f>
        <v>0.49272250532455586</v>
      </c>
      <c r="U150" s="306">
        <f>IF(U$36=0,0,U$36/PPA_fec!U$36)</f>
        <v>0.49272250532455586</v>
      </c>
      <c r="V150" s="306">
        <f>IF(V$36=0,0,V$36/PPA_fec!V$36)</f>
        <v>0.50860247271732884</v>
      </c>
      <c r="W150" s="306">
        <f>IF(W$36=0,0,W$36/PPA_fec!W$36)</f>
        <v>0.5117163192226003</v>
      </c>
      <c r="X150" s="306">
        <f>IF(X$36=0,0,X$36/PPA_fec!X$36)</f>
        <v>0.51171631922260041</v>
      </c>
      <c r="Y150" s="306">
        <f>IF(Y$36=0,0,Y$36/PPA_fec!Y$36)</f>
        <v>0.51171631922260041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0.66552752595873732</v>
      </c>
      <c r="C151" s="307">
        <f>IF(C$37=0,0,C$37/PPA_fec!C$37)</f>
        <v>0.64812713836640978</v>
      </c>
      <c r="D151" s="307">
        <f>IF(D$37=0,0,D$37/PPA_fec!D$37)</f>
        <v>0.65138382143668105</v>
      </c>
      <c r="E151" s="307">
        <f>IF(E$37=0,0,E$37/PPA_fec!E$37)</f>
        <v>0.65129356235110736</v>
      </c>
      <c r="F151" s="307">
        <f>IF(F$37=0,0,F$37/PPA_fec!F$37)</f>
        <v>0.67309551611097662</v>
      </c>
      <c r="G151" s="307">
        <f>IF(G$37=0,0,G$37/PPA_fec!G$37)</f>
        <v>0.67117368391506593</v>
      </c>
      <c r="H151" s="307">
        <f>IF(H$37=0,0,H$37/PPA_fec!H$37)</f>
        <v>0.66995955272346497</v>
      </c>
      <c r="I151" s="307">
        <f>IF(I$37=0,0,I$37/PPA_fec!I$37)</f>
        <v>0.67160071689465872</v>
      </c>
      <c r="J151" s="307">
        <f>IF(J$37=0,0,J$37/PPA_fec!J$37)</f>
        <v>0.6740434361681954</v>
      </c>
      <c r="K151" s="307">
        <f>IF(K$37=0,0,K$37/PPA_fec!K$37)</f>
        <v>0.67365192580748257</v>
      </c>
      <c r="L151" s="307">
        <f>IF(L$37=0,0,L$37/PPA_fec!L$37)</f>
        <v>0.68122838026098786</v>
      </c>
      <c r="M151" s="307">
        <f>IF(M$37=0,0,M$37/PPA_fec!M$37)</f>
        <v>0.71013723399624273</v>
      </c>
      <c r="N151" s="307">
        <f>IF(N$37=0,0,N$37/PPA_fec!N$37)</f>
        <v>0.69890562453157401</v>
      </c>
      <c r="O151" s="307">
        <f>IF(O$37=0,0,O$37/PPA_fec!O$37)</f>
        <v>0.71582066989876325</v>
      </c>
      <c r="P151" s="307">
        <f>IF(P$37=0,0,P$37/PPA_fec!P$37)</f>
        <v>0.72010126938015406</v>
      </c>
      <c r="Q151" s="307">
        <f>IF(Q$37=0,0,Q$37/PPA_fec!Q$37)</f>
        <v>0.72702890475976767</v>
      </c>
      <c r="R151" s="307">
        <f>IF(R$37=0,0,R$37/PPA_fec!R$37)</f>
        <v>0.71875572456428527</v>
      </c>
      <c r="S151" s="307">
        <f>IF(S$37=0,0,S$37/PPA_fec!S$37)</f>
        <v>0.71354198432839744</v>
      </c>
      <c r="T151" s="307">
        <f>IF(T$37=0,0,T$37/PPA_fec!T$37)</f>
        <v>0.71464867098823059</v>
      </c>
      <c r="U151" s="307">
        <f>IF(U$37=0,0,U$37/PPA_fec!U$37)</f>
        <v>0.71508372438121548</v>
      </c>
      <c r="V151" s="307">
        <f>IF(V$37=0,0,V$37/PPA_fec!V$37)</f>
        <v>0.74468683751404985</v>
      </c>
      <c r="W151" s="307">
        <f>IF(W$37=0,0,W$37/PPA_fec!W$37)</f>
        <v>0.74486279576434467</v>
      </c>
      <c r="X151" s="307">
        <f>IF(X$37=0,0,X$37/PPA_fec!X$37)</f>
        <v>0.75010838580825423</v>
      </c>
      <c r="Y151" s="307">
        <f>IF(Y$37=0,0,Y$37/PPA_fec!Y$37)</f>
        <v>0.74608271246261493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0.60882833323698193</v>
      </c>
      <c r="C152" s="308">
        <f>IF(C$43=0,0,C$43/PPA_fec!C$43)</f>
        <v>0.60997635177084297</v>
      </c>
      <c r="D152" s="308">
        <f>IF(D$43=0,0,D$43/PPA_fec!D$43)</f>
        <v>0.60981169673326907</v>
      </c>
      <c r="E152" s="308">
        <f>IF(E$43=0,0,E$43/PPA_fec!E$43)</f>
        <v>0.6092405676029401</v>
      </c>
      <c r="F152" s="308">
        <f>IF(F$43=0,0,F$43/PPA_fec!F$43)</f>
        <v>0.60734277451087237</v>
      </c>
      <c r="G152" s="308">
        <f>IF(G$43=0,0,G$43/PPA_fec!G$43)</f>
        <v>0.61601554411843551</v>
      </c>
      <c r="H152" s="308">
        <f>IF(H$43=0,0,H$43/PPA_fec!H$43)</f>
        <v>0.61524735613879866</v>
      </c>
      <c r="I152" s="308">
        <f>IF(I$43=0,0,I$43/PPA_fec!I$43)</f>
        <v>0.61452336594761836</v>
      </c>
      <c r="J152" s="308">
        <f>IF(J$43=0,0,J$43/PPA_fec!J$43)</f>
        <v>0.6228203560221649</v>
      </c>
      <c r="K152" s="308">
        <f>IF(K$43=0,0,K$43/PPA_fec!K$43)</f>
        <v>0.62363401483488612</v>
      </c>
      <c r="L152" s="308">
        <f>IF(L$43=0,0,L$43/PPA_fec!L$43)</f>
        <v>0.62481096080046405</v>
      </c>
      <c r="M152" s="308">
        <f>IF(M$43=0,0,M$43/PPA_fec!M$43)</f>
        <v>0.64197251079753404</v>
      </c>
      <c r="N152" s="308">
        <f>IF(N$43=0,0,N$43/PPA_fec!N$43)</f>
        <v>0.65684715406652971</v>
      </c>
      <c r="O152" s="308">
        <f>IF(O$43=0,0,O$43/PPA_fec!O$43)</f>
        <v>0.66314868707100771</v>
      </c>
      <c r="P152" s="308">
        <f>IF(P$43=0,0,P$43/PPA_fec!P$43)</f>
        <v>0.66549878216768787</v>
      </c>
      <c r="Q152" s="308">
        <f>IF(Q$43=0,0,Q$43/PPA_fec!Q$43)</f>
        <v>0.67427143881669893</v>
      </c>
      <c r="R152" s="308">
        <f>IF(R$43=0,0,R$43/PPA_fec!R$43)</f>
        <v>0.6752774698899634</v>
      </c>
      <c r="S152" s="308">
        <f>IF(S$43=0,0,S$43/PPA_fec!S$43)</f>
        <v>0.67812084026367436</v>
      </c>
      <c r="T152" s="308">
        <f>IF(T$43=0,0,T$43/PPA_fec!T$43)</f>
        <v>0.67805512301467608</v>
      </c>
      <c r="U152" s="308">
        <f>IF(U$43=0,0,U$43/PPA_fec!U$43)</f>
        <v>0.67810452546644084</v>
      </c>
      <c r="V152" s="308">
        <f>IF(V$43=0,0,V$43/PPA_fec!V$43)</f>
        <v>0.68744589298675607</v>
      </c>
      <c r="W152" s="308">
        <f>IF(W$43=0,0,W$43/PPA_fec!W$43)</f>
        <v>0.698126816913615</v>
      </c>
      <c r="X152" s="308">
        <f>IF(X$43=0,0,X$43/PPA_fec!X$43)</f>
        <v>0.69883403985940462</v>
      </c>
      <c r="Y152" s="308">
        <f>IF(Y$43=0,0,Y$43/PPA_fec!Y$43)</f>
        <v>0.69911693496621108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0.64791365886350349</v>
      </c>
      <c r="C153" s="308">
        <f>IF(C$56=0,0,C$56/PPA_fec!C$56)</f>
        <v>0.65086438999543827</v>
      </c>
      <c r="D153" s="308">
        <f>IF(D$56=0,0,D$56/PPA_fec!D$56)</f>
        <v>0.650494940764483</v>
      </c>
      <c r="E153" s="308">
        <f>IF(E$56=0,0,E$56/PPA_fec!E$56)</f>
        <v>0.65146090903712961</v>
      </c>
      <c r="F153" s="308">
        <f>IF(F$56=0,0,F$56/PPA_fec!F$56)</f>
        <v>0.6513114882831379</v>
      </c>
      <c r="G153" s="308">
        <f>IF(G$56=0,0,G$56/PPA_fec!G$56)</f>
        <v>0.66164161786070341</v>
      </c>
      <c r="H153" s="308">
        <f>IF(H$56=0,0,H$56/PPA_fec!H$56)</f>
        <v>0.66070989168829064</v>
      </c>
      <c r="I153" s="308">
        <f>IF(I$56=0,0,I$56/PPA_fec!I$56)</f>
        <v>0.65997712919854457</v>
      </c>
      <c r="J153" s="308">
        <f>IF(J$56=0,0,J$56/PPA_fec!J$56)</f>
        <v>0.66887832493325394</v>
      </c>
      <c r="K153" s="308">
        <f>IF(K$56=0,0,K$56/PPA_fec!K$56)</f>
        <v>0.67202977854549517</v>
      </c>
      <c r="L153" s="308">
        <f>IF(L$56=0,0,L$56/PPA_fec!L$56)</f>
        <v>0.67522654775158453</v>
      </c>
      <c r="M153" s="308">
        <f>IF(M$56=0,0,M$56/PPA_fec!M$56)</f>
        <v>0.69634747377606854</v>
      </c>
      <c r="N153" s="308">
        <f>IF(N$56=0,0,N$56/PPA_fec!N$56)</f>
        <v>0.71018389102517299</v>
      </c>
      <c r="O153" s="308">
        <f>IF(O$56=0,0,O$56/PPA_fec!O$56)</f>
        <v>0.71624245786983787</v>
      </c>
      <c r="P153" s="308">
        <f>IF(P$56=0,0,P$56/PPA_fec!P$56)</f>
        <v>0.71968714783172816</v>
      </c>
      <c r="Q153" s="308">
        <f>IF(Q$56=0,0,Q$56/PPA_fec!Q$56)</f>
        <v>0.72873418335014228</v>
      </c>
      <c r="R153" s="308">
        <f>IF(R$56=0,0,R$56/PPA_fec!R$56)</f>
        <v>0.72906026753756059</v>
      </c>
      <c r="S153" s="308">
        <f>IF(S$56=0,0,S$56/PPA_fec!S$56)</f>
        <v>0.73371293994060616</v>
      </c>
      <c r="T153" s="308">
        <f>IF(T$56=0,0,T$56/PPA_fec!T$56)</f>
        <v>0.73408588629367522</v>
      </c>
      <c r="U153" s="308">
        <f>IF(U$56=0,0,U$56/PPA_fec!U$56)</f>
        <v>0.7341754143459831</v>
      </c>
      <c r="V153" s="308">
        <f>IF(V$56=0,0,V$56/PPA_fec!V$56)</f>
        <v>0.74531552384693034</v>
      </c>
      <c r="W153" s="308">
        <f>IF(W$56=0,0,W$56/PPA_fec!W$56)</f>
        <v>0.76013620026109552</v>
      </c>
      <c r="X153" s="308">
        <f>IF(X$56=0,0,X$56/PPA_fec!X$56)</f>
        <v>0.75753849886611169</v>
      </c>
      <c r="Y153" s="308">
        <f>IF(Y$56=0,0,Y$56/PPA_fec!Y$56)</f>
        <v>0.75467894278684156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0.63150669409509574</v>
      </c>
      <c r="C154" s="309">
        <f>IF(C$69=0,0,C$69/PPA_fec!C$69)</f>
        <v>0.63402509137552343</v>
      </c>
      <c r="D154" s="309">
        <f>IF(D$69=0,0,D$69/PPA_fec!D$69)</f>
        <v>0.63371175818736925</v>
      </c>
      <c r="E154" s="309">
        <f>IF(E$69=0,0,E$69/PPA_fec!E$69)</f>
        <v>0.63462940633097054</v>
      </c>
      <c r="F154" s="309">
        <f>IF(F$69=0,0,F$69/PPA_fec!F$69)</f>
        <v>0.63470472395114175</v>
      </c>
      <c r="G154" s="309">
        <f>IF(G$69=0,0,G$69/PPA_fec!G$69)</f>
        <v>0.64407951251298301</v>
      </c>
      <c r="H154" s="309">
        <f>IF(H$69=0,0,H$69/PPA_fec!H$69)</f>
        <v>0.64332548344610341</v>
      </c>
      <c r="I154" s="309">
        <f>IF(I$69=0,0,I$69/PPA_fec!I$69)</f>
        <v>0.6427471074598865</v>
      </c>
      <c r="J154" s="309">
        <f>IF(J$69=0,0,J$69/PPA_fec!J$69)</f>
        <v>0.65141287104242007</v>
      </c>
      <c r="K154" s="309">
        <f>IF(K$69=0,0,K$69/PPA_fec!K$69)</f>
        <v>0.65418142143790459</v>
      </c>
      <c r="L154" s="309">
        <f>IF(L$69=0,0,L$69/PPA_fec!L$69)</f>
        <v>0.65695144830067753</v>
      </c>
      <c r="M154" s="309">
        <f>IF(M$69=0,0,M$69/PPA_fec!M$69)</f>
        <v>0.67658440584182789</v>
      </c>
      <c r="N154" s="309">
        <f>IF(N$69=0,0,N$69/PPA_fec!N$69)</f>
        <v>0.68961070863730711</v>
      </c>
      <c r="O154" s="309">
        <f>IF(O$69=0,0,O$69/PPA_fec!O$69)</f>
        <v>0.6964096098347744</v>
      </c>
      <c r="P154" s="309">
        <f>IF(P$69=0,0,P$69/PPA_fec!P$69)</f>
        <v>0.70006432500622129</v>
      </c>
      <c r="Q154" s="309">
        <f>IF(Q$69=0,0,Q$69/PPA_fec!Q$69)</f>
        <v>0.70885848167128651</v>
      </c>
      <c r="R154" s="309">
        <f>IF(R$69=0,0,R$69/PPA_fec!R$69)</f>
        <v>0.70902222855780805</v>
      </c>
      <c r="S154" s="309">
        <f>IF(S$69=0,0,S$69/PPA_fec!S$69)</f>
        <v>0.71289778430185935</v>
      </c>
      <c r="T154" s="309">
        <f>IF(T$69=0,0,T$69/PPA_fec!T$69)</f>
        <v>0.7132464985339857</v>
      </c>
      <c r="U154" s="309">
        <f>IF(U$69=0,0,U$69/PPA_fec!U$69)</f>
        <v>0.71332188688192866</v>
      </c>
      <c r="V154" s="309">
        <f>IF(V$69=0,0,V$69/PPA_fec!V$69)</f>
        <v>0.72391214381529545</v>
      </c>
      <c r="W154" s="309">
        <f>IF(W$69=0,0,W$69/PPA_fec!W$69)</f>
        <v>0.73752460390387997</v>
      </c>
      <c r="X154" s="309">
        <f>IF(X$69=0,0,X$69/PPA_fec!X$69)</f>
        <v>0.73639623708809976</v>
      </c>
      <c r="Y154" s="309">
        <f>IF(Y$69=0,0,Y$69/PPA_fec!Y$69)</f>
        <v>0.73437188469555903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0.59032263178148514</v>
      </c>
      <c r="C156" s="322">
        <f>IF(C$83=0,0,C$83/PPA_fec!C$83)</f>
        <v>0.58835087268835862</v>
      </c>
      <c r="D156" s="322">
        <f>IF(D$83=0,0,D$83/PPA_fec!D$83)</f>
        <v>0.59219427682931736</v>
      </c>
      <c r="E156" s="322">
        <f>IF(E$83=0,0,E$83/PPA_fec!E$83)</f>
        <v>0.59405834353920606</v>
      </c>
      <c r="F156" s="322">
        <f>IF(F$83=0,0,F$83/PPA_fec!F$83)</f>
        <v>0.59647320522734348</v>
      </c>
      <c r="G156" s="322">
        <f>IF(G$83=0,0,G$83/PPA_fec!G$83)</f>
        <v>0.59556994379939976</v>
      </c>
      <c r="H156" s="322">
        <f>IF(H$83=0,0,H$83/PPA_fec!H$83)</f>
        <v>0.60368019900704206</v>
      </c>
      <c r="I156" s="322">
        <f>IF(I$83=0,0,I$83/PPA_fec!I$83)</f>
        <v>0.60387250378424617</v>
      </c>
      <c r="J156" s="322">
        <f>IF(J$83=0,0,J$83/PPA_fec!J$83)</f>
        <v>0.60311282584053238</v>
      </c>
      <c r="K156" s="322">
        <f>IF(K$83=0,0,K$83/PPA_fec!K$83)</f>
        <v>0.6028187830683096</v>
      </c>
      <c r="L156" s="322">
        <f>IF(L$83=0,0,L$83/PPA_fec!L$83)</f>
        <v>0.60385386212230308</v>
      </c>
      <c r="M156" s="322">
        <f>IF(M$83=0,0,M$83/PPA_fec!M$83)</f>
        <v>0.61145886017329243</v>
      </c>
      <c r="N156" s="322">
        <f>IF(N$83=0,0,N$83/PPA_fec!N$83)</f>
        <v>0.61078022033434942</v>
      </c>
      <c r="O156" s="322">
        <f>IF(O$83=0,0,O$83/PPA_fec!O$83)</f>
        <v>0.62172757772563914</v>
      </c>
      <c r="P156" s="322">
        <f>IF(P$83=0,0,P$83/PPA_fec!P$83)</f>
        <v>0.6319114208789427</v>
      </c>
      <c r="Q156" s="322">
        <f>IF(Q$83=0,0,Q$83/PPA_fec!Q$83)</f>
        <v>0.63170180902039297</v>
      </c>
      <c r="R156" s="322">
        <f>IF(R$83=0,0,R$83/PPA_fec!R$83)</f>
        <v>0.64154027127586766</v>
      </c>
      <c r="S156" s="322">
        <f>IF(S$83=0,0,S$83/PPA_fec!S$83)</f>
        <v>0.65095172605885654</v>
      </c>
      <c r="T156" s="322">
        <f>IF(T$83=0,0,T$83/PPA_fec!T$83)</f>
        <v>0.65280366683853608</v>
      </c>
      <c r="U156" s="322">
        <f>IF(U$83=0,0,U$83/PPA_fec!U$83)</f>
        <v>0.66258899223839163</v>
      </c>
      <c r="V156" s="322">
        <f>IF(V$83=0,0,V$83/PPA_fec!V$83)</f>
        <v>0.6719143488307936</v>
      </c>
      <c r="W156" s="322">
        <f>IF(W$83=0,0,W$83/PPA_fec!W$83)</f>
        <v>0.67536166277766474</v>
      </c>
      <c r="X156" s="322">
        <f>IF(X$83=0,0,X$83/PPA_fec!X$83)</f>
        <v>0.67791437247329667</v>
      </c>
      <c r="Y156" s="322">
        <f>IF(Y$83=0,0,Y$83/PPA_fec!Y$83)</f>
        <v>0.67792384632416069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0.44423395292236034</v>
      </c>
      <c r="C157" s="334">
        <f>IF(C$84=0,0,C$84/PPA_fec!C$84)</f>
        <v>0.4442339529223604</v>
      </c>
      <c r="D157" s="334">
        <f>IF(D$84=0,0,D$84/PPA_fec!D$84)</f>
        <v>0.44530088031747328</v>
      </c>
      <c r="E157" s="334">
        <f>IF(E$84=0,0,E$84/PPA_fec!E$84)</f>
        <v>0.44682998932336121</v>
      </c>
      <c r="F157" s="334">
        <f>IF(F$84=0,0,F$84/PPA_fec!F$84)</f>
        <v>0.44682998932336138</v>
      </c>
      <c r="G157" s="334">
        <f>IF(G$84=0,0,G$84/PPA_fec!G$84)</f>
        <v>0.44682998932336132</v>
      </c>
      <c r="H157" s="334">
        <f>IF(H$84=0,0,H$84/PPA_fec!H$84)</f>
        <v>0.45302368408918819</v>
      </c>
      <c r="I157" s="334">
        <f>IF(I$84=0,0,I$84/PPA_fec!I$84)</f>
        <v>0.45302368408918836</v>
      </c>
      <c r="J157" s="334">
        <f>IF(J$84=0,0,J$84/PPA_fec!J$84)</f>
        <v>0.45302368408918825</v>
      </c>
      <c r="K157" s="334">
        <f>IF(K$84=0,0,K$84/PPA_fec!K$84)</f>
        <v>0.45302368408918819</v>
      </c>
      <c r="L157" s="334">
        <f>IF(L$84=0,0,L$84/PPA_fec!L$84)</f>
        <v>0.45302368408918825</v>
      </c>
      <c r="M157" s="334">
        <f>IF(M$84=0,0,M$84/PPA_fec!M$84)</f>
        <v>0.45966308066893435</v>
      </c>
      <c r="N157" s="334">
        <f>IF(N$84=0,0,N$84/PPA_fec!N$84)</f>
        <v>0.45966308066893441</v>
      </c>
      <c r="O157" s="334">
        <f>IF(O$84=0,0,O$84/PPA_fec!O$84)</f>
        <v>0.46718014841338401</v>
      </c>
      <c r="P157" s="334">
        <f>IF(P$84=0,0,P$84/PPA_fec!P$84)</f>
        <v>0.47476370895884179</v>
      </c>
      <c r="Q157" s="334">
        <f>IF(Q$84=0,0,Q$84/PPA_fec!Q$84)</f>
        <v>0.47476370895884179</v>
      </c>
      <c r="R157" s="334">
        <f>IF(R$84=0,0,R$84/PPA_fec!R$84)</f>
        <v>0.48228733806295765</v>
      </c>
      <c r="S157" s="334">
        <f>IF(S$84=0,0,S$84/PPA_fec!S$84)</f>
        <v>0.48905860425666214</v>
      </c>
      <c r="T157" s="334">
        <f>IF(T$84=0,0,T$84/PPA_fec!T$84)</f>
        <v>0.49166556118527549</v>
      </c>
      <c r="U157" s="334">
        <f>IF(U$84=0,0,U$84/PPA_fec!U$84)</f>
        <v>0.49749900506674799</v>
      </c>
      <c r="V157" s="334">
        <f>IF(V$84=0,0,V$84/PPA_fec!V$84)</f>
        <v>0.50274910456007327</v>
      </c>
      <c r="W157" s="334">
        <f>IF(W$84=0,0,W$84/PPA_fec!W$84)</f>
        <v>0.5074741941040658</v>
      </c>
      <c r="X157" s="334">
        <f>IF(X$84=0,0,X$84/PPA_fec!X$84)</f>
        <v>0.5102573931229567</v>
      </c>
      <c r="Y157" s="334">
        <f>IF(Y$84=0,0,Y$84/PPA_fec!Y$84)</f>
        <v>0.51025739312295681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0.11159357328785699</v>
      </c>
      <c r="C158" s="335">
        <f>IF(C$85=0,0,C$85/PPA_fec!C$85)</f>
        <v>0.11159357328785696</v>
      </c>
      <c r="D158" s="335">
        <f>IF(D$85=0,0,D$85/PPA_fec!D$85)</f>
        <v>0.11186159026331799</v>
      </c>
      <c r="E158" s="335">
        <f>IF(E$85=0,0,E$85/PPA_fec!E$85)</f>
        <v>0.11224570934469655</v>
      </c>
      <c r="F158" s="335">
        <f>IF(F$85=0,0,F$85/PPA_fec!F$85)</f>
        <v>0.11224570934469653</v>
      </c>
      <c r="G158" s="335">
        <f>IF(G$85=0,0,G$85/PPA_fec!G$85)</f>
        <v>0.11224570934469653</v>
      </c>
      <c r="H158" s="335">
        <f>IF(H$85=0,0,H$85/PPA_fec!H$85)</f>
        <v>0.1138015934148494</v>
      </c>
      <c r="I158" s="335">
        <f>IF(I$85=0,0,I$85/PPA_fec!I$85)</f>
        <v>0.1138015934148494</v>
      </c>
      <c r="J158" s="335">
        <f>IF(J$85=0,0,J$85/PPA_fec!J$85)</f>
        <v>0.11380159341484943</v>
      </c>
      <c r="K158" s="335">
        <f>IF(K$85=0,0,K$85/PPA_fec!K$85)</f>
        <v>0.1138015934148494</v>
      </c>
      <c r="L158" s="335">
        <f>IF(L$85=0,0,L$85/PPA_fec!L$85)</f>
        <v>0.1138015934148494</v>
      </c>
      <c r="M158" s="335">
        <f>IF(M$85=0,0,M$85/PPA_fec!M$85)</f>
        <v>0.1154694397915952</v>
      </c>
      <c r="N158" s="335">
        <f>IF(N$85=0,0,N$85/PPA_fec!N$85)</f>
        <v>0.11546943979159523</v>
      </c>
      <c r="O158" s="335">
        <f>IF(O$85=0,0,O$85/PPA_fec!O$85)</f>
        <v>0.1173577611248289</v>
      </c>
      <c r="P158" s="335">
        <f>IF(P$85=0,0,P$85/PPA_fec!P$85)</f>
        <v>0.11926278574968092</v>
      </c>
      <c r="Q158" s="335">
        <f>IF(Q$85=0,0,Q$85/PPA_fec!Q$85)</f>
        <v>0.11926278574968097</v>
      </c>
      <c r="R158" s="335">
        <f>IF(R$85=0,0,R$85/PPA_fec!R$85)</f>
        <v>0.1213836837048516</v>
      </c>
      <c r="S158" s="335">
        <f>IF(S$85=0,0,S$85/PPA_fec!S$85)</f>
        <v>0.12350860728746132</v>
      </c>
      <c r="T158" s="335">
        <f>IF(T$85=0,0,T$85/PPA_fec!T$85)</f>
        <v>0.12350860728746128</v>
      </c>
      <c r="U158" s="335">
        <f>IF(U$85=0,0,U$85/PPA_fec!U$85)</f>
        <v>0.12584721310543767</v>
      </c>
      <c r="V158" s="335">
        <f>IF(V$85=0,0,V$85/PPA_fec!V$85)</f>
        <v>0.1281789593536298</v>
      </c>
      <c r="W158" s="335">
        <f>IF(W$85=0,0,W$85/PPA_fec!W$85)</f>
        <v>0.12817895935362977</v>
      </c>
      <c r="X158" s="335">
        <f>IF(X$85=0,0,X$85/PPA_fec!X$85)</f>
        <v>0.1281789593536298</v>
      </c>
      <c r="Y158" s="335">
        <f>IF(Y$85=0,0,Y$85/PPA_fec!Y$85)</f>
        <v>0.1281789593536298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0.62598845607378939</v>
      </c>
      <c r="C159" s="335">
        <f>IF(C$86=0,0,C$86/PPA_fec!C$86)</f>
        <v>0.62598845607378939</v>
      </c>
      <c r="D159" s="335">
        <f>IF(D$86=0,0,D$86/PPA_fec!D$86)</f>
        <v>0.62749190764118057</v>
      </c>
      <c r="E159" s="335">
        <f>IF(E$86=0,0,E$86/PPA_fec!E$86)</f>
        <v>0.62964663845242885</v>
      </c>
      <c r="F159" s="335">
        <f>IF(F$86=0,0,F$86/PPA_fec!F$86)</f>
        <v>0.62964663845242874</v>
      </c>
      <c r="G159" s="335">
        <f>IF(G$86=0,0,G$86/PPA_fec!G$86)</f>
        <v>0.62964663845242885</v>
      </c>
      <c r="H159" s="335">
        <f>IF(H$86=0,0,H$86/PPA_fec!H$86)</f>
        <v>0.63837443018997297</v>
      </c>
      <c r="I159" s="335">
        <f>IF(I$86=0,0,I$86/PPA_fec!I$86)</f>
        <v>0.63837443018997297</v>
      </c>
      <c r="J159" s="335">
        <f>IF(J$86=0,0,J$86/PPA_fec!J$86)</f>
        <v>0.6383744301899732</v>
      </c>
      <c r="K159" s="335">
        <f>IF(K$86=0,0,K$86/PPA_fec!K$86)</f>
        <v>0.63837443018997286</v>
      </c>
      <c r="L159" s="335">
        <f>IF(L$86=0,0,L$86/PPA_fec!L$86)</f>
        <v>0.63837443018997309</v>
      </c>
      <c r="M159" s="335">
        <f>IF(M$86=0,0,M$86/PPA_fec!M$86)</f>
        <v>0.6477302788072965</v>
      </c>
      <c r="N159" s="335">
        <f>IF(N$86=0,0,N$86/PPA_fec!N$86)</f>
        <v>0.64773027880729639</v>
      </c>
      <c r="O159" s="335">
        <f>IF(O$86=0,0,O$86/PPA_fec!O$86)</f>
        <v>0.65832289020179824</v>
      </c>
      <c r="P159" s="335">
        <f>IF(P$86=0,0,P$86/PPA_fec!P$86)</f>
        <v>0.66900919935526171</v>
      </c>
      <c r="Q159" s="335">
        <f>IF(Q$86=0,0,Q$86/PPA_fec!Q$86)</f>
        <v>0.66900919935526149</v>
      </c>
      <c r="R159" s="335">
        <f>IF(R$86=0,0,R$86/PPA_fec!R$86)</f>
        <v>0.67872428133546825</v>
      </c>
      <c r="S159" s="335">
        <f>IF(S$86=0,0,S$86/PPA_fec!S$86)</f>
        <v>0.68746785511765462</v>
      </c>
      <c r="T159" s="335">
        <f>IF(T$86=0,0,T$86/PPA_fec!T$86)</f>
        <v>0.69282629912985216</v>
      </c>
      <c r="U159" s="335">
        <f>IF(U$86=0,0,U$86/PPA_fec!U$86)</f>
        <v>0.7001596711325998</v>
      </c>
      <c r="V159" s="335">
        <f>IF(V$86=0,0,V$86/PPA_fec!V$86)</f>
        <v>0.70675970593507287</v>
      </c>
      <c r="W159" s="335">
        <f>IF(W$86=0,0,W$86/PPA_fec!W$86)</f>
        <v>0.71269973725729852</v>
      </c>
      <c r="X159" s="335">
        <f>IF(X$86=0,0,X$86/PPA_fec!X$86)</f>
        <v>0.71804576544730181</v>
      </c>
      <c r="Y159" s="335">
        <f>IF(Y$86=0,0,Y$86/PPA_fec!Y$86)</f>
        <v>0.71902481928728446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0.44438331864154262</v>
      </c>
      <c r="C160" s="335">
        <f>IF(C$87=0,0,C$87/PPA_fec!C$87)</f>
        <v>0.44438331864154273</v>
      </c>
      <c r="D160" s="335">
        <f>IF(D$87=0,0,D$87/PPA_fec!D$87)</f>
        <v>0.44545060477190451</v>
      </c>
      <c r="E160" s="335">
        <f>IF(E$87=0,0,E$87/PPA_fec!E$87)</f>
        <v>0.44698022791333908</v>
      </c>
      <c r="F160" s="335">
        <f>IF(F$87=0,0,F$87/PPA_fec!F$87)</f>
        <v>0.44698022791333963</v>
      </c>
      <c r="G160" s="335">
        <f>IF(G$87=0,0,G$87/PPA_fec!G$87)</f>
        <v>0.44698022791333947</v>
      </c>
      <c r="H160" s="335">
        <f>IF(H$87=0,0,H$87/PPA_fec!H$87)</f>
        <v>0.45317600519822426</v>
      </c>
      <c r="I160" s="335">
        <f>IF(I$87=0,0,I$87/PPA_fec!I$87)</f>
        <v>0.45317600519822415</v>
      </c>
      <c r="J160" s="335">
        <f>IF(J$87=0,0,J$87/PPA_fec!J$87)</f>
        <v>0.45317600519822432</v>
      </c>
      <c r="K160" s="335">
        <f>IF(K$87=0,0,K$87/PPA_fec!K$87)</f>
        <v>0.4531760051982241</v>
      </c>
      <c r="L160" s="335">
        <f>IF(L$87=0,0,L$87/PPA_fec!L$87)</f>
        <v>0.45317600519822421</v>
      </c>
      <c r="M160" s="335">
        <f>IF(M$87=0,0,M$87/PPA_fec!M$87)</f>
        <v>0.4598176341562889</v>
      </c>
      <c r="N160" s="335">
        <f>IF(N$87=0,0,N$87/PPA_fec!N$87)</f>
        <v>0.45981763415628923</v>
      </c>
      <c r="O160" s="335">
        <f>IF(O$87=0,0,O$87/PPA_fec!O$87)</f>
        <v>0.46733722938028505</v>
      </c>
      <c r="P160" s="335">
        <f>IF(P$87=0,0,P$87/PPA_fec!P$87)</f>
        <v>0.47492333976230428</v>
      </c>
      <c r="Q160" s="335">
        <f>IF(Q$87=0,0,Q$87/PPA_fec!Q$87)</f>
        <v>0.47492333976230422</v>
      </c>
      <c r="R160" s="335">
        <f>IF(R$87=0,0,R$87/PPA_fec!R$87)</f>
        <v>0.48336909200457379</v>
      </c>
      <c r="S160" s="335">
        <f>IF(S$87=0,0,S$87/PPA_fec!S$87)</f>
        <v>0.49183087493416938</v>
      </c>
      <c r="T160" s="335">
        <f>IF(T$87=0,0,T$87/PPA_fec!T$87)</f>
        <v>0.49183087493416949</v>
      </c>
      <c r="U160" s="335">
        <f>IF(U$87=0,0,U$87/PPA_fec!U$87)</f>
        <v>0.5011435744361924</v>
      </c>
      <c r="V160" s="335">
        <f>IF(V$87=0,0,V$87/PPA_fec!V$87)</f>
        <v>0.51042895804272581</v>
      </c>
      <c r="W160" s="335">
        <f>IF(W$87=0,0,W$87/PPA_fec!W$87)</f>
        <v>0.51042895804272581</v>
      </c>
      <c r="X160" s="335">
        <f>IF(X$87=0,0,X$87/PPA_fec!X$87)</f>
        <v>0.51042895804272581</v>
      </c>
      <c r="Y160" s="335">
        <f>IF(Y$87=0,0,Y$87/PPA_fec!Y$87)</f>
        <v>0.51042895804272581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0.66587863629309674</v>
      </c>
      <c r="C161" s="336">
        <f>IF(C$88=0,0,C$88/PPA_fec!C$88)</f>
        <v>0.64846906883116651</v>
      </c>
      <c r="D161" s="336">
        <f>IF(D$88=0,0,D$88/PPA_fec!D$88)</f>
        <v>0.65329273959757517</v>
      </c>
      <c r="E161" s="336">
        <f>IF(E$88=0,0,E$88/PPA_fec!E$88)</f>
        <v>0.65544523288233369</v>
      </c>
      <c r="F161" s="336">
        <f>IF(F$88=0,0,F$88/PPA_fec!F$88)</f>
        <v>0.67738616318700562</v>
      </c>
      <c r="G161" s="336">
        <f>IF(G$88=0,0,G$88/PPA_fec!G$88)</f>
        <v>0.66948097462675127</v>
      </c>
      <c r="H161" s="336">
        <f>IF(H$88=0,0,H$88/PPA_fec!H$88)</f>
        <v>0.677533070261922</v>
      </c>
      <c r="I161" s="336">
        <f>IF(I$88=0,0,I$88/PPA_fec!I$88)</f>
        <v>0.67919278687495088</v>
      </c>
      <c r="J161" s="336">
        <f>IF(J$88=0,0,J$88/PPA_fec!J$88)</f>
        <v>0.67260348283567495</v>
      </c>
      <c r="K161" s="336">
        <f>IF(K$88=0,0,K$88/PPA_fec!K$88)</f>
        <v>0.67221280885525814</v>
      </c>
      <c r="L161" s="336">
        <f>IF(L$88=0,0,L$88/PPA_fec!L$88)</f>
        <v>0.67977307779273655</v>
      </c>
      <c r="M161" s="336">
        <f>IF(M$88=0,0,M$88/PPA_fec!M$88)</f>
        <v>0.68314401438140815</v>
      </c>
      <c r="N161" s="336">
        <f>IF(N$88=0,0,N$88/PPA_fec!N$88)</f>
        <v>0.67233933267998536</v>
      </c>
      <c r="O161" s="336">
        <f>IF(O$88=0,0,O$88/PPA_fec!O$88)</f>
        <v>0.69219190356575511</v>
      </c>
      <c r="P161" s="336">
        <f>IF(P$88=0,0,P$88/PPA_fec!P$88)</f>
        <v>0.70763448717104549</v>
      </c>
      <c r="Q161" s="336">
        <f>IF(Q$88=0,0,Q$88/PPA_fec!Q$88)</f>
        <v>0.70530621936928628</v>
      </c>
      <c r="R161" s="336">
        <f>IF(R$88=0,0,R$88/PPA_fec!R$88)</f>
        <v>0.70968024514932948</v>
      </c>
      <c r="S161" s="336">
        <f>IF(S$88=0,0,S$88/PPA_fec!S$88)</f>
        <v>0.71686576874670282</v>
      </c>
      <c r="T161" s="336">
        <f>IF(T$88=0,0,T$88/PPA_fec!T$88)</f>
        <v>0.71797761051717657</v>
      </c>
      <c r="U161" s="336">
        <f>IF(U$88=0,0,U$88/PPA_fec!U$88)</f>
        <v>0.7320177000874134</v>
      </c>
      <c r="V161" s="336">
        <f>IF(V$88=0,0,V$88/PPA_fec!V$88)</f>
        <v>0.74762641508892314</v>
      </c>
      <c r="W161" s="336">
        <f>IF(W$88=0,0,W$88/PPA_fec!W$88)</f>
        <v>0.74780306791699269</v>
      </c>
      <c r="X161" s="336">
        <f>IF(X$88=0,0,X$88/PPA_fec!X$88)</f>
        <v>0.75306936440834205</v>
      </c>
      <c r="Y161" s="336">
        <f>IF(Y$88=0,0,Y$88/PPA_fec!Y$88)</f>
        <v>0.74902780011567083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0.58305706321059814</v>
      </c>
      <c r="C162" s="337">
        <f>IF(C$94=0,0,C$94/PPA_fec!C$94)</f>
        <v>0.58305706321059791</v>
      </c>
      <c r="D162" s="337">
        <f>IF(D$94=0,0,D$94/PPA_fec!D$94)</f>
        <v>0.58445740541668334</v>
      </c>
      <c r="E162" s="337">
        <f>IF(E$94=0,0,E$94/PPA_fec!E$94)</f>
        <v>0.58646436098691146</v>
      </c>
      <c r="F162" s="337">
        <f>IF(F$94=0,0,F$94/PPA_fec!F$94)</f>
        <v>0.58646436098691201</v>
      </c>
      <c r="G162" s="337">
        <f>IF(G$94=0,0,G$94/PPA_fec!G$94)</f>
        <v>0.58646436098691168</v>
      </c>
      <c r="H162" s="337">
        <f>IF(H$94=0,0,H$94/PPA_fec!H$94)</f>
        <v>0.59459358536705953</v>
      </c>
      <c r="I162" s="337">
        <f>IF(I$94=0,0,I$94/PPA_fec!I$94)</f>
        <v>0.59459358536705964</v>
      </c>
      <c r="J162" s="337">
        <f>IF(J$94=0,0,J$94/PPA_fec!J$94)</f>
        <v>0.59459358536705986</v>
      </c>
      <c r="K162" s="337">
        <f>IF(K$94=0,0,K$94/PPA_fec!K$94)</f>
        <v>0.59459358536705975</v>
      </c>
      <c r="L162" s="337">
        <f>IF(L$94=0,0,L$94/PPA_fec!L$94)</f>
        <v>0.59459358536705964</v>
      </c>
      <c r="M162" s="337">
        <f>IF(M$94=0,0,M$94/PPA_fec!M$94)</f>
        <v>0.60330779337797635</v>
      </c>
      <c r="N162" s="337">
        <f>IF(N$94=0,0,N$94/PPA_fec!N$94)</f>
        <v>0.60330779337797613</v>
      </c>
      <c r="O162" s="337">
        <f>IF(O$94=0,0,O$94/PPA_fec!O$94)</f>
        <v>0.61317394479256637</v>
      </c>
      <c r="P162" s="337">
        <f>IF(P$94=0,0,P$94/PPA_fec!P$94)</f>
        <v>0.62312736800848012</v>
      </c>
      <c r="Q162" s="337">
        <f>IF(Q$94=0,0,Q$94/PPA_fec!Q$94)</f>
        <v>0.62312736800847957</v>
      </c>
      <c r="R162" s="337">
        <f>IF(R$94=0,0,R$94/PPA_fec!R$94)</f>
        <v>0.63348963120763202</v>
      </c>
      <c r="S162" s="337">
        <f>IF(S$94=0,0,S$94/PPA_fec!S$94)</f>
        <v>0.64281566808686896</v>
      </c>
      <c r="T162" s="337">
        <f>IF(T$94=0,0,T$94/PPA_fec!T$94)</f>
        <v>0.64531104905567427</v>
      </c>
      <c r="U162" s="337">
        <f>IF(U$94=0,0,U$94/PPA_fec!U$94)</f>
        <v>0.65345494415010674</v>
      </c>
      <c r="V162" s="337">
        <f>IF(V$94=0,0,V$94/PPA_fec!V$94)</f>
        <v>0.66078444973509598</v>
      </c>
      <c r="W162" s="337">
        <f>IF(W$94=0,0,W$94/PPA_fec!W$94)</f>
        <v>0.66738100476158613</v>
      </c>
      <c r="X162" s="337">
        <f>IF(X$94=0,0,X$94/PPA_fec!X$94)</f>
        <v>0.66971282847388069</v>
      </c>
      <c r="Y162" s="337">
        <f>IF(Y$94=0,0,Y$94/PPA_fec!Y$94)</f>
        <v>0.66971282847388069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PT: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672.86994213556113</v>
      </c>
      <c r="C5" s="223">
        <v>508.26397772555049</v>
      </c>
      <c r="D5" s="223">
        <v>351.13280554874223</v>
      </c>
      <c r="E5" s="223">
        <v>401.11792585936308</v>
      </c>
      <c r="F5" s="223">
        <v>159.69619641881141</v>
      </c>
      <c r="G5" s="223">
        <v>201.73870229673389</v>
      </c>
      <c r="H5" s="223">
        <v>192.55226739919439</v>
      </c>
      <c r="I5" s="223">
        <v>172.08417045876769</v>
      </c>
      <c r="J5" s="223">
        <v>191.27450403896759</v>
      </c>
      <c r="K5" s="223">
        <v>194.61499453398679</v>
      </c>
      <c r="L5" s="223">
        <v>166.54271383079521</v>
      </c>
      <c r="M5" s="223">
        <v>213.07839953683359</v>
      </c>
      <c r="N5" s="223">
        <v>240.52242502077939</v>
      </c>
      <c r="O5" s="223">
        <v>198.69716346336941</v>
      </c>
      <c r="P5" s="223">
        <v>194.25928903787241</v>
      </c>
      <c r="Q5" s="223">
        <v>255.00322203750679</v>
      </c>
      <c r="R5" s="223">
        <v>292.95779752175622</v>
      </c>
      <c r="S5" s="223">
        <v>332.84353109871893</v>
      </c>
      <c r="T5" s="223">
        <v>321.80833144728388</v>
      </c>
      <c r="U5" s="223">
        <v>306.43988018573441</v>
      </c>
      <c r="V5" s="223">
        <v>306.30388962318028</v>
      </c>
      <c r="W5" s="223">
        <v>337.47314513071711</v>
      </c>
      <c r="X5" s="223">
        <v>311.30340602612989</v>
      </c>
      <c r="Y5" s="223">
        <v>338.79165875983881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3.2904077919178132</v>
      </c>
      <c r="C10" s="260">
        <v>6.4642944882774032</v>
      </c>
      <c r="D10" s="260">
        <v>6.7702195992391623</v>
      </c>
      <c r="E10" s="260">
        <v>9.2708001468714816</v>
      </c>
      <c r="F10" s="260">
        <v>7.0142150103896714</v>
      </c>
      <c r="G10" s="260">
        <v>8.8614288755990742</v>
      </c>
      <c r="H10" s="260">
        <v>9.2349373233276193</v>
      </c>
      <c r="I10" s="260">
        <v>9.3296210507976376</v>
      </c>
      <c r="J10" s="260">
        <v>10.94650660491874</v>
      </c>
      <c r="K10" s="260">
        <v>12.94335652386793</v>
      </c>
      <c r="L10" s="260">
        <v>13.0542379728877</v>
      </c>
      <c r="M10" s="260">
        <v>14.50625686233008</v>
      </c>
      <c r="N10" s="260">
        <v>16.34494008246276</v>
      </c>
      <c r="O10" s="260">
        <v>15.468941795828661</v>
      </c>
      <c r="P10" s="260">
        <v>13.27439631671492</v>
      </c>
      <c r="Q10" s="260">
        <v>13.88514551666321</v>
      </c>
      <c r="R10" s="260">
        <v>16.303997924888169</v>
      </c>
      <c r="S10" s="260">
        <v>19.455598497976499</v>
      </c>
      <c r="T10" s="260">
        <v>18.847992166226081</v>
      </c>
      <c r="U10" s="260">
        <v>19.048147934628741</v>
      </c>
      <c r="V10" s="260">
        <v>18.078955359899169</v>
      </c>
      <c r="W10" s="260">
        <v>18.910213464504459</v>
      </c>
      <c r="X10" s="260">
        <v>16.53803361625048</v>
      </c>
      <c r="Y10" s="260">
        <v>15.873562742899759</v>
      </c>
      <c r="DA10" s="68" t="s">
        <v>2030</v>
      </c>
    </row>
    <row r="11" spans="1:105" ht="12" customHeight="1" x14ac:dyDescent="0.25">
      <c r="A11" s="37" t="s">
        <v>159</v>
      </c>
      <c r="B11" s="226">
        <v>1.944788174871245</v>
      </c>
      <c r="C11" s="226">
        <v>2.507072463229477</v>
      </c>
      <c r="D11" s="226">
        <v>0.94567682121454477</v>
      </c>
      <c r="E11" s="226">
        <v>1.2273398394280259</v>
      </c>
      <c r="F11" s="226">
        <v>1.1113804883868079</v>
      </c>
      <c r="G11" s="226">
        <v>1.1129046173667729</v>
      </c>
      <c r="H11" s="226">
        <v>1.0584610337416009</v>
      </c>
      <c r="I11" s="226">
        <v>1.039117688501503</v>
      </c>
      <c r="J11" s="226">
        <v>1.0057545286655349</v>
      </c>
      <c r="K11" s="226">
        <v>0.84069645567454954</v>
      </c>
      <c r="L11" s="226">
        <v>0.19260463142574949</v>
      </c>
      <c r="M11" s="226">
        <v>0.67283055722270801</v>
      </c>
      <c r="N11" s="226">
        <v>0.78929308552705657</v>
      </c>
      <c r="O11" s="226">
        <v>0.6458726028814088</v>
      </c>
      <c r="P11" s="226">
        <v>0.75360972039865071</v>
      </c>
      <c r="Q11" s="226">
        <v>0.76972008403486591</v>
      </c>
      <c r="R11" s="226">
        <v>0.77184146332160553</v>
      </c>
      <c r="S11" s="226">
        <v>0.56161183111156432</v>
      </c>
      <c r="T11" s="226">
        <v>0.51838936808407654</v>
      </c>
      <c r="U11" s="226">
        <v>0.52574267651030915</v>
      </c>
      <c r="V11" s="226">
        <v>0.48935023105760811</v>
      </c>
      <c r="W11" s="226">
        <v>0.40410864659946899</v>
      </c>
      <c r="X11" s="226">
        <v>0.45618885015193711</v>
      </c>
      <c r="Y11" s="226">
        <v>0.52004463108659826</v>
      </c>
      <c r="DA11" s="69" t="s">
        <v>2031</v>
      </c>
    </row>
    <row r="12" spans="1:105" ht="12" customHeight="1" x14ac:dyDescent="0.25">
      <c r="A12" s="37" t="s">
        <v>35</v>
      </c>
      <c r="B12" s="226">
        <v>1.345619617046568</v>
      </c>
      <c r="C12" s="226">
        <v>3.9572220250479262</v>
      </c>
      <c r="D12" s="226">
        <v>5.8245427780246173</v>
      </c>
      <c r="E12" s="226">
        <v>8.0434603074434552</v>
      </c>
      <c r="F12" s="226">
        <v>5.9028345220028644</v>
      </c>
      <c r="G12" s="226">
        <v>7.7485242582323011</v>
      </c>
      <c r="H12" s="226">
        <v>8.1764762895860184</v>
      </c>
      <c r="I12" s="226">
        <v>8.2905033622961337</v>
      </c>
      <c r="J12" s="226">
        <v>9.9407520762532098</v>
      </c>
      <c r="K12" s="226">
        <v>12.10266006819338</v>
      </c>
      <c r="L12" s="226">
        <v>12.86163334146195</v>
      </c>
      <c r="M12" s="226">
        <v>13.83342630510738</v>
      </c>
      <c r="N12" s="226">
        <v>15.5556469969357</v>
      </c>
      <c r="O12" s="226">
        <v>14.82306919294725</v>
      </c>
      <c r="P12" s="226">
        <v>12.52078659631627</v>
      </c>
      <c r="Q12" s="226">
        <v>13.115425432628349</v>
      </c>
      <c r="R12" s="226">
        <v>15.53215646156657</v>
      </c>
      <c r="S12" s="226">
        <v>18.89398666686494</v>
      </c>
      <c r="T12" s="226">
        <v>18.329602798142009</v>
      </c>
      <c r="U12" s="226">
        <v>18.52240525811844</v>
      </c>
      <c r="V12" s="226">
        <v>17.589605128841558</v>
      </c>
      <c r="W12" s="226">
        <v>18.506104817904991</v>
      </c>
      <c r="X12" s="226">
        <v>16.081844766098548</v>
      </c>
      <c r="Y12" s="226">
        <v>15.35351811181317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669.57953434364333</v>
      </c>
      <c r="C17" s="294">
        <f t="shared" si="0"/>
        <v>501.79968323727309</v>
      </c>
      <c r="D17" s="294">
        <f t="shared" si="0"/>
        <v>344.36258594950311</v>
      </c>
      <c r="E17" s="294">
        <f t="shared" si="0"/>
        <v>391.84712571249167</v>
      </c>
      <c r="F17" s="294">
        <f t="shared" si="0"/>
        <v>152.68198140842179</v>
      </c>
      <c r="G17" s="294">
        <f t="shared" si="0"/>
        <v>192.8772734211349</v>
      </c>
      <c r="H17" s="294">
        <f t="shared" si="0"/>
        <v>183.31733007586681</v>
      </c>
      <c r="I17" s="294">
        <f t="shared" si="0"/>
        <v>162.75454940796999</v>
      </c>
      <c r="J17" s="294">
        <f t="shared" si="0"/>
        <v>180.32799743404891</v>
      </c>
      <c r="K17" s="294">
        <f t="shared" si="0"/>
        <v>181.6716380101189</v>
      </c>
      <c r="L17" s="294">
        <f t="shared" si="0"/>
        <v>153.4884758579075</v>
      </c>
      <c r="M17" s="294">
        <f t="shared" si="0"/>
        <v>198.5721426745036</v>
      </c>
      <c r="N17" s="294">
        <f t="shared" si="0"/>
        <v>224.17748493831661</v>
      </c>
      <c r="O17" s="294">
        <f t="shared" si="0"/>
        <v>183.22822166754079</v>
      </c>
      <c r="P17" s="294">
        <f t="shared" si="0"/>
        <v>180.98489272115751</v>
      </c>
      <c r="Q17" s="294">
        <f t="shared" si="0"/>
        <v>241.1180765208436</v>
      </c>
      <c r="R17" s="294">
        <f t="shared" si="0"/>
        <v>276.653799596868</v>
      </c>
      <c r="S17" s="294">
        <f t="shared" si="0"/>
        <v>313.38793260074237</v>
      </c>
      <c r="T17" s="294">
        <f t="shared" si="0"/>
        <v>302.96033928105783</v>
      </c>
      <c r="U17" s="294">
        <f t="shared" si="0"/>
        <v>287.39173225110562</v>
      </c>
      <c r="V17" s="294">
        <f t="shared" si="0"/>
        <v>288.22493426328123</v>
      </c>
      <c r="W17" s="294">
        <f t="shared" si="0"/>
        <v>318.56293166621259</v>
      </c>
      <c r="X17" s="294">
        <f t="shared" si="0"/>
        <v>294.76537240987949</v>
      </c>
      <c r="Y17" s="294">
        <f t="shared" si="0"/>
        <v>322.91809601693899</v>
      </c>
      <c r="DA17" s="70"/>
    </row>
    <row r="18" spans="1:105" ht="12" customHeight="1" x14ac:dyDescent="0.25">
      <c r="A18" s="60" t="s">
        <v>1856</v>
      </c>
      <c r="B18" s="329">
        <v>669.57953434364333</v>
      </c>
      <c r="C18" s="329">
        <v>501.79968323727309</v>
      </c>
      <c r="D18" s="329">
        <v>344.36258594950311</v>
      </c>
      <c r="E18" s="329">
        <v>391.84712571249167</v>
      </c>
      <c r="F18" s="329">
        <v>152.68198140842179</v>
      </c>
      <c r="G18" s="329">
        <v>192.8772734211349</v>
      </c>
      <c r="H18" s="329">
        <v>183.31733007586681</v>
      </c>
      <c r="I18" s="329">
        <v>162.75454940796999</v>
      </c>
      <c r="J18" s="329">
        <v>180.32799743404891</v>
      </c>
      <c r="K18" s="329">
        <v>181.6716380101189</v>
      </c>
      <c r="L18" s="329">
        <v>153.4884758579075</v>
      </c>
      <c r="M18" s="329">
        <v>198.5721426745036</v>
      </c>
      <c r="N18" s="329">
        <v>224.17748493831661</v>
      </c>
      <c r="O18" s="329">
        <v>183.22822166754079</v>
      </c>
      <c r="P18" s="329">
        <v>180.98489272115751</v>
      </c>
      <c r="Q18" s="329">
        <v>241.1180765208436</v>
      </c>
      <c r="R18" s="329">
        <v>276.653799596868</v>
      </c>
      <c r="S18" s="329">
        <v>313.38793260074237</v>
      </c>
      <c r="T18" s="329">
        <v>302.96033928105783</v>
      </c>
      <c r="U18" s="329">
        <v>287.39173225110562</v>
      </c>
      <c r="V18" s="329">
        <v>288.22493426328123</v>
      </c>
      <c r="W18" s="329">
        <v>318.56293166621259</v>
      </c>
      <c r="X18" s="329">
        <v>294.76537240987949</v>
      </c>
      <c r="Y18" s="329">
        <v>322.91809601693899</v>
      </c>
      <c r="DA18" s="72" t="s">
        <v>2037</v>
      </c>
    </row>
    <row r="19" spans="1:105" ht="12" customHeight="1" x14ac:dyDescent="0.25">
      <c r="A19" s="64" t="s">
        <v>28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14.011226341264919</v>
      </c>
      <c r="C21" s="229">
        <v>13.60042932262947</v>
      </c>
      <c r="D21" s="229">
        <v>3.8769219889471649</v>
      </c>
      <c r="E21" s="229">
        <v>3.853358814824384</v>
      </c>
      <c r="F21" s="229">
        <v>3.7317879653818351</v>
      </c>
      <c r="G21" s="229">
        <v>3.8348434690902931</v>
      </c>
      <c r="H21" s="229">
        <v>1.9164827429017639</v>
      </c>
      <c r="I21" s="229">
        <v>3.7256811839815729</v>
      </c>
      <c r="J21" s="229">
        <v>3.6787962348216769</v>
      </c>
      <c r="K21" s="229">
        <v>5.618739820825585</v>
      </c>
      <c r="L21" s="229">
        <v>5.6074975924089596</v>
      </c>
      <c r="M21" s="229">
        <v>3.5681259179320568</v>
      </c>
      <c r="N21" s="229">
        <v>3.5773096490761058</v>
      </c>
      <c r="O21" s="229">
        <v>1.8559413673144549</v>
      </c>
      <c r="P21" s="229">
        <v>3.671302388853352</v>
      </c>
      <c r="Q21" s="229">
        <v>3.6863624356928328</v>
      </c>
      <c r="R21" s="229">
        <v>3.7705721161945709</v>
      </c>
      <c r="S21" s="229">
        <v>2.7718992292497822</v>
      </c>
      <c r="T21" s="229">
        <v>2.3065434689600881</v>
      </c>
      <c r="U21" s="229">
        <v>1.956974951072743</v>
      </c>
      <c r="V21" s="229">
        <v>1.230913859853862</v>
      </c>
      <c r="W21" s="229">
        <v>1.36889420618338</v>
      </c>
      <c r="X21" s="229">
        <v>1.285466776161007</v>
      </c>
      <c r="Y21" s="229">
        <v>1.423793387654277</v>
      </c>
      <c r="DA21" s="73" t="s">
        <v>2040</v>
      </c>
    </row>
    <row r="22" spans="1:105" ht="12" customHeight="1" x14ac:dyDescent="0.25">
      <c r="A22" s="64" t="s">
        <v>159</v>
      </c>
      <c r="B22" s="229">
        <v>1.9992056272231289</v>
      </c>
      <c r="C22" s="229">
        <v>5.3947159632287791</v>
      </c>
      <c r="D22" s="229">
        <v>2.171224152626694</v>
      </c>
      <c r="E22" s="229">
        <v>4.3331211089989043</v>
      </c>
      <c r="F22" s="229">
        <v>4.8082818114946644</v>
      </c>
      <c r="G22" s="229">
        <v>5.1729056001239888</v>
      </c>
      <c r="H22" s="229">
        <v>5.2272712971318933</v>
      </c>
      <c r="I22" s="229">
        <v>5.3195406555997016</v>
      </c>
      <c r="J22" s="229">
        <v>5.5950356752012187</v>
      </c>
      <c r="K22" s="229">
        <v>6.5042558252117466</v>
      </c>
      <c r="L22" s="229">
        <v>1.6523788938994131</v>
      </c>
      <c r="M22" s="229">
        <v>6.573399391198488</v>
      </c>
      <c r="N22" s="229">
        <v>6.3936009625843901</v>
      </c>
      <c r="O22" s="229">
        <v>4.9762249467589621</v>
      </c>
      <c r="P22" s="229">
        <v>6.7266118336614564</v>
      </c>
      <c r="Q22" s="229">
        <v>6.7269689100283374</v>
      </c>
      <c r="R22" s="229">
        <v>6.9211318922156231</v>
      </c>
      <c r="S22" s="229">
        <v>6.2202936528614039</v>
      </c>
      <c r="T22" s="229">
        <v>5.9113245362972711</v>
      </c>
      <c r="U22" s="229">
        <v>5.9612012386502418</v>
      </c>
      <c r="V22" s="229">
        <v>5.5145101908635992</v>
      </c>
      <c r="W22" s="229">
        <v>5.4670891063225779</v>
      </c>
      <c r="X22" s="229">
        <v>5.3017937455411221</v>
      </c>
      <c r="Y22" s="229">
        <v>5.5441360688531143</v>
      </c>
      <c r="DA22" s="73" t="s">
        <v>2041</v>
      </c>
    </row>
    <row r="23" spans="1:105" ht="12" customHeight="1" x14ac:dyDescent="0.25">
      <c r="A23" s="64" t="s">
        <v>32</v>
      </c>
      <c r="B23" s="229">
        <v>652.18583074420781</v>
      </c>
      <c r="C23" s="229">
        <v>474.28939164365039</v>
      </c>
      <c r="D23" s="229">
        <v>324.94159649195097</v>
      </c>
      <c r="E23" s="229">
        <v>355.26322355244349</v>
      </c>
      <c r="F23" s="229">
        <v>118.6038603835816</v>
      </c>
      <c r="G23" s="229">
        <v>147.85351372295511</v>
      </c>
      <c r="H23" s="229">
        <v>135.79357293912341</v>
      </c>
      <c r="I23" s="229">
        <v>111.2678696092632</v>
      </c>
      <c r="J23" s="229">
        <v>115.75353209932339</v>
      </c>
      <c r="K23" s="229">
        <v>75.913422758043382</v>
      </c>
      <c r="L23" s="229">
        <v>35.887060244604641</v>
      </c>
      <c r="M23" s="229">
        <v>53.281232314356323</v>
      </c>
      <c r="N23" s="229">
        <v>87.758761128779796</v>
      </c>
      <c r="O23" s="229">
        <v>61.366533813465978</v>
      </c>
      <c r="P23" s="229">
        <v>58.73773422526115</v>
      </c>
      <c r="Q23" s="229">
        <v>115.99160303870271</v>
      </c>
      <c r="R23" s="229">
        <v>126.68465514310191</v>
      </c>
      <c r="S23" s="229">
        <v>95.113579573673562</v>
      </c>
      <c r="T23" s="229">
        <v>85.717057180178486</v>
      </c>
      <c r="U23" s="229">
        <v>69.448748538369131</v>
      </c>
      <c r="V23" s="229">
        <v>83.255382682678359</v>
      </c>
      <c r="W23" s="229">
        <v>61.35606332063341</v>
      </c>
      <c r="X23" s="229">
        <v>101.2719959034653</v>
      </c>
      <c r="Y23" s="229">
        <v>152.26375758044159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1.636688605207667E-2</v>
      </c>
      <c r="T24" s="229">
        <v>8.336523794661134E-3</v>
      </c>
      <c r="U24" s="229">
        <v>6.1232868817632166E-3</v>
      </c>
      <c r="V24" s="229">
        <v>6.0608363714500634E-3</v>
      </c>
      <c r="W24" s="229">
        <v>6.2246829299780716E-3</v>
      </c>
      <c r="X24" s="229">
        <v>4.0819493180256966E-3</v>
      </c>
      <c r="Y24" s="229">
        <v>4.316214920487906E-3</v>
      </c>
      <c r="DA24" s="73" t="s">
        <v>2043</v>
      </c>
    </row>
    <row r="25" spans="1:105" ht="12" customHeight="1" x14ac:dyDescent="0.25">
      <c r="A25" s="64" t="s">
        <v>35</v>
      </c>
      <c r="B25" s="229">
        <v>1.3832716309473829</v>
      </c>
      <c r="C25" s="229">
        <v>8.5151463077645104</v>
      </c>
      <c r="D25" s="229">
        <v>13.372843315978191</v>
      </c>
      <c r="E25" s="229">
        <v>28.397422236224848</v>
      </c>
      <c r="F25" s="229">
        <v>25.53805124796364</v>
      </c>
      <c r="G25" s="229">
        <v>36.016010628965461</v>
      </c>
      <c r="H25" s="229">
        <v>40.380003096709807</v>
      </c>
      <c r="I25" s="229">
        <v>42.441457959125593</v>
      </c>
      <c r="J25" s="229">
        <v>55.300633424702617</v>
      </c>
      <c r="K25" s="229">
        <v>93.635219606038191</v>
      </c>
      <c r="L25" s="229">
        <v>110.34153912699441</v>
      </c>
      <c r="M25" s="229">
        <v>135.14938505101671</v>
      </c>
      <c r="N25" s="229">
        <v>126.0071847035353</v>
      </c>
      <c r="O25" s="229">
        <v>114.2066196590509</v>
      </c>
      <c r="P25" s="229">
        <v>111.7587379857283</v>
      </c>
      <c r="Q25" s="229">
        <v>114.6222645829902</v>
      </c>
      <c r="R25" s="229">
        <v>139.27744044535589</v>
      </c>
      <c r="S25" s="229">
        <v>209.2657932589056</v>
      </c>
      <c r="T25" s="229">
        <v>209.01707757182729</v>
      </c>
      <c r="U25" s="229">
        <v>210.01868423613169</v>
      </c>
      <c r="V25" s="229">
        <v>198.21806669351389</v>
      </c>
      <c r="W25" s="229">
        <v>250.3646603501432</v>
      </c>
      <c r="X25" s="229">
        <v>186.902034035394</v>
      </c>
      <c r="Y25" s="229">
        <v>163.68209276506951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0.44062849434103141</v>
      </c>
      <c r="O27" s="229">
        <v>0.82290188095044225</v>
      </c>
      <c r="P27" s="229">
        <v>9.0506287653226825E-2</v>
      </c>
      <c r="Q27" s="229">
        <v>9.0877553429498381E-2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330.07714839671672</v>
      </c>
      <c r="C32" s="223">
        <v>271.69330761423311</v>
      </c>
      <c r="D32" s="223">
        <v>188.64874609142339</v>
      </c>
      <c r="E32" s="223">
        <v>219.06477352200571</v>
      </c>
      <c r="F32" s="223">
        <v>94.81092978286398</v>
      </c>
      <c r="G32" s="223">
        <v>111.187184302959</v>
      </c>
      <c r="H32" s="223">
        <v>106.1789254851782</v>
      </c>
      <c r="I32" s="223">
        <v>94.830738024902288</v>
      </c>
      <c r="J32" s="223">
        <v>109.0776856561565</v>
      </c>
      <c r="K32" s="223">
        <v>105.3198392364682</v>
      </c>
      <c r="L32" s="223">
        <v>90.380287016774162</v>
      </c>
      <c r="M32" s="223">
        <v>131.45988889457939</v>
      </c>
      <c r="N32" s="223">
        <v>147.40743185537659</v>
      </c>
      <c r="O32" s="223">
        <v>110.01007368896759</v>
      </c>
      <c r="P32" s="223">
        <v>111.1024040295935</v>
      </c>
      <c r="Q32" s="223">
        <v>144.7010252300812</v>
      </c>
      <c r="R32" s="223">
        <v>156.02192590982861</v>
      </c>
      <c r="S32" s="223">
        <v>175.30996806870169</v>
      </c>
      <c r="T32" s="223">
        <v>165.47986080906259</v>
      </c>
      <c r="U32" s="223">
        <v>157.55526740161861</v>
      </c>
      <c r="V32" s="223">
        <v>162.33946260346551</v>
      </c>
      <c r="W32" s="223">
        <v>165.50911638699739</v>
      </c>
      <c r="X32" s="223">
        <v>160.42849358206169</v>
      </c>
      <c r="Y32" s="223">
        <v>147.17902657240589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1.2361292496908021</v>
      </c>
      <c r="C37" s="260">
        <v>2.6511931031956779</v>
      </c>
      <c r="D37" s="260">
        <v>2.7950421370935818</v>
      </c>
      <c r="E37" s="260">
        <v>3.894160561279846</v>
      </c>
      <c r="F37" s="260">
        <v>3.218698299649478</v>
      </c>
      <c r="G37" s="260">
        <v>3.77491295532921</v>
      </c>
      <c r="H37" s="260">
        <v>3.9398325177332358</v>
      </c>
      <c r="I37" s="260">
        <v>3.983571326875563</v>
      </c>
      <c r="J37" s="260">
        <v>4.8402356460714699</v>
      </c>
      <c r="K37" s="260">
        <v>5.4431970746899054</v>
      </c>
      <c r="L37" s="260">
        <v>5.5208535084343007</v>
      </c>
      <c r="M37" s="260">
        <v>6.9573764110246632</v>
      </c>
      <c r="N37" s="260">
        <v>7.7870082571158239</v>
      </c>
      <c r="O37" s="260">
        <v>6.6734852073278406</v>
      </c>
      <c r="P37" s="260">
        <v>5.9022702466051662</v>
      </c>
      <c r="Q37" s="260">
        <v>6.1052169886460117</v>
      </c>
      <c r="R37" s="260">
        <v>6.7301345211574066</v>
      </c>
      <c r="S37" s="260">
        <v>7.9478529834146734</v>
      </c>
      <c r="T37" s="260">
        <v>7.5173320700632154</v>
      </c>
      <c r="U37" s="260">
        <v>7.6026147105648469</v>
      </c>
      <c r="V37" s="260">
        <v>7.4326330563168872</v>
      </c>
      <c r="W37" s="260">
        <v>7.1889865769884569</v>
      </c>
      <c r="X37" s="260">
        <v>6.6019033768611903</v>
      </c>
      <c r="Y37" s="260">
        <v>5.3336860355314011</v>
      </c>
      <c r="DA37" s="68" t="s">
        <v>2055</v>
      </c>
    </row>
    <row r="38" spans="1:105" ht="12" customHeight="1" x14ac:dyDescent="0.25">
      <c r="A38" s="37" t="s">
        <v>159</v>
      </c>
      <c r="B38" s="226">
        <v>0.7306114316031207</v>
      </c>
      <c r="C38" s="226">
        <v>1.0282225285031841</v>
      </c>
      <c r="D38" s="226">
        <v>0.39041666590318719</v>
      </c>
      <c r="E38" s="226">
        <v>0.51553893108148063</v>
      </c>
      <c r="F38" s="226">
        <v>0.50999270523295459</v>
      </c>
      <c r="G38" s="226">
        <v>0.47409036591285753</v>
      </c>
      <c r="H38" s="226">
        <v>0.45156334618046579</v>
      </c>
      <c r="I38" s="226">
        <v>0.44368355441509633</v>
      </c>
      <c r="J38" s="226">
        <v>0.44471620915637938</v>
      </c>
      <c r="K38" s="226">
        <v>0.35354635250844407</v>
      </c>
      <c r="L38" s="226">
        <v>8.145568951293794E-2</v>
      </c>
      <c r="M38" s="226">
        <v>0.32269768086030831</v>
      </c>
      <c r="N38" s="226">
        <v>0.37603268921604621</v>
      </c>
      <c r="O38" s="226">
        <v>0.27863711157732218</v>
      </c>
      <c r="P38" s="226">
        <v>0.33508177126371691</v>
      </c>
      <c r="Q38" s="226">
        <v>0.33844140329045741</v>
      </c>
      <c r="R38" s="226">
        <v>0.31860877933698678</v>
      </c>
      <c r="S38" s="226">
        <v>0.22942538970904769</v>
      </c>
      <c r="T38" s="226">
        <v>0.20675438461085199</v>
      </c>
      <c r="U38" s="226">
        <v>0.20983767136450029</v>
      </c>
      <c r="V38" s="226">
        <v>0.2011820169401298</v>
      </c>
      <c r="W38" s="226">
        <v>0.15362764896872541</v>
      </c>
      <c r="X38" s="226">
        <v>0.18210839209718049</v>
      </c>
      <c r="Y38" s="226">
        <v>0.17474053125977451</v>
      </c>
      <c r="DA38" s="69" t="s">
        <v>2056</v>
      </c>
    </row>
    <row r="39" spans="1:105" ht="12" customHeight="1" x14ac:dyDescent="0.25">
      <c r="A39" s="37" t="s">
        <v>35</v>
      </c>
      <c r="B39" s="226">
        <v>0.5055178180876817</v>
      </c>
      <c r="C39" s="226">
        <v>1.622970574692493</v>
      </c>
      <c r="D39" s="226">
        <v>2.4046254711903949</v>
      </c>
      <c r="E39" s="226">
        <v>3.3786216301983649</v>
      </c>
      <c r="F39" s="226">
        <v>2.7087055944165228</v>
      </c>
      <c r="G39" s="226">
        <v>3.3008225894163519</v>
      </c>
      <c r="H39" s="226">
        <v>3.4882691715527701</v>
      </c>
      <c r="I39" s="226">
        <v>3.539887772460466</v>
      </c>
      <c r="J39" s="226">
        <v>4.3955194369150909</v>
      </c>
      <c r="K39" s="226">
        <v>5.0896507221814611</v>
      </c>
      <c r="L39" s="226">
        <v>5.4393978189213623</v>
      </c>
      <c r="M39" s="226">
        <v>6.6346787301643548</v>
      </c>
      <c r="N39" s="226">
        <v>7.4109755678997784</v>
      </c>
      <c r="O39" s="226">
        <v>6.3948480957505192</v>
      </c>
      <c r="P39" s="226">
        <v>5.5671884753414496</v>
      </c>
      <c r="Q39" s="226">
        <v>5.7667755853555542</v>
      </c>
      <c r="R39" s="226">
        <v>6.4115257418204186</v>
      </c>
      <c r="S39" s="226">
        <v>7.7184275937056253</v>
      </c>
      <c r="T39" s="226">
        <v>7.3105776854523636</v>
      </c>
      <c r="U39" s="226">
        <v>7.3927770392003467</v>
      </c>
      <c r="V39" s="226">
        <v>7.2314510393767577</v>
      </c>
      <c r="W39" s="226">
        <v>7.0353589280197317</v>
      </c>
      <c r="X39" s="226">
        <v>6.4197949847640086</v>
      </c>
      <c r="Y39" s="226">
        <v>5.1589455042716263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9.531623743392057</v>
      </c>
      <c r="C43" s="261">
        <f t="shared" si="1"/>
        <v>7.7983221597402137</v>
      </c>
      <c r="D43" s="261">
        <f t="shared" si="1"/>
        <v>5.3870638827341999</v>
      </c>
      <c r="E43" s="261">
        <f t="shared" si="1"/>
        <v>6.2368293611804626</v>
      </c>
      <c r="F43" s="261">
        <f t="shared" si="1"/>
        <v>2.6548472893685369</v>
      </c>
      <c r="G43" s="261">
        <f t="shared" si="1"/>
        <v>3.1133991694965171</v>
      </c>
      <c r="H43" s="261">
        <f t="shared" si="1"/>
        <v>2.963451970070869</v>
      </c>
      <c r="I43" s="261">
        <f t="shared" si="1"/>
        <v>2.6332512086384559</v>
      </c>
      <c r="J43" s="261">
        <f t="shared" si="1"/>
        <v>3.021375362611161</v>
      </c>
      <c r="K43" s="261">
        <f t="shared" si="1"/>
        <v>2.8949751351240089</v>
      </c>
      <c r="L43" s="261">
        <f t="shared" si="1"/>
        <v>2.4596937248794162</v>
      </c>
      <c r="M43" s="261">
        <f t="shared" si="1"/>
        <v>3.6087684777841971</v>
      </c>
      <c r="N43" s="261">
        <f t="shared" si="1"/>
        <v>4.0469687999495889</v>
      </c>
      <c r="O43" s="261">
        <f t="shared" si="1"/>
        <v>2.995263434250429</v>
      </c>
      <c r="P43" s="261">
        <f t="shared" si="1"/>
        <v>3.0492792400866189</v>
      </c>
      <c r="Q43" s="261">
        <f t="shared" si="1"/>
        <v>4.0172698040995716</v>
      </c>
      <c r="R43" s="261">
        <f t="shared" si="1"/>
        <v>4.3272983011209059</v>
      </c>
      <c r="S43" s="261">
        <f t="shared" si="1"/>
        <v>4.8510757995735379</v>
      </c>
      <c r="T43" s="261">
        <f t="shared" si="1"/>
        <v>4.5786240214202731</v>
      </c>
      <c r="U43" s="261">
        <f t="shared" si="1"/>
        <v>4.3464537011899651</v>
      </c>
      <c r="V43" s="261">
        <f t="shared" si="1"/>
        <v>4.4900530303521364</v>
      </c>
      <c r="W43" s="261">
        <f t="shared" si="1"/>
        <v>4.5889892698553352</v>
      </c>
      <c r="X43" s="261">
        <f t="shared" si="1"/>
        <v>4.4587417450782763</v>
      </c>
      <c r="Y43" s="261">
        <f t="shared" si="1"/>
        <v>4.1114591459963652</v>
      </c>
      <c r="DA43" s="70"/>
    </row>
    <row r="44" spans="1:105" ht="12" customHeight="1" x14ac:dyDescent="0.25">
      <c r="A44" s="60" t="s">
        <v>1884</v>
      </c>
      <c r="B44" s="262">
        <v>9.531623743392057</v>
      </c>
      <c r="C44" s="262">
        <v>7.7983221597402137</v>
      </c>
      <c r="D44" s="262">
        <v>5.3870638827341999</v>
      </c>
      <c r="E44" s="262">
        <v>6.2368293611804626</v>
      </c>
      <c r="F44" s="262">
        <v>2.6548472893685369</v>
      </c>
      <c r="G44" s="262">
        <v>3.1133991694965171</v>
      </c>
      <c r="H44" s="262">
        <v>2.963451970070869</v>
      </c>
      <c r="I44" s="262">
        <v>2.6332512086384559</v>
      </c>
      <c r="J44" s="262">
        <v>3.021375362611161</v>
      </c>
      <c r="K44" s="262">
        <v>2.8949751351240089</v>
      </c>
      <c r="L44" s="262">
        <v>2.4596937248794162</v>
      </c>
      <c r="M44" s="262">
        <v>3.6087684777841971</v>
      </c>
      <c r="N44" s="262">
        <v>4.0469687999495889</v>
      </c>
      <c r="O44" s="262">
        <v>2.995263434250429</v>
      </c>
      <c r="P44" s="262">
        <v>3.0492792400866189</v>
      </c>
      <c r="Q44" s="262">
        <v>4.0172698040995716</v>
      </c>
      <c r="R44" s="262">
        <v>4.3272983011209059</v>
      </c>
      <c r="S44" s="262">
        <v>4.8510757995735379</v>
      </c>
      <c r="T44" s="262">
        <v>4.5786240214202731</v>
      </c>
      <c r="U44" s="262">
        <v>4.3464537011899651</v>
      </c>
      <c r="V44" s="262">
        <v>4.4900530303521364</v>
      </c>
      <c r="W44" s="262">
        <v>4.5889892698553352</v>
      </c>
      <c r="X44" s="262">
        <v>4.4587417450782763</v>
      </c>
      <c r="Y44" s="262">
        <v>4.1114591459963652</v>
      </c>
      <c r="DA44" s="72" t="s">
        <v>2061</v>
      </c>
    </row>
    <row r="45" spans="1:105" ht="12" customHeight="1" x14ac:dyDescent="0.25">
      <c r="A45" s="64" t="s">
        <v>28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0.1994531356149547</v>
      </c>
      <c r="C47" s="229">
        <v>0.21136029557533989</v>
      </c>
      <c r="D47" s="229">
        <v>6.0648941769469361E-2</v>
      </c>
      <c r="E47" s="229">
        <v>6.1331932323764729E-2</v>
      </c>
      <c r="F47" s="229">
        <v>6.4888646800372318E-2</v>
      </c>
      <c r="G47" s="229">
        <v>6.1901530750831213E-2</v>
      </c>
      <c r="H47" s="229">
        <v>3.0981274698407411E-2</v>
      </c>
      <c r="I47" s="229">
        <v>6.0278834087329099E-2</v>
      </c>
      <c r="J47" s="229">
        <v>6.1637818120960419E-2</v>
      </c>
      <c r="K47" s="229">
        <v>8.953578142514021E-2</v>
      </c>
      <c r="L47" s="229">
        <v>8.9861643118362977E-2</v>
      </c>
      <c r="M47" s="229">
        <v>6.4845653393109798E-2</v>
      </c>
      <c r="N47" s="229">
        <v>6.4579458287495242E-2</v>
      </c>
      <c r="O47" s="229">
        <v>3.0339394570539139E-2</v>
      </c>
      <c r="P47" s="229">
        <v>6.1855031047584462E-2</v>
      </c>
      <c r="Q47" s="229">
        <v>6.1418507950794732E-2</v>
      </c>
      <c r="R47" s="229">
        <v>5.8977647646402849E-2</v>
      </c>
      <c r="S47" s="229">
        <v>4.2907501760769157E-2</v>
      </c>
      <c r="T47" s="229">
        <v>3.4858672783678803E-2</v>
      </c>
      <c r="U47" s="229">
        <v>2.9596888374625301E-2</v>
      </c>
      <c r="V47" s="229">
        <v>1.9175539134621569E-2</v>
      </c>
      <c r="W47" s="229">
        <v>1.9719308806225851E-2</v>
      </c>
      <c r="X47" s="229">
        <v>1.944449692282843E-2</v>
      </c>
      <c r="Y47" s="229">
        <v>1.8128028183881199E-2</v>
      </c>
      <c r="DA47" s="73" t="s">
        <v>2064</v>
      </c>
    </row>
    <row r="48" spans="1:105" ht="12" customHeight="1" x14ac:dyDescent="0.25">
      <c r="A48" s="64" t="s">
        <v>159</v>
      </c>
      <c r="B48" s="229">
        <v>2.8459167054803058E-2</v>
      </c>
      <c r="C48" s="229">
        <v>8.3837703463951418E-2</v>
      </c>
      <c r="D48" s="229">
        <v>3.3965720119347093E-2</v>
      </c>
      <c r="E48" s="229">
        <v>6.8968062248806972E-2</v>
      </c>
      <c r="F48" s="229">
        <v>8.3606813430196519E-2</v>
      </c>
      <c r="G48" s="229">
        <v>8.3500350837835607E-2</v>
      </c>
      <c r="H48" s="229">
        <v>8.450247130028285E-2</v>
      </c>
      <c r="I48" s="229">
        <v>8.6066330629239962E-2</v>
      </c>
      <c r="J48" s="229">
        <v>9.3744194925505134E-2</v>
      </c>
      <c r="K48" s="229">
        <v>0.1036466621467062</v>
      </c>
      <c r="L48" s="229">
        <v>2.6479812075338859E-2</v>
      </c>
      <c r="M48" s="229">
        <v>0.11946225787434581</v>
      </c>
      <c r="N48" s="229">
        <v>0.1154206169367375</v>
      </c>
      <c r="O48" s="229">
        <v>8.1347209987534197E-2</v>
      </c>
      <c r="P48" s="229">
        <v>0.1133316572013917</v>
      </c>
      <c r="Q48" s="229">
        <v>0.11207807172863429</v>
      </c>
      <c r="R48" s="229">
        <v>0.10825733216988299</v>
      </c>
      <c r="S48" s="229">
        <v>9.628678346105965E-2</v>
      </c>
      <c r="T48" s="229">
        <v>8.9337543602341737E-2</v>
      </c>
      <c r="U48" s="229">
        <v>9.0155986688687628E-2</v>
      </c>
      <c r="V48" s="229">
        <v>8.5906666113686164E-2</v>
      </c>
      <c r="W48" s="229">
        <v>7.8754967236880913E-2</v>
      </c>
      <c r="X48" s="229">
        <v>8.0197103559939073E-2</v>
      </c>
      <c r="Y48" s="229">
        <v>7.0589072672281455E-2</v>
      </c>
      <c r="DA48" s="73" t="s">
        <v>2065</v>
      </c>
    </row>
    <row r="49" spans="1:105" ht="12" customHeight="1" x14ac:dyDescent="0.25">
      <c r="A49" s="64" t="s">
        <v>32</v>
      </c>
      <c r="B49" s="229">
        <v>9.2840202404319214</v>
      </c>
      <c r="C49" s="229">
        <v>7.3707927616117939</v>
      </c>
      <c r="D49" s="229">
        <v>5.0832500680444648</v>
      </c>
      <c r="E49" s="229">
        <v>5.6545421880297946</v>
      </c>
      <c r="F49" s="229">
        <v>2.0622940201811391</v>
      </c>
      <c r="G49" s="229">
        <v>2.386631657878616</v>
      </c>
      <c r="H49" s="229">
        <v>2.1951974266855441</v>
      </c>
      <c r="I49" s="229">
        <v>1.800233868712185</v>
      </c>
      <c r="J49" s="229">
        <v>1.9394374417540119</v>
      </c>
      <c r="K49" s="229">
        <v>1.209696096285827</v>
      </c>
      <c r="L49" s="229">
        <v>0.57509970305354374</v>
      </c>
      <c r="M49" s="229">
        <v>0.96831120943649995</v>
      </c>
      <c r="N49" s="229">
        <v>1.584266895973623</v>
      </c>
      <c r="O49" s="229">
        <v>1.003169343375935</v>
      </c>
      <c r="P49" s="229">
        <v>0.98962819984519124</v>
      </c>
      <c r="Q49" s="229">
        <v>1.93253683481588</v>
      </c>
      <c r="R49" s="229">
        <v>1.981546227731763</v>
      </c>
      <c r="S49" s="229">
        <v>1.4723067996000001</v>
      </c>
      <c r="T49" s="229">
        <v>1.2954374753539191</v>
      </c>
      <c r="U49" s="229">
        <v>1.050328649899581</v>
      </c>
      <c r="V49" s="229">
        <v>1.296976905426291</v>
      </c>
      <c r="W49" s="229">
        <v>0.88385147244303286</v>
      </c>
      <c r="X49" s="229">
        <v>1.531881686273143</v>
      </c>
      <c r="Y49" s="229">
        <v>1.9386532573728581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2.5335054921453838E-4</v>
      </c>
      <c r="T50" s="229">
        <v>1.259894552268996E-4</v>
      </c>
      <c r="U50" s="229">
        <v>9.2607336760242931E-5</v>
      </c>
      <c r="V50" s="229">
        <v>9.4417496479466467E-5</v>
      </c>
      <c r="W50" s="229">
        <v>8.966832086995983E-5</v>
      </c>
      <c r="X50" s="229">
        <v>6.1745237158545446E-5</v>
      </c>
      <c r="Y50" s="229">
        <v>5.4954929840770179E-5</v>
      </c>
      <c r="DA50" s="73" t="s">
        <v>2067</v>
      </c>
    </row>
    <row r="51" spans="1:105" ht="12" customHeight="1" x14ac:dyDescent="0.25">
      <c r="A51" s="64" t="s">
        <v>35</v>
      </c>
      <c r="B51" s="229">
        <v>1.969120029037803E-2</v>
      </c>
      <c r="C51" s="229">
        <v>0.1323313990891288</v>
      </c>
      <c r="D51" s="229">
        <v>0.20919915280091861</v>
      </c>
      <c r="E51" s="229">
        <v>0.45198717857809723</v>
      </c>
      <c r="F51" s="229">
        <v>0.44405780895682911</v>
      </c>
      <c r="G51" s="229">
        <v>0.58136563002923347</v>
      </c>
      <c r="H51" s="229">
        <v>0.65277079738663435</v>
      </c>
      <c r="I51" s="229">
        <v>0.68667217520970159</v>
      </c>
      <c r="J51" s="229">
        <v>0.92655590781068353</v>
      </c>
      <c r="K51" s="229">
        <v>1.4920965952663361</v>
      </c>
      <c r="L51" s="229">
        <v>1.7682525666321709</v>
      </c>
      <c r="M51" s="229">
        <v>2.4561493570802408</v>
      </c>
      <c r="N51" s="229">
        <v>2.2747473735152601</v>
      </c>
      <c r="O51" s="229">
        <v>1.866955366923704</v>
      </c>
      <c r="P51" s="229">
        <v>1.8829394791708089</v>
      </c>
      <c r="Q51" s="229">
        <v>1.909722278109468</v>
      </c>
      <c r="R51" s="229">
        <v>2.1785170935728582</v>
      </c>
      <c r="S51" s="229">
        <v>3.2393213642024938</v>
      </c>
      <c r="T51" s="229">
        <v>3.1588643402251071</v>
      </c>
      <c r="U51" s="229">
        <v>3.1762795688903109</v>
      </c>
      <c r="V51" s="229">
        <v>3.0878995021810569</v>
      </c>
      <c r="W51" s="229">
        <v>3.6065738530483249</v>
      </c>
      <c r="X51" s="229">
        <v>2.8271567130852069</v>
      </c>
      <c r="Y51" s="229">
        <v>2.0840338328375041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7.9544552364729047E-3</v>
      </c>
      <c r="O53" s="229">
        <v>1.3452119392715831E-2</v>
      </c>
      <c r="P53" s="229">
        <v>1.524872821642035E-3</v>
      </c>
      <c r="Q53" s="229">
        <v>1.514111494793754E-3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285.94871230176182</v>
      </c>
      <c r="C56" s="261">
        <f t="shared" si="2"/>
        <v>233.94966479220651</v>
      </c>
      <c r="D56" s="261">
        <f t="shared" si="2"/>
        <v>161.611916482026</v>
      </c>
      <c r="E56" s="261">
        <f t="shared" si="2"/>
        <v>187.10488083541389</v>
      </c>
      <c r="F56" s="261">
        <f t="shared" si="2"/>
        <v>79.645418681056114</v>
      </c>
      <c r="G56" s="261">
        <f t="shared" si="2"/>
        <v>93.40197508489554</v>
      </c>
      <c r="H56" s="261">
        <f t="shared" si="2"/>
        <v>88.903559102126081</v>
      </c>
      <c r="I56" s="261">
        <f t="shared" si="2"/>
        <v>78.997536259153691</v>
      </c>
      <c r="J56" s="261">
        <f t="shared" si="2"/>
        <v>90.641260878334862</v>
      </c>
      <c r="K56" s="261">
        <f t="shared" si="2"/>
        <v>86.849254053720273</v>
      </c>
      <c r="L56" s="261">
        <f t="shared" si="2"/>
        <v>73.790811746382516</v>
      </c>
      <c r="M56" s="261">
        <f t="shared" si="2"/>
        <v>108.2630543335259</v>
      </c>
      <c r="N56" s="261">
        <f t="shared" si="2"/>
        <v>121.4090639984877</v>
      </c>
      <c r="O56" s="261">
        <f t="shared" si="2"/>
        <v>89.857903027512862</v>
      </c>
      <c r="P56" s="261">
        <f t="shared" si="2"/>
        <v>91.47837720259858</v>
      </c>
      <c r="Q56" s="261">
        <f t="shared" si="2"/>
        <v>120.51809412298709</v>
      </c>
      <c r="R56" s="261">
        <f t="shared" si="2"/>
        <v>129.81894903362721</v>
      </c>
      <c r="S56" s="261">
        <f t="shared" si="2"/>
        <v>145.53227398720611</v>
      </c>
      <c r="T56" s="261">
        <f t="shared" si="2"/>
        <v>137.3587206426082</v>
      </c>
      <c r="U56" s="261">
        <f t="shared" si="2"/>
        <v>130.393611035699</v>
      </c>
      <c r="V56" s="261">
        <f t="shared" si="2"/>
        <v>134.70159091056411</v>
      </c>
      <c r="W56" s="261">
        <f t="shared" si="2"/>
        <v>137.66967809566</v>
      </c>
      <c r="X56" s="261">
        <f t="shared" si="2"/>
        <v>133.7622523523483</v>
      </c>
      <c r="Y56" s="261">
        <f t="shared" si="2"/>
        <v>123.3437743798909</v>
      </c>
      <c r="DA56" s="70"/>
    </row>
    <row r="57" spans="1:105" ht="12" customHeight="1" x14ac:dyDescent="0.25">
      <c r="A57" s="60" t="s">
        <v>1899</v>
      </c>
      <c r="B57" s="262">
        <v>285.94871230176182</v>
      </c>
      <c r="C57" s="262">
        <v>233.94966479220651</v>
      </c>
      <c r="D57" s="262">
        <v>161.611916482026</v>
      </c>
      <c r="E57" s="262">
        <v>187.10488083541389</v>
      </c>
      <c r="F57" s="262">
        <v>79.645418681056114</v>
      </c>
      <c r="G57" s="262">
        <v>93.40197508489554</v>
      </c>
      <c r="H57" s="262">
        <v>88.903559102126081</v>
      </c>
      <c r="I57" s="262">
        <v>78.997536259153691</v>
      </c>
      <c r="J57" s="262">
        <v>90.641260878334862</v>
      </c>
      <c r="K57" s="262">
        <v>86.849254053720273</v>
      </c>
      <c r="L57" s="262">
        <v>73.790811746382516</v>
      </c>
      <c r="M57" s="262">
        <v>108.2630543335259</v>
      </c>
      <c r="N57" s="262">
        <v>121.4090639984877</v>
      </c>
      <c r="O57" s="262">
        <v>89.857903027512862</v>
      </c>
      <c r="P57" s="262">
        <v>91.47837720259858</v>
      </c>
      <c r="Q57" s="262">
        <v>120.51809412298709</v>
      </c>
      <c r="R57" s="262">
        <v>129.81894903362721</v>
      </c>
      <c r="S57" s="262">
        <v>145.53227398720611</v>
      </c>
      <c r="T57" s="262">
        <v>137.3587206426082</v>
      </c>
      <c r="U57" s="262">
        <v>130.393611035699</v>
      </c>
      <c r="V57" s="262">
        <v>134.70159091056411</v>
      </c>
      <c r="W57" s="262">
        <v>137.66967809566</v>
      </c>
      <c r="X57" s="262">
        <v>133.7622523523483</v>
      </c>
      <c r="Y57" s="262">
        <v>123.3437743798909</v>
      </c>
      <c r="DA57" s="72" t="s">
        <v>2073</v>
      </c>
    </row>
    <row r="58" spans="1:105" ht="12" customHeight="1" x14ac:dyDescent="0.25">
      <c r="A58" s="64" t="s">
        <v>28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5.9835940684486433</v>
      </c>
      <c r="C60" s="229">
        <v>6.3408088672601997</v>
      </c>
      <c r="D60" s="229">
        <v>1.8194682530840811</v>
      </c>
      <c r="E60" s="229">
        <v>1.8399579697129409</v>
      </c>
      <c r="F60" s="229">
        <v>1.9466594040111691</v>
      </c>
      <c r="G60" s="229">
        <v>1.8570459225249369</v>
      </c>
      <c r="H60" s="229">
        <v>0.92943824095222272</v>
      </c>
      <c r="I60" s="229">
        <v>1.8083650226198731</v>
      </c>
      <c r="J60" s="229">
        <v>1.849134543628812</v>
      </c>
      <c r="K60" s="229">
        <v>2.6860734427542061</v>
      </c>
      <c r="L60" s="229">
        <v>2.6958492935508902</v>
      </c>
      <c r="M60" s="229">
        <v>1.945369601793294</v>
      </c>
      <c r="N60" s="229">
        <v>1.937383748624858</v>
      </c>
      <c r="O60" s="229">
        <v>0.9101818371161744</v>
      </c>
      <c r="P60" s="229">
        <v>1.855650931427534</v>
      </c>
      <c r="Q60" s="229">
        <v>1.842555238523842</v>
      </c>
      <c r="R60" s="229">
        <v>1.7693294293920849</v>
      </c>
      <c r="S60" s="229">
        <v>1.287225052823074</v>
      </c>
      <c r="T60" s="229">
        <v>1.045760183510364</v>
      </c>
      <c r="U60" s="229">
        <v>0.88790665123875911</v>
      </c>
      <c r="V60" s="229">
        <v>0.57526617403864688</v>
      </c>
      <c r="W60" s="229">
        <v>0.59157926418677531</v>
      </c>
      <c r="X60" s="229">
        <v>0.58333490768485297</v>
      </c>
      <c r="Y60" s="229">
        <v>0.54384084551643574</v>
      </c>
      <c r="DA60" s="73" t="s">
        <v>2076</v>
      </c>
    </row>
    <row r="61" spans="1:105" ht="12" customHeight="1" x14ac:dyDescent="0.25">
      <c r="A61" s="64" t="s">
        <v>159</v>
      </c>
      <c r="B61" s="229">
        <v>0.85377501164409197</v>
      </c>
      <c r="C61" s="229">
        <v>2.5151311039185429</v>
      </c>
      <c r="D61" s="229">
        <v>1.0189716035804131</v>
      </c>
      <c r="E61" s="229">
        <v>2.0690418674642079</v>
      </c>
      <c r="F61" s="229">
        <v>2.508204402905895</v>
      </c>
      <c r="G61" s="229">
        <v>2.5050105251350678</v>
      </c>
      <c r="H61" s="229">
        <v>2.5350741390084859</v>
      </c>
      <c r="I61" s="229">
        <v>2.5819899188771989</v>
      </c>
      <c r="J61" s="229">
        <v>2.812325847765154</v>
      </c>
      <c r="K61" s="229">
        <v>3.1093998644011842</v>
      </c>
      <c r="L61" s="229">
        <v>0.79439436226016613</v>
      </c>
      <c r="M61" s="229">
        <v>3.583867736230375</v>
      </c>
      <c r="N61" s="229">
        <v>3.4626185081021261</v>
      </c>
      <c r="O61" s="229">
        <v>2.4404162996260261</v>
      </c>
      <c r="P61" s="229">
        <v>3.3999497160417511</v>
      </c>
      <c r="Q61" s="229">
        <v>3.3623421518590302</v>
      </c>
      <c r="R61" s="229">
        <v>3.247719965096489</v>
      </c>
      <c r="S61" s="229">
        <v>2.888603503831789</v>
      </c>
      <c r="T61" s="229">
        <v>2.680126308070252</v>
      </c>
      <c r="U61" s="229">
        <v>2.704679600660628</v>
      </c>
      <c r="V61" s="229">
        <v>2.5771999834105852</v>
      </c>
      <c r="W61" s="229">
        <v>2.3626490171064272</v>
      </c>
      <c r="X61" s="229">
        <v>2.4059131067981729</v>
      </c>
      <c r="Y61" s="229">
        <v>2.1176721801684431</v>
      </c>
      <c r="DA61" s="73" t="s">
        <v>2077</v>
      </c>
    </row>
    <row r="62" spans="1:105" ht="12" customHeight="1" x14ac:dyDescent="0.25">
      <c r="A62" s="64" t="s">
        <v>32</v>
      </c>
      <c r="B62" s="229">
        <v>278.52060721295771</v>
      </c>
      <c r="C62" s="229">
        <v>221.1237828483539</v>
      </c>
      <c r="D62" s="229">
        <v>152.49750204133389</v>
      </c>
      <c r="E62" s="229">
        <v>169.63626564089381</v>
      </c>
      <c r="F62" s="229">
        <v>61.86882060543418</v>
      </c>
      <c r="G62" s="229">
        <v>71.59894973635852</v>
      </c>
      <c r="H62" s="229">
        <v>65.855922800566333</v>
      </c>
      <c r="I62" s="229">
        <v>54.007016061365569</v>
      </c>
      <c r="J62" s="229">
        <v>58.183123252620369</v>
      </c>
      <c r="K62" s="229">
        <v>36.290882888574799</v>
      </c>
      <c r="L62" s="229">
        <v>17.252991091606319</v>
      </c>
      <c r="M62" s="229">
        <v>29.049336283094998</v>
      </c>
      <c r="N62" s="229">
        <v>47.528006879208696</v>
      </c>
      <c r="O62" s="229">
        <v>30.09508030127806</v>
      </c>
      <c r="P62" s="229">
        <v>29.688845995355749</v>
      </c>
      <c r="Q62" s="229">
        <v>57.976105044476419</v>
      </c>
      <c r="R62" s="229">
        <v>59.446386831952871</v>
      </c>
      <c r="S62" s="229">
        <v>44.169203988000007</v>
      </c>
      <c r="T62" s="229">
        <v>38.863124260617582</v>
      </c>
      <c r="U62" s="229">
        <v>31.509859496987431</v>
      </c>
      <c r="V62" s="229">
        <v>38.909307162788721</v>
      </c>
      <c r="W62" s="229">
        <v>26.51554417329098</v>
      </c>
      <c r="X62" s="229">
        <v>45.956450588194301</v>
      </c>
      <c r="Y62" s="229">
        <v>58.159597721185733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7.6005164764361499E-3</v>
      </c>
      <c r="T63" s="229">
        <v>3.779683656806991E-3</v>
      </c>
      <c r="U63" s="229">
        <v>2.7782201028072879E-3</v>
      </c>
      <c r="V63" s="229">
        <v>2.832524894383993E-3</v>
      </c>
      <c r="W63" s="229">
        <v>2.6900496260987938E-3</v>
      </c>
      <c r="X63" s="229">
        <v>1.852357114756365E-3</v>
      </c>
      <c r="Y63" s="229">
        <v>1.6486478952231049E-3</v>
      </c>
      <c r="DA63" s="73" t="s">
        <v>2079</v>
      </c>
    </row>
    <row r="64" spans="1:105" ht="12" customHeight="1" x14ac:dyDescent="0.25">
      <c r="A64" s="64" t="s">
        <v>35</v>
      </c>
      <c r="B64" s="229">
        <v>0.59073600871134113</v>
      </c>
      <c r="C64" s="229">
        <v>3.9699419726738672</v>
      </c>
      <c r="D64" s="229">
        <v>6.2759745840275576</v>
      </c>
      <c r="E64" s="229">
        <v>13.55961535734291</v>
      </c>
      <c r="F64" s="229">
        <v>13.321734268704869</v>
      </c>
      <c r="G64" s="229">
        <v>17.440968900876999</v>
      </c>
      <c r="H64" s="229">
        <v>19.583123921599039</v>
      </c>
      <c r="I64" s="229">
        <v>20.60016525629106</v>
      </c>
      <c r="J64" s="229">
        <v>27.796677234320509</v>
      </c>
      <c r="K64" s="229">
        <v>44.762897857990083</v>
      </c>
      <c r="L64" s="229">
        <v>53.047576998965127</v>
      </c>
      <c r="M64" s="229">
        <v>73.684480712407236</v>
      </c>
      <c r="N64" s="229">
        <v>68.242421205457802</v>
      </c>
      <c r="O64" s="229">
        <v>56.008661007711133</v>
      </c>
      <c r="P64" s="229">
        <v>56.488184375124291</v>
      </c>
      <c r="Q64" s="229">
        <v>57.291668343284037</v>
      </c>
      <c r="R64" s="229">
        <v>65.355512807185733</v>
      </c>
      <c r="S64" s="229">
        <v>97.179640926074796</v>
      </c>
      <c r="T64" s="229">
        <v>94.765930206753211</v>
      </c>
      <c r="U64" s="229">
        <v>95.288387066709348</v>
      </c>
      <c r="V64" s="229">
        <v>92.636985065431702</v>
      </c>
      <c r="W64" s="229">
        <v>108.19721559144971</v>
      </c>
      <c r="X64" s="229">
        <v>84.814701392556245</v>
      </c>
      <c r="Y64" s="229">
        <v>62.521014985125113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0.2386336570941871</v>
      </c>
      <c r="O66" s="229">
        <v>0.40356358178147478</v>
      </c>
      <c r="P66" s="229">
        <v>4.5746184649261078E-2</v>
      </c>
      <c r="Q66" s="229">
        <v>4.5423344843812621E-2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33.360683101872112</v>
      </c>
      <c r="C69" s="261">
        <f t="shared" si="3"/>
        <v>27.294127559090679</v>
      </c>
      <c r="D69" s="261">
        <f t="shared" si="3"/>
        <v>18.854723589569652</v>
      </c>
      <c r="E69" s="261">
        <f t="shared" si="3"/>
        <v>21.82890276413157</v>
      </c>
      <c r="F69" s="261">
        <f t="shared" si="3"/>
        <v>9.2919655127898562</v>
      </c>
      <c r="G69" s="261">
        <f t="shared" si="3"/>
        <v>10.89689709323779</v>
      </c>
      <c r="H69" s="261">
        <f t="shared" si="3"/>
        <v>10.37208189524801</v>
      </c>
      <c r="I69" s="261">
        <f t="shared" si="3"/>
        <v>9.2163792302345744</v>
      </c>
      <c r="J69" s="261">
        <f t="shared" si="3"/>
        <v>10.574813769139039</v>
      </c>
      <c r="K69" s="261">
        <f t="shared" si="3"/>
        <v>10.132412972934009</v>
      </c>
      <c r="L69" s="261">
        <f t="shared" si="3"/>
        <v>8.6089280370779377</v>
      </c>
      <c r="M69" s="261">
        <f t="shared" si="3"/>
        <v>12.63068967224465</v>
      </c>
      <c r="N69" s="261">
        <f t="shared" si="3"/>
        <v>14.16439079982352</v>
      </c>
      <c r="O69" s="261">
        <f t="shared" si="3"/>
        <v>10.483422019876469</v>
      </c>
      <c r="P69" s="261">
        <f t="shared" si="3"/>
        <v>10.672477340303139</v>
      </c>
      <c r="Q69" s="261">
        <f t="shared" si="3"/>
        <v>14.060444314348461</v>
      </c>
      <c r="R69" s="261">
        <f t="shared" si="3"/>
        <v>15.14554405392313</v>
      </c>
      <c r="S69" s="261">
        <f t="shared" si="3"/>
        <v>16.978765298507341</v>
      </c>
      <c r="T69" s="261">
        <f t="shared" si="3"/>
        <v>16.02518407497092</v>
      </c>
      <c r="U69" s="261">
        <f t="shared" si="3"/>
        <v>15.212587954164841</v>
      </c>
      <c r="V69" s="261">
        <f t="shared" si="3"/>
        <v>15.71518560623243</v>
      </c>
      <c r="W69" s="261">
        <f t="shared" si="3"/>
        <v>16.061462444493628</v>
      </c>
      <c r="X69" s="261">
        <f t="shared" si="3"/>
        <v>15.60559610777393</v>
      </c>
      <c r="Y69" s="261">
        <f t="shared" si="3"/>
        <v>14.39010701098724</v>
      </c>
      <c r="DA69" s="70"/>
    </row>
    <row r="70" spans="1:105" ht="12" customHeight="1" x14ac:dyDescent="0.25">
      <c r="A70" s="60" t="s">
        <v>1914</v>
      </c>
      <c r="B70" s="262">
        <v>33.360683101872112</v>
      </c>
      <c r="C70" s="262">
        <v>27.294127559090679</v>
      </c>
      <c r="D70" s="262">
        <v>18.854723589569652</v>
      </c>
      <c r="E70" s="262">
        <v>21.82890276413157</v>
      </c>
      <c r="F70" s="262">
        <v>9.2919655127898562</v>
      </c>
      <c r="G70" s="262">
        <v>10.89689709323779</v>
      </c>
      <c r="H70" s="262">
        <v>10.37208189524801</v>
      </c>
      <c r="I70" s="262">
        <v>9.2163792302345744</v>
      </c>
      <c r="J70" s="262">
        <v>10.574813769139039</v>
      </c>
      <c r="K70" s="262">
        <v>10.132412972934009</v>
      </c>
      <c r="L70" s="262">
        <v>8.6089280370779377</v>
      </c>
      <c r="M70" s="262">
        <v>12.63068967224465</v>
      </c>
      <c r="N70" s="262">
        <v>14.16439079982352</v>
      </c>
      <c r="O70" s="262">
        <v>10.483422019876469</v>
      </c>
      <c r="P70" s="262">
        <v>10.672477340303139</v>
      </c>
      <c r="Q70" s="262">
        <v>14.060444314348461</v>
      </c>
      <c r="R70" s="262">
        <v>15.14554405392313</v>
      </c>
      <c r="S70" s="262">
        <v>16.978765298507341</v>
      </c>
      <c r="T70" s="262">
        <v>16.02518407497092</v>
      </c>
      <c r="U70" s="262">
        <v>15.212587954164841</v>
      </c>
      <c r="V70" s="262">
        <v>15.71518560623243</v>
      </c>
      <c r="W70" s="262">
        <v>16.061462444493628</v>
      </c>
      <c r="X70" s="262">
        <v>15.60559610777393</v>
      </c>
      <c r="Y70" s="262">
        <v>14.39010701098724</v>
      </c>
      <c r="DA70" s="72" t="s">
        <v>2085</v>
      </c>
    </row>
    <row r="71" spans="1:105" ht="12" customHeight="1" x14ac:dyDescent="0.25">
      <c r="A71" s="64" t="s">
        <v>28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0.6980859746523399</v>
      </c>
      <c r="C73" s="229">
        <v>0.7397610345136878</v>
      </c>
      <c r="D73" s="229">
        <v>0.21227129619314219</v>
      </c>
      <c r="E73" s="229">
        <v>0.21466176313317609</v>
      </c>
      <c r="F73" s="229">
        <v>0.2271102638013025</v>
      </c>
      <c r="G73" s="229">
        <v>0.21665535762790869</v>
      </c>
      <c r="H73" s="229">
        <v>0.1084344614444257</v>
      </c>
      <c r="I73" s="229">
        <v>0.21097591930565129</v>
      </c>
      <c r="J73" s="229">
        <v>0.21573236342336091</v>
      </c>
      <c r="K73" s="229">
        <v>0.31337523498799003</v>
      </c>
      <c r="L73" s="229">
        <v>0.31451575091426981</v>
      </c>
      <c r="M73" s="229">
        <v>0.2269597868758837</v>
      </c>
      <c r="N73" s="229">
        <v>0.22602810400623269</v>
      </c>
      <c r="O73" s="229">
        <v>0.1061878809968867</v>
      </c>
      <c r="P73" s="229">
        <v>0.2164926086665451</v>
      </c>
      <c r="Q73" s="229">
        <v>0.21496477782778101</v>
      </c>
      <c r="R73" s="229">
        <v>0.20642176676240939</v>
      </c>
      <c r="S73" s="229">
        <v>0.15017625616269159</v>
      </c>
      <c r="T73" s="229">
        <v>0.12200535474287549</v>
      </c>
      <c r="U73" s="229">
        <v>0.1035891093111883</v>
      </c>
      <c r="V73" s="229">
        <v>6.7114386971175305E-2</v>
      </c>
      <c r="W73" s="229">
        <v>6.9017580821790298E-2</v>
      </c>
      <c r="X73" s="229">
        <v>6.805573922989934E-2</v>
      </c>
      <c r="Y73" s="229">
        <v>6.3448098643584055E-2</v>
      </c>
      <c r="DA73" s="73" t="s">
        <v>2088</v>
      </c>
    </row>
    <row r="74" spans="1:105" ht="12" customHeight="1" x14ac:dyDescent="0.25">
      <c r="A74" s="64" t="s">
        <v>159</v>
      </c>
      <c r="B74" s="229">
        <v>9.960708469181051E-2</v>
      </c>
      <c r="C74" s="229">
        <v>0.29343196212382922</v>
      </c>
      <c r="D74" s="229">
        <v>0.1188800204177145</v>
      </c>
      <c r="E74" s="229">
        <v>0.24138821787082379</v>
      </c>
      <c r="F74" s="229">
        <v>0.292623847005687</v>
      </c>
      <c r="G74" s="229">
        <v>0.29225122793242397</v>
      </c>
      <c r="H74" s="229">
        <v>0.29575864955098929</v>
      </c>
      <c r="I74" s="229">
        <v>0.30123215720233909</v>
      </c>
      <c r="J74" s="229">
        <v>0.32810468223926709</v>
      </c>
      <c r="K74" s="229">
        <v>0.36276331751347068</v>
      </c>
      <c r="L74" s="229">
        <v>9.2679342263685793E-2</v>
      </c>
      <c r="M74" s="229">
        <v>0.41811790256020931</v>
      </c>
      <c r="N74" s="229">
        <v>0.40397215927858021</v>
      </c>
      <c r="O74" s="229">
        <v>0.28471523495636902</v>
      </c>
      <c r="P74" s="229">
        <v>0.39666080020486988</v>
      </c>
      <c r="Q74" s="229">
        <v>0.3922732510502191</v>
      </c>
      <c r="R74" s="229">
        <v>0.37890066259458949</v>
      </c>
      <c r="S74" s="229">
        <v>0.33700374211370782</v>
      </c>
      <c r="T74" s="229">
        <v>0.31268140260819532</v>
      </c>
      <c r="U74" s="229">
        <v>0.31554595341040592</v>
      </c>
      <c r="V74" s="229">
        <v>0.30067333139790092</v>
      </c>
      <c r="W74" s="229">
        <v>0.27564238532908247</v>
      </c>
      <c r="X74" s="229">
        <v>0.28068986245978622</v>
      </c>
      <c r="Y74" s="229">
        <v>0.2470617543529845</v>
      </c>
      <c r="DA74" s="73" t="s">
        <v>2089</v>
      </c>
    </row>
    <row r="75" spans="1:105" ht="12" customHeight="1" x14ac:dyDescent="0.25">
      <c r="A75" s="64" t="s">
        <v>32</v>
      </c>
      <c r="B75" s="229">
        <v>32.494070841511643</v>
      </c>
      <c r="C75" s="229">
        <v>25.797774665641221</v>
      </c>
      <c r="D75" s="229">
        <v>17.791375238155581</v>
      </c>
      <c r="E75" s="229">
        <v>19.790897658104239</v>
      </c>
      <c r="F75" s="229">
        <v>7.2180290706339694</v>
      </c>
      <c r="G75" s="229">
        <v>8.3532108025751413</v>
      </c>
      <c r="H75" s="229">
        <v>7.6831909933993838</v>
      </c>
      <c r="I75" s="229">
        <v>6.3008185404926333</v>
      </c>
      <c r="J75" s="229">
        <v>6.7880310461390261</v>
      </c>
      <c r="K75" s="229">
        <v>4.233936337000384</v>
      </c>
      <c r="L75" s="229">
        <v>2.012848960687398</v>
      </c>
      <c r="M75" s="229">
        <v>3.3890892330277409</v>
      </c>
      <c r="N75" s="229">
        <v>5.5449341359076652</v>
      </c>
      <c r="O75" s="229">
        <v>3.5110927018157638</v>
      </c>
      <c r="P75" s="229">
        <v>3.463698699458162</v>
      </c>
      <c r="Q75" s="229">
        <v>6.7638789218555644</v>
      </c>
      <c r="R75" s="229">
        <v>6.9354117970611506</v>
      </c>
      <c r="S75" s="229">
        <v>5.1530737985999879</v>
      </c>
      <c r="T75" s="229">
        <v>4.5340311637387067</v>
      </c>
      <c r="U75" s="229">
        <v>3.6761502746485251</v>
      </c>
      <c r="V75" s="229">
        <v>4.5394191689920076</v>
      </c>
      <c r="W75" s="229">
        <v>3.0934801535506069</v>
      </c>
      <c r="X75" s="229">
        <v>5.3615859019559879</v>
      </c>
      <c r="Y75" s="229">
        <v>6.7852864008049858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8.8672692225088201E-4</v>
      </c>
      <c r="T76" s="229">
        <v>4.409630932941478E-4</v>
      </c>
      <c r="U76" s="229">
        <v>3.241256786608495E-4</v>
      </c>
      <c r="V76" s="229">
        <v>3.3046123767813173E-4</v>
      </c>
      <c r="W76" s="229">
        <v>3.138391230448587E-4</v>
      </c>
      <c r="X76" s="229">
        <v>2.161083300549086E-4</v>
      </c>
      <c r="Y76" s="229">
        <v>1.9234225444269521E-4</v>
      </c>
      <c r="DA76" s="73" t="s">
        <v>2091</v>
      </c>
    </row>
    <row r="77" spans="1:105" ht="12" customHeight="1" x14ac:dyDescent="0.25">
      <c r="A77" s="64" t="s">
        <v>35</v>
      </c>
      <c r="B77" s="229">
        <v>6.8919201016322956E-2</v>
      </c>
      <c r="C77" s="229">
        <v>0.46315989681194991</v>
      </c>
      <c r="D77" s="229">
        <v>0.7321970348032133</v>
      </c>
      <c r="E77" s="229">
        <v>1.581955125023337</v>
      </c>
      <c r="F77" s="229">
        <v>1.554202331348898</v>
      </c>
      <c r="G77" s="229">
        <v>2.034779705102312</v>
      </c>
      <c r="H77" s="229">
        <v>2.2846977908532149</v>
      </c>
      <c r="I77" s="229">
        <v>2.4033526132339502</v>
      </c>
      <c r="J77" s="229">
        <v>3.2429456773373841</v>
      </c>
      <c r="K77" s="229">
        <v>5.2223380834321622</v>
      </c>
      <c r="L77" s="229">
        <v>6.188883983212583</v>
      </c>
      <c r="M77" s="229">
        <v>8.5965227497808208</v>
      </c>
      <c r="N77" s="229">
        <v>7.961615807303386</v>
      </c>
      <c r="O77" s="229">
        <v>6.5343437842329486</v>
      </c>
      <c r="P77" s="229">
        <v>6.5902881770978183</v>
      </c>
      <c r="Q77" s="229">
        <v>6.6840279733831212</v>
      </c>
      <c r="R77" s="229">
        <v>7.6248098275049836</v>
      </c>
      <c r="S77" s="229">
        <v>11.337624774708701</v>
      </c>
      <c r="T77" s="229">
        <v>11.05602519078785</v>
      </c>
      <c r="U77" s="229">
        <v>11.116978491116059</v>
      </c>
      <c r="V77" s="229">
        <v>10.807648257633669</v>
      </c>
      <c r="W77" s="229">
        <v>12.623008485669111</v>
      </c>
      <c r="X77" s="229">
        <v>9.8950484957982034</v>
      </c>
      <c r="Y77" s="229">
        <v>7.2941184149312459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2.784059332765508E-2</v>
      </c>
      <c r="O79" s="229">
        <v>4.7082417874505247E-2</v>
      </c>
      <c r="P79" s="229">
        <v>5.337054875747111E-3</v>
      </c>
      <c r="Q79" s="229">
        <v>5.2993902317781264E-3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28.45604830697717</v>
      </c>
      <c r="C83" s="223">
        <v>35.746339739608622</v>
      </c>
      <c r="D83" s="223">
        <v>35.459402759454157</v>
      </c>
      <c r="E83" s="223">
        <v>33.141263578157421</v>
      </c>
      <c r="F83" s="223">
        <v>22.271207598181519</v>
      </c>
      <c r="G83" s="223">
        <v>25.49754904009022</v>
      </c>
      <c r="H83" s="223">
        <v>26.98278727541468</v>
      </c>
      <c r="I83" s="223">
        <v>26.698449836167811</v>
      </c>
      <c r="J83" s="223">
        <v>26.835044384688221</v>
      </c>
      <c r="K83" s="223">
        <v>22.646747869356581</v>
      </c>
      <c r="L83" s="223">
        <v>23.463764872271099</v>
      </c>
      <c r="M83" s="223">
        <v>22.74334084831457</v>
      </c>
      <c r="N83" s="223">
        <v>24.93947960354847</v>
      </c>
      <c r="O83" s="223">
        <v>20.39615056749971</v>
      </c>
      <c r="P83" s="223">
        <v>17.96694869232094</v>
      </c>
      <c r="Q83" s="223">
        <v>18.8227548921327</v>
      </c>
      <c r="R83" s="223">
        <v>21.098140768108689</v>
      </c>
      <c r="S83" s="223">
        <v>24.063792232184881</v>
      </c>
      <c r="T83" s="223">
        <v>23.616734103281971</v>
      </c>
      <c r="U83" s="223">
        <v>25.873162932279492</v>
      </c>
      <c r="V83" s="223">
        <v>21.829176172980858</v>
      </c>
      <c r="W83" s="223">
        <v>20.939616481878371</v>
      </c>
      <c r="X83" s="223">
        <v>19.105351991503909</v>
      </c>
      <c r="Y83" s="223">
        <v>18.24692098736304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28.45604830697717</v>
      </c>
      <c r="C88" s="260">
        <v>35.746339739608622</v>
      </c>
      <c r="D88" s="260">
        <v>35.459402759454157</v>
      </c>
      <c r="E88" s="260">
        <v>33.141263578157421</v>
      </c>
      <c r="F88" s="260">
        <v>22.271207598181519</v>
      </c>
      <c r="G88" s="260">
        <v>25.49754904009022</v>
      </c>
      <c r="H88" s="260">
        <v>26.98278727541468</v>
      </c>
      <c r="I88" s="260">
        <v>26.698449836167811</v>
      </c>
      <c r="J88" s="260">
        <v>26.835044384688221</v>
      </c>
      <c r="K88" s="260">
        <v>22.646747869356581</v>
      </c>
      <c r="L88" s="260">
        <v>23.463764872271099</v>
      </c>
      <c r="M88" s="260">
        <v>22.74334084831457</v>
      </c>
      <c r="N88" s="260">
        <v>24.93947960354847</v>
      </c>
      <c r="O88" s="260">
        <v>20.39615056749971</v>
      </c>
      <c r="P88" s="260">
        <v>17.96694869232094</v>
      </c>
      <c r="Q88" s="260">
        <v>18.8227548921327</v>
      </c>
      <c r="R88" s="260">
        <v>21.098140768108689</v>
      </c>
      <c r="S88" s="260">
        <v>24.063792232184881</v>
      </c>
      <c r="T88" s="260">
        <v>23.616734103281971</v>
      </c>
      <c r="U88" s="260">
        <v>25.873162932279492</v>
      </c>
      <c r="V88" s="260">
        <v>21.829176172980858</v>
      </c>
      <c r="W88" s="260">
        <v>20.939616481878371</v>
      </c>
      <c r="X88" s="260">
        <v>19.105351991503909</v>
      </c>
      <c r="Y88" s="260">
        <v>18.24692098736304</v>
      </c>
      <c r="DA88" s="68" t="s">
        <v>2102</v>
      </c>
    </row>
    <row r="89" spans="1:105" ht="12" customHeight="1" x14ac:dyDescent="0.25">
      <c r="A89" s="37" t="s">
        <v>159</v>
      </c>
      <c r="B89" s="226">
        <v>16.818883783009351</v>
      </c>
      <c r="C89" s="226">
        <v>13.86364191559284</v>
      </c>
      <c r="D89" s="226">
        <v>4.9530350961577847</v>
      </c>
      <c r="E89" s="226">
        <v>4.3874954129157846</v>
      </c>
      <c r="F89" s="226">
        <v>3.5288033715487561</v>
      </c>
      <c r="G89" s="226">
        <v>3.2022307526937919</v>
      </c>
      <c r="H89" s="226">
        <v>3.0926283430880979</v>
      </c>
      <c r="I89" s="226">
        <v>2.9736289747760081</v>
      </c>
      <c r="J89" s="226">
        <v>2.465578142045175</v>
      </c>
      <c r="K89" s="226">
        <v>1.470950802538328</v>
      </c>
      <c r="L89" s="226">
        <v>0.34618870856117367</v>
      </c>
      <c r="M89" s="226">
        <v>1.054883754045115</v>
      </c>
      <c r="N89" s="226">
        <v>1.204321258347367</v>
      </c>
      <c r="O89" s="226">
        <v>0.85159767420835908</v>
      </c>
      <c r="P89" s="226">
        <v>1.020013781220878</v>
      </c>
      <c r="Q89" s="226">
        <v>1.043435408001528</v>
      </c>
      <c r="R89" s="226">
        <v>0.99879918525774303</v>
      </c>
      <c r="S89" s="226">
        <v>0.69463349690379239</v>
      </c>
      <c r="T89" s="226">
        <v>0.64954737671993312</v>
      </c>
      <c r="U89" s="226">
        <v>0.71411803270778507</v>
      </c>
      <c r="V89" s="226">
        <v>0.59085894020952967</v>
      </c>
      <c r="W89" s="226">
        <v>0.44747670842993031</v>
      </c>
      <c r="X89" s="226">
        <v>0.52700633938656882</v>
      </c>
      <c r="Y89" s="226">
        <v>0.59779984160040189</v>
      </c>
      <c r="DA89" s="69" t="s">
        <v>2103</v>
      </c>
    </row>
    <row r="90" spans="1:105" ht="12" customHeight="1" x14ac:dyDescent="0.25">
      <c r="A90" s="37" t="s">
        <v>35</v>
      </c>
      <c r="B90" s="226">
        <v>11.637164523967821</v>
      </c>
      <c r="C90" s="226">
        <v>21.882697824015789</v>
      </c>
      <c r="D90" s="226">
        <v>30.50636766329638</v>
      </c>
      <c r="E90" s="226">
        <v>28.753768165241631</v>
      </c>
      <c r="F90" s="226">
        <v>18.742404226632761</v>
      </c>
      <c r="G90" s="226">
        <v>22.29531828739642</v>
      </c>
      <c r="H90" s="226">
        <v>23.890158932326589</v>
      </c>
      <c r="I90" s="226">
        <v>23.724820861391809</v>
      </c>
      <c r="J90" s="226">
        <v>24.369466242643039</v>
      </c>
      <c r="K90" s="226">
        <v>21.175797066818259</v>
      </c>
      <c r="L90" s="226">
        <v>23.117576163709931</v>
      </c>
      <c r="M90" s="226">
        <v>21.688457094269459</v>
      </c>
      <c r="N90" s="226">
        <v>23.7351583452011</v>
      </c>
      <c r="O90" s="226">
        <v>19.54455289329135</v>
      </c>
      <c r="P90" s="226">
        <v>16.946934911100058</v>
      </c>
      <c r="Q90" s="226">
        <v>17.779319484131172</v>
      </c>
      <c r="R90" s="226">
        <v>20.099341582850951</v>
      </c>
      <c r="S90" s="226">
        <v>23.36915873528109</v>
      </c>
      <c r="T90" s="226">
        <v>22.967186726562041</v>
      </c>
      <c r="U90" s="226">
        <v>25.1590448995717</v>
      </c>
      <c r="V90" s="226">
        <v>21.23831723277133</v>
      </c>
      <c r="W90" s="226">
        <v>20.492139773448439</v>
      </c>
      <c r="X90" s="226">
        <v>18.578345652117338</v>
      </c>
      <c r="Y90" s="226">
        <v>17.649121145762638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</v>
      </c>
      <c r="C98" s="232">
        <f t="shared" si="4"/>
        <v>1</v>
      </c>
      <c r="D98" s="232">
        <f t="shared" si="4"/>
        <v>1.0000000000000002</v>
      </c>
      <c r="E98" s="232">
        <f t="shared" si="4"/>
        <v>1.0000000000000002</v>
      </c>
      <c r="F98" s="232">
        <f t="shared" si="4"/>
        <v>1.0000000000000004</v>
      </c>
      <c r="G98" s="232">
        <f t="shared" si="4"/>
        <v>1.0000000000000004</v>
      </c>
      <c r="H98" s="232">
        <f t="shared" si="4"/>
        <v>1.0000000000000002</v>
      </c>
      <c r="I98" s="232">
        <f t="shared" si="4"/>
        <v>0.99999999999999967</v>
      </c>
      <c r="J98" s="232">
        <f t="shared" si="4"/>
        <v>1.0000000000000004</v>
      </c>
      <c r="K98" s="232">
        <f t="shared" si="4"/>
        <v>1.0000000000000002</v>
      </c>
      <c r="L98" s="232">
        <f t="shared" si="4"/>
        <v>0.99999999999999989</v>
      </c>
      <c r="M98" s="232">
        <f t="shared" si="4"/>
        <v>1.0000000000000004</v>
      </c>
      <c r="N98" s="232">
        <f t="shared" si="4"/>
        <v>0.99999999999999989</v>
      </c>
      <c r="O98" s="232">
        <f t="shared" si="4"/>
        <v>1.0000000000000002</v>
      </c>
      <c r="P98" s="232">
        <f t="shared" si="4"/>
        <v>1.0000000000000002</v>
      </c>
      <c r="Q98" s="232">
        <f t="shared" si="4"/>
        <v>1</v>
      </c>
      <c r="R98" s="232">
        <f t="shared" si="4"/>
        <v>0.99999999999999978</v>
      </c>
      <c r="S98" s="232">
        <f t="shared" si="4"/>
        <v>0.99999999999999978</v>
      </c>
      <c r="T98" s="232">
        <f t="shared" si="4"/>
        <v>1.0000000000000002</v>
      </c>
      <c r="U98" s="232">
        <f t="shared" si="4"/>
        <v>0.99999999999999989</v>
      </c>
      <c r="V98" s="232">
        <f t="shared" si="4"/>
        <v>1.0000000000000004</v>
      </c>
      <c r="W98" s="232">
        <f t="shared" si="4"/>
        <v>0.99999999999999978</v>
      </c>
      <c r="X98" s="232">
        <f t="shared" si="4"/>
        <v>1.0000000000000002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4.8901096421021355E-3</v>
      </c>
      <c r="C103" s="268">
        <f t="shared" si="9"/>
        <v>1.271838015592747E-2</v>
      </c>
      <c r="D103" s="268">
        <f t="shared" si="9"/>
        <v>1.928107967200279E-2</v>
      </c>
      <c r="E103" s="268">
        <f t="shared" si="9"/>
        <v>2.3112405477789439E-2</v>
      </c>
      <c r="F103" s="268">
        <f t="shared" si="9"/>
        <v>4.3922242155314303E-2</v>
      </c>
      <c r="G103" s="268">
        <f t="shared" si="9"/>
        <v>4.3925279456615889E-2</v>
      </c>
      <c r="H103" s="268">
        <f t="shared" si="9"/>
        <v>4.7960678147622046E-2</v>
      </c>
      <c r="I103" s="268">
        <f t="shared" si="9"/>
        <v>5.4215451810153949E-2</v>
      </c>
      <c r="J103" s="268">
        <f t="shared" si="9"/>
        <v>5.7229303298513071E-2</v>
      </c>
      <c r="K103" s="268">
        <f t="shared" si="9"/>
        <v>6.650749884335122E-2</v>
      </c>
      <c r="L103" s="268">
        <f t="shared" si="9"/>
        <v>7.8383723145946813E-2</v>
      </c>
      <c r="M103" s="268">
        <f t="shared" si="9"/>
        <v>6.8079434113744924E-2</v>
      </c>
      <c r="N103" s="268">
        <f t="shared" si="9"/>
        <v>6.7955992382209993E-2</v>
      </c>
      <c r="O103" s="268">
        <f t="shared" si="9"/>
        <v>7.7851850153263111E-2</v>
      </c>
      <c r="P103" s="268">
        <f t="shared" si="9"/>
        <v>6.8333392871251425E-2</v>
      </c>
      <c r="Q103" s="268">
        <f t="shared" si="9"/>
        <v>5.4450863035059742E-2</v>
      </c>
      <c r="R103" s="268">
        <f t="shared" si="9"/>
        <v>5.565306014316744E-2</v>
      </c>
      <c r="S103" s="268">
        <f t="shared" si="9"/>
        <v>5.8452686262981966E-2</v>
      </c>
      <c r="T103" s="268">
        <f t="shared" si="9"/>
        <v>5.856900000525192E-2</v>
      </c>
      <c r="U103" s="268">
        <f t="shared" si="9"/>
        <v>6.2159494133347079E-2</v>
      </c>
      <c r="V103" s="268">
        <f t="shared" si="9"/>
        <v>5.9022937587048518E-2</v>
      </c>
      <c r="W103" s="268">
        <f t="shared" si="9"/>
        <v>5.6034720798835008E-2</v>
      </c>
      <c r="X103" s="268">
        <f t="shared" si="9"/>
        <v>5.3125129041673019E-2</v>
      </c>
      <c r="Y103" s="268">
        <f t="shared" si="9"/>
        <v>4.68534638692275E-2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0.99510989035789787</v>
      </c>
      <c r="C105" s="269">
        <f t="shared" si="11"/>
        <v>0.98728161984407248</v>
      </c>
      <c r="D105" s="269">
        <f t="shared" si="11"/>
        <v>0.98071892032799735</v>
      </c>
      <c r="E105" s="269">
        <f t="shared" si="11"/>
        <v>0.97688759452221074</v>
      </c>
      <c r="F105" s="269">
        <f t="shared" si="11"/>
        <v>0.95607775784468607</v>
      </c>
      <c r="G105" s="269">
        <f t="shared" si="11"/>
        <v>0.95607472054338449</v>
      </c>
      <c r="H105" s="269">
        <f t="shared" si="11"/>
        <v>0.95203932185237816</v>
      </c>
      <c r="I105" s="269">
        <f t="shared" si="11"/>
        <v>0.9457845481898457</v>
      </c>
      <c r="J105" s="269">
        <f t="shared" si="11"/>
        <v>0.94277069670148728</v>
      </c>
      <c r="K105" s="269">
        <f t="shared" si="11"/>
        <v>0.93349250115664895</v>
      </c>
      <c r="L105" s="269">
        <f t="shared" si="11"/>
        <v>0.92161627685405312</v>
      </c>
      <c r="M105" s="269">
        <f t="shared" si="11"/>
        <v>0.93192056588625549</v>
      </c>
      <c r="N105" s="269">
        <f t="shared" si="11"/>
        <v>0.93204400761778994</v>
      </c>
      <c r="O105" s="269">
        <f t="shared" si="11"/>
        <v>0.9221481498467371</v>
      </c>
      <c r="P105" s="269">
        <f t="shared" si="11"/>
        <v>0.93166660712874871</v>
      </c>
      <c r="Q105" s="269">
        <f t="shared" si="11"/>
        <v>0.94554913696494036</v>
      </c>
      <c r="R105" s="269">
        <f t="shared" si="11"/>
        <v>0.94434693985683238</v>
      </c>
      <c r="S105" s="269">
        <f t="shared" si="11"/>
        <v>0.94154731373701783</v>
      </c>
      <c r="T105" s="269">
        <f t="shared" si="11"/>
        <v>0.94143099999474822</v>
      </c>
      <c r="U105" s="269">
        <f t="shared" si="11"/>
        <v>0.9378405058666528</v>
      </c>
      <c r="V105" s="269">
        <f t="shared" si="11"/>
        <v>0.94097706241295187</v>
      </c>
      <c r="W105" s="269">
        <f t="shared" si="11"/>
        <v>0.9439652792011648</v>
      </c>
      <c r="X105" s="269">
        <f t="shared" si="11"/>
        <v>0.94687487095832723</v>
      </c>
      <c r="Y105" s="269">
        <f t="shared" si="11"/>
        <v>0.95314653613077227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0.99510989035789787</v>
      </c>
      <c r="C106" s="318">
        <f t="shared" si="12"/>
        <v>0.98728161984407248</v>
      </c>
      <c r="D106" s="318">
        <f t="shared" si="12"/>
        <v>0.98071892032799735</v>
      </c>
      <c r="E106" s="318">
        <f t="shared" si="12"/>
        <v>0.97688759452221074</v>
      </c>
      <c r="F106" s="318">
        <f t="shared" si="12"/>
        <v>0.95607775784468607</v>
      </c>
      <c r="G106" s="318">
        <f t="shared" si="12"/>
        <v>0.95607472054338449</v>
      </c>
      <c r="H106" s="318">
        <f t="shared" si="12"/>
        <v>0.95203932185237816</v>
      </c>
      <c r="I106" s="318">
        <f t="shared" si="12"/>
        <v>0.9457845481898457</v>
      </c>
      <c r="J106" s="318">
        <f t="shared" si="12"/>
        <v>0.94277069670148728</v>
      </c>
      <c r="K106" s="318">
        <f t="shared" si="12"/>
        <v>0.93349250115664895</v>
      </c>
      <c r="L106" s="318">
        <f t="shared" si="12"/>
        <v>0.92161627685405312</v>
      </c>
      <c r="M106" s="318">
        <f t="shared" si="12"/>
        <v>0.93192056588625549</v>
      </c>
      <c r="N106" s="318">
        <f t="shared" si="12"/>
        <v>0.93204400761778994</v>
      </c>
      <c r="O106" s="318">
        <f t="shared" si="12"/>
        <v>0.9221481498467371</v>
      </c>
      <c r="P106" s="318">
        <f t="shared" si="12"/>
        <v>0.93166660712874871</v>
      </c>
      <c r="Q106" s="318">
        <f t="shared" si="12"/>
        <v>0.94554913696494036</v>
      </c>
      <c r="R106" s="318">
        <f t="shared" si="12"/>
        <v>0.94434693985683238</v>
      </c>
      <c r="S106" s="318">
        <f t="shared" si="12"/>
        <v>0.94154731373701783</v>
      </c>
      <c r="T106" s="318">
        <f t="shared" si="12"/>
        <v>0.94143099999474822</v>
      </c>
      <c r="U106" s="318">
        <f t="shared" si="12"/>
        <v>0.9378405058666528</v>
      </c>
      <c r="V106" s="318">
        <f t="shared" si="12"/>
        <v>0.94097706241295187</v>
      </c>
      <c r="W106" s="318">
        <f t="shared" si="12"/>
        <v>0.9439652792011648</v>
      </c>
      <c r="X106" s="318">
        <f t="shared" si="12"/>
        <v>0.94687487095832723</v>
      </c>
      <c r="Y106" s="318">
        <f t="shared" si="12"/>
        <v>0.95314653613077227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1.0000000000000002</v>
      </c>
      <c r="C110" s="232">
        <f t="shared" si="15"/>
        <v>0.99999999999999989</v>
      </c>
      <c r="D110" s="232">
        <f t="shared" si="15"/>
        <v>1.0000000000000002</v>
      </c>
      <c r="E110" s="232">
        <f t="shared" si="15"/>
        <v>1.0000000000000002</v>
      </c>
      <c r="F110" s="232">
        <f t="shared" si="15"/>
        <v>1</v>
      </c>
      <c r="G110" s="232">
        <f t="shared" si="15"/>
        <v>1.0000000000000004</v>
      </c>
      <c r="H110" s="232">
        <f t="shared" si="15"/>
        <v>1</v>
      </c>
      <c r="I110" s="232">
        <f t="shared" si="15"/>
        <v>0.99999999999999989</v>
      </c>
      <c r="J110" s="232">
        <f t="shared" si="15"/>
        <v>1.0000000000000002</v>
      </c>
      <c r="K110" s="232">
        <f t="shared" si="15"/>
        <v>1</v>
      </c>
      <c r="L110" s="232">
        <f t="shared" si="15"/>
        <v>1</v>
      </c>
      <c r="M110" s="232">
        <f t="shared" si="15"/>
        <v>1.0000000000000002</v>
      </c>
      <c r="N110" s="232">
        <f t="shared" si="15"/>
        <v>1.0000000000000002</v>
      </c>
      <c r="O110" s="232">
        <f t="shared" si="15"/>
        <v>1</v>
      </c>
      <c r="P110" s="232">
        <f t="shared" si="15"/>
        <v>1</v>
      </c>
      <c r="Q110" s="232">
        <f t="shared" si="15"/>
        <v>0.99999999999999956</v>
      </c>
      <c r="R110" s="232">
        <f t="shared" si="15"/>
        <v>1.0000000000000002</v>
      </c>
      <c r="S110" s="232">
        <f t="shared" si="15"/>
        <v>0.99999999999999989</v>
      </c>
      <c r="T110" s="232">
        <f t="shared" si="15"/>
        <v>1.0000000000000002</v>
      </c>
      <c r="U110" s="232">
        <f t="shared" si="15"/>
        <v>1.0000000000000002</v>
      </c>
      <c r="V110" s="232">
        <f t="shared" si="15"/>
        <v>1.0000000000000002</v>
      </c>
      <c r="W110" s="232">
        <f t="shared" si="15"/>
        <v>1.0000000000000002</v>
      </c>
      <c r="X110" s="232">
        <f t="shared" si="15"/>
        <v>1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3.7449707006227211E-3</v>
      </c>
      <c r="C115" s="300">
        <f t="shared" si="20"/>
        <v>9.7580360976723263E-3</v>
      </c>
      <c r="D115" s="300">
        <f t="shared" si="20"/>
        <v>1.4816118288637032E-2</v>
      </c>
      <c r="E115" s="300">
        <f t="shared" si="20"/>
        <v>1.777629738762479E-2</v>
      </c>
      <c r="F115" s="300">
        <f t="shared" si="20"/>
        <v>3.3948599671165994E-2</v>
      </c>
      <c r="G115" s="300">
        <f t="shared" si="20"/>
        <v>3.3950971768863733E-2</v>
      </c>
      <c r="H115" s="300">
        <f t="shared" si="20"/>
        <v>3.71055979303841E-2</v>
      </c>
      <c r="I115" s="300">
        <f t="shared" si="20"/>
        <v>4.2007174148844945E-2</v>
      </c>
      <c r="J115" s="300">
        <f t="shared" si="20"/>
        <v>4.4374205566931918E-2</v>
      </c>
      <c r="K115" s="300">
        <f t="shared" si="20"/>
        <v>5.1682542568913609E-2</v>
      </c>
      <c r="L115" s="300">
        <f t="shared" si="20"/>
        <v>6.1084708741958919E-2</v>
      </c>
      <c r="M115" s="300">
        <f t="shared" si="20"/>
        <v>5.292394866242385E-2</v>
      </c>
      <c r="N115" s="300">
        <f t="shared" si="20"/>
        <v>5.282642916373282E-2</v>
      </c>
      <c r="O115" s="300">
        <f t="shared" si="20"/>
        <v>6.0662491929564938E-2</v>
      </c>
      <c r="P115" s="300">
        <f t="shared" si="20"/>
        <v>5.3124595261080251E-2</v>
      </c>
      <c r="Q115" s="300">
        <f t="shared" si="20"/>
        <v>4.2191940098132957E-2</v>
      </c>
      <c r="R115" s="300">
        <f t="shared" si="20"/>
        <v>4.3135825185538497E-2</v>
      </c>
      <c r="S115" s="300">
        <f t="shared" si="20"/>
        <v>4.5336001546130072E-2</v>
      </c>
      <c r="T115" s="300">
        <f t="shared" si="20"/>
        <v>4.542747397362764E-2</v>
      </c>
      <c r="U115" s="300">
        <f t="shared" si="20"/>
        <v>4.8253637189960071E-2</v>
      </c>
      <c r="V115" s="300">
        <f t="shared" si="20"/>
        <v>4.5784511893278992E-2</v>
      </c>
      <c r="W115" s="300">
        <f t="shared" si="20"/>
        <v>4.343559275719288E-2</v>
      </c>
      <c r="X115" s="300">
        <f t="shared" si="20"/>
        <v>4.115168839059262E-2</v>
      </c>
      <c r="Y115" s="300">
        <f t="shared" si="20"/>
        <v>3.6239443620096588E-2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2.8876957370996447E-2</v>
      </c>
      <c r="C116" s="301">
        <f t="shared" si="21"/>
        <v>2.8702665620357316E-2</v>
      </c>
      <c r="D116" s="301">
        <f t="shared" si="21"/>
        <v>2.855605454235836E-2</v>
      </c>
      <c r="E116" s="301">
        <f t="shared" si="21"/>
        <v>2.8470252249634075E-2</v>
      </c>
      <c r="F116" s="301">
        <f t="shared" si="21"/>
        <v>2.8001489864603889E-2</v>
      </c>
      <c r="G116" s="301">
        <f t="shared" si="21"/>
        <v>2.8001421108148891E-2</v>
      </c>
      <c r="H116" s="301">
        <f t="shared" si="21"/>
        <v>2.7909982668684524E-2</v>
      </c>
      <c r="I116" s="301">
        <f t="shared" si="21"/>
        <v>2.7767907995685653E-2</v>
      </c>
      <c r="J116" s="301">
        <f t="shared" si="21"/>
        <v>2.7699298389364298E-2</v>
      </c>
      <c r="K116" s="301">
        <f t="shared" si="21"/>
        <v>2.7487462534234394E-2</v>
      </c>
      <c r="L116" s="301">
        <f t="shared" si="21"/>
        <v>2.7214935978493945E-2</v>
      </c>
      <c r="M116" s="301">
        <f t="shared" si="21"/>
        <v>2.7451479748915267E-2</v>
      </c>
      <c r="N116" s="301">
        <f t="shared" si="21"/>
        <v>2.7454306401051235E-2</v>
      </c>
      <c r="O116" s="301">
        <f t="shared" si="21"/>
        <v>2.7227174146969145E-2</v>
      </c>
      <c r="P116" s="301">
        <f t="shared" si="21"/>
        <v>2.7445663905475939E-2</v>
      </c>
      <c r="Q116" s="301">
        <f t="shared" si="21"/>
        <v>2.7762552460923687E-2</v>
      </c>
      <c r="R116" s="301">
        <f t="shared" si="21"/>
        <v>2.773519347288295E-2</v>
      </c>
      <c r="S116" s="301">
        <f t="shared" si="21"/>
        <v>2.7671420245039713E-2</v>
      </c>
      <c r="T116" s="301">
        <f t="shared" si="21"/>
        <v>2.7668768870329642E-2</v>
      </c>
      <c r="U116" s="301">
        <f t="shared" si="21"/>
        <v>2.7586851095943193E-2</v>
      </c>
      <c r="V116" s="301">
        <f t="shared" si="21"/>
        <v>2.7658419945122362E-2</v>
      </c>
      <c r="W116" s="301">
        <f t="shared" si="21"/>
        <v>2.7726504557762547E-2</v>
      </c>
      <c r="X116" s="301">
        <f t="shared" si="21"/>
        <v>2.7792704684330653E-2</v>
      </c>
      <c r="Y116" s="301">
        <f t="shared" si="21"/>
        <v>2.7935088590721861E-2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2.8876957370996447E-2</v>
      </c>
      <c r="C117" s="302">
        <f t="shared" si="22"/>
        <v>2.8702665620357316E-2</v>
      </c>
      <c r="D117" s="302">
        <f t="shared" si="22"/>
        <v>2.855605454235836E-2</v>
      </c>
      <c r="E117" s="302">
        <f t="shared" si="22"/>
        <v>2.8470252249634075E-2</v>
      </c>
      <c r="F117" s="302">
        <f t="shared" si="22"/>
        <v>2.8001489864603889E-2</v>
      </c>
      <c r="G117" s="302">
        <f t="shared" si="22"/>
        <v>2.8001421108148891E-2</v>
      </c>
      <c r="H117" s="302">
        <f t="shared" si="22"/>
        <v>2.7909982668684524E-2</v>
      </c>
      <c r="I117" s="302">
        <f t="shared" si="22"/>
        <v>2.7767907995685653E-2</v>
      </c>
      <c r="J117" s="302">
        <f t="shared" si="22"/>
        <v>2.7699298389364298E-2</v>
      </c>
      <c r="K117" s="302">
        <f t="shared" si="22"/>
        <v>2.7487462534234394E-2</v>
      </c>
      <c r="L117" s="302">
        <f t="shared" si="22"/>
        <v>2.7214935978493945E-2</v>
      </c>
      <c r="M117" s="302">
        <f t="shared" si="22"/>
        <v>2.7451479748915267E-2</v>
      </c>
      <c r="N117" s="302">
        <f t="shared" si="22"/>
        <v>2.7454306401051235E-2</v>
      </c>
      <c r="O117" s="302">
        <f t="shared" si="22"/>
        <v>2.7227174146969145E-2</v>
      </c>
      <c r="P117" s="302">
        <f t="shared" si="22"/>
        <v>2.7445663905475939E-2</v>
      </c>
      <c r="Q117" s="302">
        <f t="shared" si="22"/>
        <v>2.7762552460923687E-2</v>
      </c>
      <c r="R117" s="302">
        <f t="shared" si="22"/>
        <v>2.773519347288295E-2</v>
      </c>
      <c r="S117" s="302">
        <f t="shared" si="22"/>
        <v>2.7671420245039713E-2</v>
      </c>
      <c r="T117" s="302">
        <f t="shared" si="22"/>
        <v>2.7668768870329642E-2</v>
      </c>
      <c r="U117" s="302">
        <f t="shared" si="22"/>
        <v>2.7586851095943193E-2</v>
      </c>
      <c r="V117" s="302">
        <f t="shared" si="22"/>
        <v>2.7658419945122362E-2</v>
      </c>
      <c r="W117" s="302">
        <f t="shared" si="22"/>
        <v>2.7726504557762547E-2</v>
      </c>
      <c r="X117" s="302">
        <f t="shared" si="22"/>
        <v>2.7792704684330653E-2</v>
      </c>
      <c r="Y117" s="302">
        <f t="shared" si="22"/>
        <v>2.7935088590721861E-2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0.86630872112989377</v>
      </c>
      <c r="C119" s="301">
        <f t="shared" si="24"/>
        <v>0.86107996861071989</v>
      </c>
      <c r="D119" s="301">
        <f t="shared" si="24"/>
        <v>0.85668163627075089</v>
      </c>
      <c r="E119" s="301">
        <f t="shared" si="24"/>
        <v>0.85410756748902239</v>
      </c>
      <c r="F119" s="301">
        <f t="shared" si="24"/>
        <v>0.84004469593811681</v>
      </c>
      <c r="G119" s="301">
        <f t="shared" si="24"/>
        <v>0.84004263324446693</v>
      </c>
      <c r="H119" s="301">
        <f t="shared" si="24"/>
        <v>0.83729948006053578</v>
      </c>
      <c r="I119" s="301">
        <f t="shared" si="24"/>
        <v>0.83303723987056977</v>
      </c>
      <c r="J119" s="301">
        <f t="shared" si="24"/>
        <v>0.83097895168092917</v>
      </c>
      <c r="K119" s="301">
        <f t="shared" si="24"/>
        <v>0.8246238760270318</v>
      </c>
      <c r="L119" s="301">
        <f t="shared" si="24"/>
        <v>0.81644807935481867</v>
      </c>
      <c r="M119" s="301">
        <f t="shared" si="24"/>
        <v>0.82354439246745792</v>
      </c>
      <c r="N119" s="301">
        <f t="shared" si="24"/>
        <v>0.82362919203153717</v>
      </c>
      <c r="O119" s="301">
        <f t="shared" si="24"/>
        <v>0.81681522440907428</v>
      </c>
      <c r="P119" s="301">
        <f t="shared" si="24"/>
        <v>0.82336991716427832</v>
      </c>
      <c r="Q119" s="301">
        <f t="shared" si="24"/>
        <v>0.8328765738277103</v>
      </c>
      <c r="R119" s="301">
        <f t="shared" si="24"/>
        <v>0.83205580418648872</v>
      </c>
      <c r="S119" s="301">
        <f t="shared" si="24"/>
        <v>0.83014260735119128</v>
      </c>
      <c r="T119" s="301">
        <f t="shared" si="24"/>
        <v>0.83006306610988934</v>
      </c>
      <c r="U119" s="301">
        <f t="shared" si="24"/>
        <v>0.82760553287829608</v>
      </c>
      <c r="V119" s="301">
        <f t="shared" si="24"/>
        <v>0.82975259835367099</v>
      </c>
      <c r="W119" s="301">
        <f t="shared" si="24"/>
        <v>0.83179513673287608</v>
      </c>
      <c r="X119" s="301">
        <f t="shared" si="24"/>
        <v>0.8337811405299197</v>
      </c>
      <c r="Y119" s="301">
        <f t="shared" si="24"/>
        <v>0.83805265772165549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0.86630872112989377</v>
      </c>
      <c r="C120" s="302">
        <f t="shared" si="25"/>
        <v>0.86107996861071989</v>
      </c>
      <c r="D120" s="302">
        <f t="shared" si="25"/>
        <v>0.85668163627075089</v>
      </c>
      <c r="E120" s="302">
        <f t="shared" si="25"/>
        <v>0.85410756748902239</v>
      </c>
      <c r="F120" s="302">
        <f t="shared" si="25"/>
        <v>0.84004469593811681</v>
      </c>
      <c r="G120" s="302">
        <f t="shared" si="25"/>
        <v>0.84004263324446693</v>
      </c>
      <c r="H120" s="302">
        <f t="shared" si="25"/>
        <v>0.83729948006053578</v>
      </c>
      <c r="I120" s="302">
        <f t="shared" si="25"/>
        <v>0.83303723987056977</v>
      </c>
      <c r="J120" s="302">
        <f t="shared" si="25"/>
        <v>0.83097895168092917</v>
      </c>
      <c r="K120" s="302">
        <f t="shared" si="25"/>
        <v>0.8246238760270318</v>
      </c>
      <c r="L120" s="302">
        <f t="shared" si="25"/>
        <v>0.81644807935481867</v>
      </c>
      <c r="M120" s="302">
        <f t="shared" si="25"/>
        <v>0.82354439246745792</v>
      </c>
      <c r="N120" s="302">
        <f t="shared" si="25"/>
        <v>0.82362919203153717</v>
      </c>
      <c r="O120" s="302">
        <f t="shared" si="25"/>
        <v>0.81681522440907428</v>
      </c>
      <c r="P120" s="302">
        <f t="shared" si="25"/>
        <v>0.82336991716427832</v>
      </c>
      <c r="Q120" s="302">
        <f t="shared" si="25"/>
        <v>0.8328765738277103</v>
      </c>
      <c r="R120" s="302">
        <f t="shared" si="25"/>
        <v>0.83205580418648872</v>
      </c>
      <c r="S120" s="302">
        <f t="shared" si="25"/>
        <v>0.83014260735119128</v>
      </c>
      <c r="T120" s="302">
        <f t="shared" si="25"/>
        <v>0.83006306610988934</v>
      </c>
      <c r="U120" s="302">
        <f t="shared" si="25"/>
        <v>0.82760553287829608</v>
      </c>
      <c r="V120" s="302">
        <f t="shared" si="25"/>
        <v>0.82975259835367099</v>
      </c>
      <c r="W120" s="302">
        <f t="shared" si="25"/>
        <v>0.83179513673287608</v>
      </c>
      <c r="X120" s="302">
        <f t="shared" si="25"/>
        <v>0.8337811405299197</v>
      </c>
      <c r="Y120" s="302">
        <f t="shared" si="25"/>
        <v>0.83805265772165549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0.10106935079848731</v>
      </c>
      <c r="C122" s="301">
        <f t="shared" si="27"/>
        <v>0.10045932967125036</v>
      </c>
      <c r="D122" s="301">
        <f t="shared" si="27"/>
        <v>9.9946190898254003E-2</v>
      </c>
      <c r="E122" s="301">
        <f t="shared" si="27"/>
        <v>9.9645882873719047E-2</v>
      </c>
      <c r="F122" s="301">
        <f t="shared" si="27"/>
        <v>9.8005214526113382E-2</v>
      </c>
      <c r="G122" s="301">
        <f t="shared" si="27"/>
        <v>9.8004973878520946E-2</v>
      </c>
      <c r="H122" s="301">
        <f t="shared" si="27"/>
        <v>9.7684939340395543E-2</v>
      </c>
      <c r="I122" s="301">
        <f t="shared" si="27"/>
        <v>9.7187677984899565E-2</v>
      </c>
      <c r="J122" s="301">
        <f t="shared" si="27"/>
        <v>9.6947544362774821E-2</v>
      </c>
      <c r="K122" s="301">
        <f t="shared" si="27"/>
        <v>9.6206118869820167E-2</v>
      </c>
      <c r="L122" s="301">
        <f t="shared" si="27"/>
        <v>9.5252275924728597E-2</v>
      </c>
      <c r="M122" s="301">
        <f t="shared" si="27"/>
        <v>9.6080179121203119E-2</v>
      </c>
      <c r="N122" s="301">
        <f t="shared" si="27"/>
        <v>9.6090072403679033E-2</v>
      </c>
      <c r="O122" s="301">
        <f t="shared" si="27"/>
        <v>9.5295109514391713E-2</v>
      </c>
      <c r="P122" s="301">
        <f t="shared" si="27"/>
        <v>9.6059823669165545E-2</v>
      </c>
      <c r="Q122" s="301">
        <f t="shared" si="27"/>
        <v>9.716893361323263E-2</v>
      </c>
      <c r="R122" s="301">
        <f t="shared" si="27"/>
        <v>9.7073177155090076E-2</v>
      </c>
      <c r="S122" s="301">
        <f t="shared" si="27"/>
        <v>9.6849970857638759E-2</v>
      </c>
      <c r="T122" s="301">
        <f t="shared" si="27"/>
        <v>9.6840691046153532E-2</v>
      </c>
      <c r="U122" s="301">
        <f t="shared" si="27"/>
        <v>9.6553978835800941E-2</v>
      </c>
      <c r="V122" s="301">
        <f t="shared" si="27"/>
        <v>9.6804469807927979E-2</v>
      </c>
      <c r="W122" s="301">
        <f t="shared" si="27"/>
        <v>9.7042765952168653E-2</v>
      </c>
      <c r="X122" s="301">
        <f t="shared" si="27"/>
        <v>9.7274466395157064E-2</v>
      </c>
      <c r="Y122" s="301">
        <f t="shared" si="27"/>
        <v>9.777281006752625E-2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0.10106935079848731</v>
      </c>
      <c r="C123" s="302">
        <f t="shared" si="28"/>
        <v>0.10045932967125036</v>
      </c>
      <c r="D123" s="302">
        <f t="shared" si="28"/>
        <v>9.9946190898254003E-2</v>
      </c>
      <c r="E123" s="302">
        <f t="shared" si="28"/>
        <v>9.9645882873719047E-2</v>
      </c>
      <c r="F123" s="302">
        <f t="shared" si="28"/>
        <v>9.8005214526113382E-2</v>
      </c>
      <c r="G123" s="302">
        <f t="shared" si="28"/>
        <v>9.8004973878520946E-2</v>
      </c>
      <c r="H123" s="302">
        <f t="shared" si="28"/>
        <v>9.7684939340395543E-2</v>
      </c>
      <c r="I123" s="302">
        <f t="shared" si="28"/>
        <v>9.7187677984899565E-2</v>
      </c>
      <c r="J123" s="302">
        <f t="shared" si="28"/>
        <v>9.6947544362774821E-2</v>
      </c>
      <c r="K123" s="302">
        <f t="shared" si="28"/>
        <v>9.6206118869820167E-2</v>
      </c>
      <c r="L123" s="302">
        <f t="shared" si="28"/>
        <v>9.5252275924728597E-2</v>
      </c>
      <c r="M123" s="302">
        <f t="shared" si="28"/>
        <v>9.6080179121203119E-2</v>
      </c>
      <c r="N123" s="302">
        <f t="shared" si="28"/>
        <v>9.6090072403679033E-2</v>
      </c>
      <c r="O123" s="302">
        <f t="shared" si="28"/>
        <v>9.5295109514391713E-2</v>
      </c>
      <c r="P123" s="302">
        <f t="shared" si="28"/>
        <v>9.6059823669165545E-2</v>
      </c>
      <c r="Q123" s="302">
        <f t="shared" si="28"/>
        <v>9.716893361323263E-2</v>
      </c>
      <c r="R123" s="302">
        <f t="shared" si="28"/>
        <v>9.7073177155090076E-2</v>
      </c>
      <c r="S123" s="302">
        <f t="shared" si="28"/>
        <v>9.6849970857638759E-2</v>
      </c>
      <c r="T123" s="302">
        <f t="shared" si="28"/>
        <v>9.6840691046153532E-2</v>
      </c>
      <c r="U123" s="302">
        <f t="shared" si="28"/>
        <v>9.6553978835800941E-2</v>
      </c>
      <c r="V123" s="302">
        <f t="shared" si="28"/>
        <v>9.6804469807927979E-2</v>
      </c>
      <c r="W123" s="302">
        <f t="shared" si="28"/>
        <v>9.7042765952168653E-2</v>
      </c>
      <c r="X123" s="302">
        <f t="shared" si="28"/>
        <v>9.7274466395157064E-2</v>
      </c>
      <c r="Y123" s="302">
        <f t="shared" si="28"/>
        <v>9.777281006752625E-2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0.8367047981586726</v>
      </c>
      <c r="C136" s="320">
        <f>IF(C$5=0,0,C$5/PPA_fec!C$5)</f>
        <v>0.67176959716632112</v>
      </c>
      <c r="D136" s="320">
        <f>IF(D$5=0,0,D$5/PPA_fec!D$5)</f>
        <v>0.47495928831622636</v>
      </c>
      <c r="E136" s="320">
        <f>IF(E$5=0,0,E$5/PPA_fec!E$5)</f>
        <v>0.5232038916913172</v>
      </c>
      <c r="F136" s="320">
        <f>IF(F$5=0,0,F$5/PPA_fec!F$5)</f>
        <v>0.23601575029448782</v>
      </c>
      <c r="G136" s="320">
        <f>IF(G$5=0,0,G$5/PPA_fec!G$5)</f>
        <v>0.27040501249963306</v>
      </c>
      <c r="H136" s="320">
        <f>IF(H$5=0,0,H$5/PPA_fec!H$5)</f>
        <v>0.25829502710767588</v>
      </c>
      <c r="I136" s="320">
        <f>IF(I$5=0,0,I$5/PPA_fec!I$5)</f>
        <v>0.22818851825790945</v>
      </c>
      <c r="J136" s="320">
        <f>IF(J$5=0,0,J$5/PPA_fec!J$5)</f>
        <v>0.246929908510652</v>
      </c>
      <c r="K136" s="320">
        <f>IF(K$5=0,0,K$5/PPA_fec!K$5)</f>
        <v>0.24823969576219498</v>
      </c>
      <c r="L136" s="320">
        <f>IF(L$5=0,0,L$5/PPA_fec!L$5)</f>
        <v>0.20136719994018532</v>
      </c>
      <c r="M136" s="320">
        <f>IF(M$5=0,0,M$5/PPA_fec!M$5)</f>
        <v>0.26266309040123514</v>
      </c>
      <c r="N136" s="320">
        <f>IF(N$5=0,0,N$5/PPA_fec!N$5)</f>
        <v>0.28312859889377479</v>
      </c>
      <c r="O136" s="320">
        <f>IF(O$5=0,0,O$5/PPA_fec!O$5)</f>
        <v>0.21873205980679414</v>
      </c>
      <c r="P136" s="320">
        <f>IF(P$5=0,0,P$5/PPA_fec!P$5)</f>
        <v>0.23112770426385482</v>
      </c>
      <c r="Q136" s="320">
        <f>IF(Q$5=0,0,Q$5/PPA_fec!Q$5)</f>
        <v>0.29774793410083966</v>
      </c>
      <c r="R136" s="320">
        <f>IF(R$5=0,0,R$5/PPA_fec!R$5)</f>
        <v>0.32409150574856432</v>
      </c>
      <c r="S136" s="320">
        <f>IF(S$5=0,0,S$5/PPA_fec!S$5)</f>
        <v>0.35904256358853393</v>
      </c>
      <c r="T136" s="320">
        <f>IF(T$5=0,0,T$5/PPA_fec!T$5)</f>
        <v>0.35617503896322045</v>
      </c>
      <c r="U136" s="320">
        <f>IF(U$5=0,0,U$5/PPA_fec!U$5)</f>
        <v>0.33315421656715788</v>
      </c>
      <c r="V136" s="320">
        <f>IF(V$5=0,0,V$5/PPA_fec!V$5)</f>
        <v>0.34380915595858158</v>
      </c>
      <c r="W136" s="320">
        <f>IF(W$5=0,0,W$5/PPA_fec!W$5)</f>
        <v>0.38196639032372848</v>
      </c>
      <c r="X136" s="320">
        <f>IF(X$5=0,0,X$5/PPA_fec!X$5)</f>
        <v>0.3513936699004549</v>
      </c>
      <c r="Y136" s="320">
        <f>IF(Y$5=0,0,Y$5/PPA_fec!Y$5)</f>
        <v>0.37157284135959323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1.7683513118657366</v>
      </c>
      <c r="C141" s="275">
        <f>IF(C$10=0,0,C$10/PPA_fec!C$10)</f>
        <v>2.0467268675241423</v>
      </c>
      <c r="D141" s="275">
        <f>IF(D$10=0,0,D$10/PPA_fec!D$10)</f>
        <v>2.0284111494407795</v>
      </c>
      <c r="E141" s="275">
        <f>IF(E$10=0,0,E$10/PPA_fec!E$10)</f>
        <v>2.0306547352461983</v>
      </c>
      <c r="F141" s="275">
        <f>IF(F$10=0,0,F$10/PPA_fec!F$10)</f>
        <v>1.7009093883738324</v>
      </c>
      <c r="G141" s="275">
        <f>IF(G$10=0,0,G$10/PPA_fec!G$10)</f>
        <v>1.8221640222609685</v>
      </c>
      <c r="H141" s="275">
        <f>IF(H$10=0,0,H$10/PPA_fec!H$10)</f>
        <v>1.8414406763083344</v>
      </c>
      <c r="I141" s="275">
        <f>IF(I$10=0,0,I$10/PPA_fec!I$10)</f>
        <v>1.8173648955074884</v>
      </c>
      <c r="J141" s="275">
        <f>IF(J$10=0,0,J$10/PPA_fec!J$10)</f>
        <v>1.9166229987595365</v>
      </c>
      <c r="K141" s="275">
        <f>IF(K$10=0,0,K$10/PPA_fec!K$10)</f>
        <v>1.9255059524501827</v>
      </c>
      <c r="L141" s="275">
        <f>IF(L$10=0,0,L$10/PPA_fec!L$10)</f>
        <v>1.8194038917354169</v>
      </c>
      <c r="M141" s="275">
        <f>IF(M$10=0,0,M$10/PPA_fec!M$10)</f>
        <v>1.911943272393867</v>
      </c>
      <c r="N141" s="275">
        <f>IF(N$10=0,0,N$10/PPA_fec!N$10)</f>
        <v>2.0690906431243827</v>
      </c>
      <c r="O141" s="275">
        <f>IF(O$10=0,0,O$10/PPA_fec!O$10)</f>
        <v>1.9429261002970388</v>
      </c>
      <c r="P141" s="275">
        <f>IF(P$10=0,0,P$10/PPA_fec!P$10)</f>
        <v>1.7482198400796294</v>
      </c>
      <c r="Q141" s="275">
        <f>IF(Q$10=0,0,Q$10/PPA_fec!Q$10)</f>
        <v>1.7915486124133502</v>
      </c>
      <c r="R141" s="275">
        <f>IF(R$10=0,0,R$10/PPA_fec!R$10)</f>
        <v>1.9061869955158608</v>
      </c>
      <c r="S141" s="275">
        <f>IF(S$10=0,0,S$10/PPA_fec!S$10)</f>
        <v>2.0185994280565183</v>
      </c>
      <c r="T141" s="275">
        <f>IF(T$10=0,0,T$10/PPA_fec!T$10)</f>
        <v>2.006344909376081</v>
      </c>
      <c r="U141" s="275">
        <f>IF(U$10=0,0,U$10/PPA_fec!U$10)</f>
        <v>2.0051176782632858</v>
      </c>
      <c r="V141" s="275">
        <f>IF(V$10=0,0,V$10/PPA_fec!V$10)</f>
        <v>1.9790261759580527</v>
      </c>
      <c r="W141" s="275">
        <f>IF(W$10=0,0,W$10/PPA_fec!W$10)</f>
        <v>1.99525503834042</v>
      </c>
      <c r="X141" s="275">
        <f>IF(X$10=0,0,X$10/PPA_fec!X$10)</f>
        <v>1.8510244170396339</v>
      </c>
      <c r="Y141" s="275">
        <f>IF(Y$10=0,0,Y$10/PPA_fec!Y$10)</f>
        <v>1.7475091893441443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0.91098353852166403</v>
      </c>
      <c r="C143" s="276">
        <f>IF(C$17=0,0,C$17/PPA_fec!C$17)</f>
        <v>0.73116666937301522</v>
      </c>
      <c r="D143" s="276">
        <f>IF(D$17=0,0,D$17/PPA_fec!D$17)</f>
        <v>0.51341736717048347</v>
      </c>
      <c r="E143" s="276">
        <f>IF(E$17=0,0,E$17/PPA_fec!E$17)</f>
        <v>0.56764382315862916</v>
      </c>
      <c r="F143" s="276">
        <f>IF(F$17=0,0,F$17/PPA_fec!F$17)</f>
        <v>0.25289697160911967</v>
      </c>
      <c r="G143" s="276">
        <f>IF(G$17=0,0,G$17/PPA_fec!G$17)</f>
        <v>0.2896935652921161</v>
      </c>
      <c r="H143" s="276">
        <f>IF(H$17=0,0,H$17/PPA_fec!H$17)</f>
        <v>0.27577244356224923</v>
      </c>
      <c r="I143" s="276">
        <f>IF(I$17=0,0,I$17/PPA_fec!I$17)</f>
        <v>0.24230571027507733</v>
      </c>
      <c r="J143" s="276">
        <f>IF(J$17=0,0,J$17/PPA_fec!J$17)</f>
        <v>0.26151692949723981</v>
      </c>
      <c r="K143" s="276">
        <f>IF(K$17=0,0,K$17/PPA_fec!K$17)</f>
        <v>0.26225976510790627</v>
      </c>
      <c r="L143" s="276">
        <f>IF(L$17=0,0,L$17/PPA_fec!L$17)</f>
        <v>0.21089952243206292</v>
      </c>
      <c r="M143" s="276">
        <f>IF(M$17=0,0,M$17/PPA_fec!M$17)</f>
        <v>0.27875393018980604</v>
      </c>
      <c r="N143" s="276">
        <f>IF(N$17=0,0,N$17/PPA_fec!N$17)</f>
        <v>0.29794786772132875</v>
      </c>
      <c r="O143" s="276">
        <f>IF(O$17=0,0,O$17/PPA_fec!O$17)</f>
        <v>0.22828438458862058</v>
      </c>
      <c r="P143" s="276">
        <f>IF(P$17=0,0,P$17/PPA_fec!P$17)</f>
        <v>0.24492258919450677</v>
      </c>
      <c r="Q143" s="276">
        <f>IF(Q$17=0,0,Q$17/PPA_fec!Q$17)</f>
        <v>0.31979392929899475</v>
      </c>
      <c r="R143" s="276">
        <f>IF(R$17=0,0,R$17/PPA_fec!R$17)</f>
        <v>0.34668254581183061</v>
      </c>
      <c r="S143" s="276">
        <f>IF(S$17=0,0,S$17/PPA_fec!S$17)</f>
        <v>0.38355772432287405</v>
      </c>
      <c r="T143" s="276">
        <f>IF(T$17=0,0,T$17/PPA_fec!T$17)</f>
        <v>0.38086720607041563</v>
      </c>
      <c r="U143" s="276">
        <f>IF(U$17=0,0,U$17/PPA_fec!U$17)</f>
        <v>0.35487483175116319</v>
      </c>
      <c r="V143" s="276">
        <f>IF(V$17=0,0,V$17/PPA_fec!V$17)</f>
        <v>0.36790254861824523</v>
      </c>
      <c r="W143" s="276">
        <f>IF(W$17=0,0,W$17/PPA_fec!W$17)</f>
        <v>0.41163100467109864</v>
      </c>
      <c r="X143" s="276">
        <f>IF(X$17=0,0,X$17/PPA_fec!X$17)</f>
        <v>0.37956900084399697</v>
      </c>
      <c r="Y143" s="276">
        <f>IF(Y$17=0,0,Y$17/PPA_fec!Y$17)</f>
        <v>0.40234688035831101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0.85810600192976827</v>
      </c>
      <c r="C146" s="320">
        <f>IF(C$32=0,0,C$32/PPA_fec!C$32)</f>
        <v>0.69832654382033521</v>
      </c>
      <c r="D146" s="320">
        <f>IF(D$32=0,0,D$32/PPA_fec!D$32)</f>
        <v>0.49225631199182873</v>
      </c>
      <c r="E146" s="320">
        <f>IF(E$32=0,0,E$32/PPA_fec!E$32)</f>
        <v>0.55083448664736845</v>
      </c>
      <c r="F146" s="320">
        <f>IF(F$32=0,0,F$32/PPA_fec!F$32)</f>
        <v>0.25340307507092774</v>
      </c>
      <c r="G146" s="320">
        <f>IF(G$32=0,0,G$32/PPA_fec!G$32)</f>
        <v>0.28983676244938428</v>
      </c>
      <c r="H146" s="320">
        <f>IF(H$32=0,0,H$32/PPA_fec!H$32)</f>
        <v>0.27704000141194052</v>
      </c>
      <c r="I146" s="320">
        <f>IF(I$32=0,0,I$32/PPA_fec!I$32)</f>
        <v>0.2451048042425534</v>
      </c>
      <c r="J146" s="320">
        <f>IF(J$32=0,0,J$32/PPA_fec!J$32)</f>
        <v>0.26503014158340171</v>
      </c>
      <c r="K146" s="320">
        <f>IF(K$32=0,0,K$32/PPA_fec!K$32)</f>
        <v>0.27046935073292466</v>
      </c>
      <c r="L146" s="320">
        <f>IF(L$32=0,0,L$32/PPA_fec!L$32)</f>
        <v>0.22125019699720616</v>
      </c>
      <c r="M146" s="320">
        <f>IF(M$32=0,0,M$32/PPA_fec!M$32)</f>
        <v>0.29044088136582807</v>
      </c>
      <c r="N146" s="320">
        <f>IF(N$32=0,0,N$32/PPA_fec!N$32)</f>
        <v>0.30571214727990259</v>
      </c>
      <c r="O146" s="320">
        <f>IF(O$32=0,0,O$32/PPA_fec!O$32)</f>
        <v>0.23756427743594083</v>
      </c>
      <c r="P146" s="320">
        <f>IF(P$32=0,0,P$32/PPA_fec!P$32)</f>
        <v>0.25492055771356198</v>
      </c>
      <c r="Q146" s="320">
        <f>IF(Q$32=0,0,Q$32/PPA_fec!Q$32)</f>
        <v>0.32824110644374799</v>
      </c>
      <c r="R146" s="320">
        <f>IF(R$32=0,0,R$32/PPA_fec!R$32)</f>
        <v>0.35399604138714708</v>
      </c>
      <c r="S146" s="320">
        <f>IF(S$32=0,0,S$32/PPA_fec!S$32)</f>
        <v>0.39264368570284769</v>
      </c>
      <c r="T146" s="320">
        <f>IF(T$32=0,0,T$32/PPA_fec!T$32)</f>
        <v>0.39069802425862465</v>
      </c>
      <c r="U146" s="320">
        <f>IF(U$32=0,0,U$32/PPA_fec!U$32)</f>
        <v>0.36515784937159895</v>
      </c>
      <c r="V146" s="320">
        <f>IF(V$32=0,0,V$32/PPA_fec!V$32)</f>
        <v>0.37850345382069689</v>
      </c>
      <c r="W146" s="320">
        <f>IF(W$32=0,0,W$32/PPA_fec!W$32)</f>
        <v>0.42485400521208205</v>
      </c>
      <c r="X146" s="320">
        <f>IF(X$32=0,0,X$32/PPA_fec!X$32)</f>
        <v>0.39103573505321454</v>
      </c>
      <c r="Y146" s="320">
        <f>IF(Y$32=0,0,Y$32/PPA_fec!Y$32)</f>
        <v>0.40944013468521678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1.7683513118657352</v>
      </c>
      <c r="C151" s="275">
        <f>IF(C$37=0,0,C$37/PPA_fec!C$37)</f>
        <v>2.0467268675241415</v>
      </c>
      <c r="D151" s="275">
        <f>IF(D$37=0,0,D$37/PPA_fec!D$37)</f>
        <v>2.0284111494407795</v>
      </c>
      <c r="E151" s="275">
        <f>IF(E$37=0,0,E$37/PPA_fec!E$37)</f>
        <v>2.0306547352461983</v>
      </c>
      <c r="F151" s="275">
        <f>IF(F$37=0,0,F$37/PPA_fec!F$37)</f>
        <v>1.7009093883738333</v>
      </c>
      <c r="G151" s="275">
        <f>IF(G$37=0,0,G$37/PPA_fec!G$37)</f>
        <v>1.8221640222609685</v>
      </c>
      <c r="H151" s="275">
        <f>IF(H$37=0,0,H$37/PPA_fec!H$37)</f>
        <v>1.8414406763083346</v>
      </c>
      <c r="I151" s="275">
        <f>IF(I$37=0,0,I$37/PPA_fec!I$37)</f>
        <v>1.8173648955074879</v>
      </c>
      <c r="J151" s="275">
        <f>IF(J$37=0,0,J$37/PPA_fec!J$37)</f>
        <v>1.9166229987595373</v>
      </c>
      <c r="K151" s="275">
        <f>IF(K$37=0,0,K$37/PPA_fec!K$37)</f>
        <v>1.9255059524501821</v>
      </c>
      <c r="L151" s="275">
        <f>IF(L$37=0,0,L$37/PPA_fec!L$37)</f>
        <v>1.8194038917354163</v>
      </c>
      <c r="M151" s="275">
        <f>IF(M$37=0,0,M$37/PPA_fec!M$37)</f>
        <v>1.911943272393867</v>
      </c>
      <c r="N151" s="275">
        <f>IF(N$37=0,0,N$37/PPA_fec!N$37)</f>
        <v>2.0690906431243827</v>
      </c>
      <c r="O151" s="275">
        <f>IF(O$37=0,0,O$37/PPA_fec!O$37)</f>
        <v>1.9429261002970379</v>
      </c>
      <c r="P151" s="275">
        <f>IF(P$37=0,0,P$37/PPA_fec!P$37)</f>
        <v>1.7482198400796298</v>
      </c>
      <c r="Q151" s="275">
        <f>IF(Q$37=0,0,Q$37/PPA_fec!Q$37)</f>
        <v>1.7915486124133504</v>
      </c>
      <c r="R151" s="275">
        <f>IF(R$37=0,0,R$37/PPA_fec!R$37)</f>
        <v>1.9061869955158617</v>
      </c>
      <c r="S151" s="275">
        <f>IF(S$37=0,0,S$37/PPA_fec!S$37)</f>
        <v>2.0185994280565192</v>
      </c>
      <c r="T151" s="275">
        <f>IF(T$37=0,0,T$37/PPA_fec!T$37)</f>
        <v>2.0063449093760815</v>
      </c>
      <c r="U151" s="275">
        <f>IF(U$37=0,0,U$37/PPA_fec!U$37)</f>
        <v>2.0051176782632867</v>
      </c>
      <c r="V151" s="275">
        <f>IF(V$37=0,0,V$37/PPA_fec!V$37)</f>
        <v>1.9790261759580527</v>
      </c>
      <c r="W151" s="275">
        <f>IF(W$37=0,0,W$37/PPA_fec!W$37)</f>
        <v>1.9952550383404197</v>
      </c>
      <c r="X151" s="275">
        <f>IF(X$37=0,0,X$37/PPA_fec!X$37)</f>
        <v>1.8510244170396351</v>
      </c>
      <c r="Y151" s="275">
        <f>IF(Y$37=0,0,Y$37/PPA_fec!Y$37)</f>
        <v>1.747509189344145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0.82059453065683696</v>
      </c>
      <c r="C152" s="276">
        <f>IF(C$43=0,0,C$43/PPA_fec!C$43)</f>
        <v>0.63104160549233979</v>
      </c>
      <c r="D152" s="276">
        <f>IF(D$43=0,0,D$43/PPA_fec!D$43)</f>
        <v>0.44500961353991481</v>
      </c>
      <c r="E152" s="276">
        <f>IF(E$43=0,0,E$43/PPA_fec!E$43)</f>
        <v>0.47048385017354538</v>
      </c>
      <c r="F152" s="276">
        <f>IF(F$43=0,0,F$43/PPA_fec!F$43)</f>
        <v>0.19672201507080225</v>
      </c>
      <c r="G152" s="276">
        <f>IF(G$43=0,0,G$43/PPA_fec!G$43)</f>
        <v>0.22634144661412395</v>
      </c>
      <c r="H152" s="276">
        <f>IF(H$43=0,0,H$43/PPA_fec!H$43)</f>
        <v>0.21461071250065231</v>
      </c>
      <c r="I152" s="276">
        <f>IF(I$43=0,0,I$43/PPA_fec!I$43)</f>
        <v>0.18719551880809845</v>
      </c>
      <c r="J152" s="276">
        <f>IF(J$43=0,0,J$43/PPA_fec!J$43)</f>
        <v>0.2021155528233681</v>
      </c>
      <c r="K152" s="276">
        <f>IF(K$43=0,0,K$43/PPA_fec!K$43)</f>
        <v>0.19447447064138534</v>
      </c>
      <c r="L152" s="276">
        <f>IF(L$43=0,0,L$43/PPA_fec!L$43)</f>
        <v>0.15233517890542722</v>
      </c>
      <c r="M152" s="276">
        <f>IF(M$43=0,0,M$43/PPA_fec!M$43)</f>
        <v>0.19959887505788379</v>
      </c>
      <c r="N152" s="276">
        <f>IF(N$43=0,0,N$43/PPA_fec!N$43)</f>
        <v>0.22565793008815854</v>
      </c>
      <c r="O152" s="276">
        <f>IF(O$43=0,0,O$43/PPA_fec!O$43)</f>
        <v>0.1694782353240995</v>
      </c>
      <c r="P152" s="276">
        <f>IF(P$43=0,0,P$43/PPA_fec!P$43)</f>
        <v>0.17635722376766497</v>
      </c>
      <c r="Q152" s="276">
        <f>IF(Q$43=0,0,Q$43/PPA_fec!Q$43)</f>
        <v>0.23229520746983093</v>
      </c>
      <c r="R152" s="276">
        <f>IF(R$43=0,0,R$43/PPA_fec!R$43)</f>
        <v>0.25722002246617015</v>
      </c>
      <c r="S152" s="276">
        <f>IF(S$43=0,0,S$43/PPA_fec!S$43)</f>
        <v>0.28341976749941666</v>
      </c>
      <c r="T152" s="276">
        <f>IF(T$43=0,0,T$43/PPA_fec!T$43)</f>
        <v>0.27939463040877144</v>
      </c>
      <c r="U152" s="276">
        <f>IF(U$43=0,0,U$43/PPA_fec!U$43)</f>
        <v>0.26027928123391847</v>
      </c>
      <c r="V152" s="276">
        <f>IF(V$43=0,0,V$43/PPA_fec!V$43)</f>
        <v>0.26752410815318195</v>
      </c>
      <c r="W152" s="276">
        <f>IF(W$43=0,0,W$43/PPA_fec!W$43)</f>
        <v>0.29286076570028835</v>
      </c>
      <c r="X152" s="276">
        <f>IF(X$43=0,0,X$43/PPA_fec!X$43)</f>
        <v>0.27012481466090116</v>
      </c>
      <c r="Y152" s="276">
        <f>IF(Y$43=0,0,Y$43/PPA_fec!Y$43)</f>
        <v>0.2939007016627887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0.93320584057075151</v>
      </c>
      <c r="C153" s="276">
        <f>IF(C$56=0,0,C$56/PPA_fec!C$56)</f>
        <v>0.75713739632477883</v>
      </c>
      <c r="D153" s="276">
        <f>IF(D$56=0,0,D$56/PPA_fec!D$56)</f>
        <v>0.53106591436408412</v>
      </c>
      <c r="E153" s="276">
        <f>IF(E$56=0,0,E$56/PPA_fec!E$56)</f>
        <v>0.59417021233628009</v>
      </c>
      <c r="F153" s="276">
        <f>IF(F$56=0,0,F$56/PPA_fec!F$56)</f>
        <v>0.26953613040731733</v>
      </c>
      <c r="G153" s="276">
        <f>IF(G$56=0,0,G$56/PPA_fec!G$56)</f>
        <v>0.30835168974493532</v>
      </c>
      <c r="H153" s="276">
        <f>IF(H$56=0,0,H$56/PPA_fec!H$56)</f>
        <v>0.29387836288277336</v>
      </c>
      <c r="I153" s="276">
        <f>IF(I$56=0,0,I$56/PPA_fec!I$56)</f>
        <v>0.25877534489640991</v>
      </c>
      <c r="J153" s="276">
        <f>IF(J$56=0,0,J$56/PPA_fec!J$56)</f>
        <v>0.27926005795688363</v>
      </c>
      <c r="K153" s="276">
        <f>IF(K$56=0,0,K$56/PPA_fec!K$56)</f>
        <v>0.28363214765493105</v>
      </c>
      <c r="L153" s="276">
        <f>IF(L$56=0,0,L$56/PPA_fec!L$56)</f>
        <v>0.23001637658954083</v>
      </c>
      <c r="M153" s="276">
        <f>IF(M$56=0,0,M$56/PPA_fec!M$56)</f>
        <v>0.30489316378997944</v>
      </c>
      <c r="N153" s="276">
        <f>IF(N$56=0,0,N$56/PPA_fec!N$56)</f>
        <v>0.32011765211344384</v>
      </c>
      <c r="O153" s="276">
        <f>IF(O$56=0,0,O$56/PPA_fec!O$56)</f>
        <v>0.2467972535755856</v>
      </c>
      <c r="P153" s="276">
        <f>IF(P$56=0,0,P$56/PPA_fec!P$56)</f>
        <v>0.26739724597041459</v>
      </c>
      <c r="Q153" s="276">
        <f>IF(Q$56=0,0,Q$56/PPA_fec!Q$56)</f>
        <v>0.34814334792891494</v>
      </c>
      <c r="R153" s="276">
        <f>IF(R$56=0,0,R$56/PPA_fec!R$56)</f>
        <v>0.37486900353007546</v>
      </c>
      <c r="S153" s="276">
        <f>IF(S$56=0,0,S$56/PPA_fec!S$56)</f>
        <v>0.41527761697616855</v>
      </c>
      <c r="T153" s="276">
        <f>IF(T$56=0,0,T$56/PPA_fec!T$56)</f>
        <v>0.41331915292916072</v>
      </c>
      <c r="U153" s="276">
        <f>IF(U$56=0,0,U$56/PPA_fec!U$56)</f>
        <v>0.38513480009571643</v>
      </c>
      <c r="V153" s="276">
        <f>IF(V$56=0,0,V$56/PPA_fec!V$56)</f>
        <v>0.40037939366469633</v>
      </c>
      <c r="W153" s="276">
        <f>IF(W$56=0,0,W$56/PPA_fec!W$56)</f>
        <v>0.45118852692030259</v>
      </c>
      <c r="X153" s="276">
        <f>IF(X$56=0,0,X$56/PPA_fec!X$56)</f>
        <v>0.41600690141512892</v>
      </c>
      <c r="Y153" s="276">
        <f>IF(Y$56=0,0,Y$56/PPA_fec!Y$56)</f>
        <v>0.43722414042842495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0.78232165037419144</v>
      </c>
      <c r="C154" s="277">
        <f>IF(C$69=0,0,C$69/PPA_fec!C$69)</f>
        <v>0.63672248504385198</v>
      </c>
      <c r="D154" s="277">
        <f>IF(D$69=0,0,D$69/PPA_fec!D$69)</f>
        <v>0.44642543710380811</v>
      </c>
      <c r="E154" s="277">
        <f>IF(E$69=0,0,E$69/PPA_fec!E$69)</f>
        <v>0.50126870301403603</v>
      </c>
      <c r="F154" s="277">
        <f>IF(F$69=0,0,F$69/PPA_fec!F$69)</f>
        <v>0.22873288487621302</v>
      </c>
      <c r="G154" s="277">
        <f>IF(G$69=0,0,G$69/PPA_fec!G$69)</f>
        <v>0.2615424041937221</v>
      </c>
      <c r="H154" s="277">
        <f>IF(H$69=0,0,H$69/PPA_fec!H$69)</f>
        <v>0.24935454569833682</v>
      </c>
      <c r="I154" s="277">
        <f>IF(I$69=0,0,I$69/PPA_fec!I$69)</f>
        <v>0.21972474658174093</v>
      </c>
      <c r="J154" s="277">
        <f>IF(J$69=0,0,J$69/PPA_fec!J$69)</f>
        <v>0.23708790804194596</v>
      </c>
      <c r="K154" s="277">
        <f>IF(K$69=0,0,K$69/PPA_fec!K$69)</f>
        <v>0.24177604946734738</v>
      </c>
      <c r="L154" s="277">
        <f>IF(L$69=0,0,L$69/PPA_fec!L$69)</f>
        <v>0.19662898533114309</v>
      </c>
      <c r="M154" s="277">
        <f>IF(M$69=0,0,M$69/PPA_fec!M$69)</f>
        <v>0.26086247632201243</v>
      </c>
      <c r="N154" s="277">
        <f>IF(N$69=0,0,N$69/PPA_fec!N$69)</f>
        <v>0.27224552909739469</v>
      </c>
      <c r="O154" s="277">
        <f>IF(O$69=0,0,O$69/PPA_fec!O$69)</f>
        <v>0.21034444234925695</v>
      </c>
      <c r="P154" s="277">
        <f>IF(P$69=0,0,P$69/PPA_fec!P$69)</f>
        <v>0.22865013246259555</v>
      </c>
      <c r="Q154" s="277">
        <f>IF(Q$69=0,0,Q$69/PPA_fec!Q$69)</f>
        <v>0.29740613704496521</v>
      </c>
      <c r="R154" s="277">
        <f>IF(R$69=0,0,R$69/PPA_fec!R$69)</f>
        <v>0.31948399388278254</v>
      </c>
      <c r="S154" s="277">
        <f>IF(S$69=0,0,S$69/PPA_fec!S$69)</f>
        <v>0.35402211206826989</v>
      </c>
      <c r="T154" s="277">
        <f>IF(T$69=0,0,T$69/PPA_fec!T$69)</f>
        <v>0.35262710735201802</v>
      </c>
      <c r="U154" s="277">
        <f>IF(U$69=0,0,U$69/PPA_fec!U$69)</f>
        <v>0.328591644815246</v>
      </c>
      <c r="V154" s="277">
        <f>IF(V$69=0,0,V$69/PPA_fec!V$69)</f>
        <v>0.34192195612308629</v>
      </c>
      <c r="W154" s="277">
        <f>IF(W$69=0,0,W$69/PPA_fec!W$69)</f>
        <v>0.38622293256176499</v>
      </c>
      <c r="X154" s="277">
        <f>IF(X$69=0,0,X$69/PPA_fec!X$69)</f>
        <v>0.35613391093294045</v>
      </c>
      <c r="Y154" s="277">
        <f>IF(Y$69=0,0,Y$69/PPA_fec!Y$69)</f>
        <v>0.37322018227694759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0.47871986812614536</v>
      </c>
      <c r="C156" s="320">
        <f>IF(C$83=0,0,C$83/PPA_fec!C$83)</f>
        <v>0.63985438580529208</v>
      </c>
      <c r="D156" s="320">
        <f>IF(D$83=0,0,D$83/PPA_fec!D$83)</f>
        <v>0.67565563922724292</v>
      </c>
      <c r="E156" s="320">
        <f>IF(E$83=0,0,E$83/PPA_fec!E$83)</f>
        <v>0.67230521499333484</v>
      </c>
      <c r="F156" s="320">
        <f>IF(F$83=0,0,F$83/PPA_fec!F$83)</f>
        <v>0.47241605610488746</v>
      </c>
      <c r="G156" s="320">
        <f>IF(G$83=0,0,G$83/PPA_fec!G$83)</f>
        <v>0.53446002768652223</v>
      </c>
      <c r="H156" s="320">
        <f>IF(H$83=0,0,H$83/PPA_fec!H$83)</f>
        <v>0.54488661614154876</v>
      </c>
      <c r="I156" s="320">
        <f>IF(I$83=0,0,I$83/PPA_fec!I$83)</f>
        <v>0.53134349842228001</v>
      </c>
      <c r="J156" s="320">
        <f>IF(J$83=0,0,J$83/PPA_fec!J$83)</f>
        <v>0.58903164812804931</v>
      </c>
      <c r="K156" s="320">
        <f>IF(K$83=0,0,K$83/PPA_fec!K$83)</f>
        <v>0.58744574750456424</v>
      </c>
      <c r="L156" s="320">
        <f>IF(L$83=0,0,L$83/PPA_fec!L$83)</f>
        <v>0.52791758708664493</v>
      </c>
      <c r="M156" s="320">
        <f>IF(M$83=0,0,M$83/PPA_fec!M$83)</f>
        <v>0.57075911416951752</v>
      </c>
      <c r="N156" s="320">
        <f>IF(N$83=0,0,N$83/PPA_fec!N$83)</f>
        <v>0.69400696472622503</v>
      </c>
      <c r="O156" s="320">
        <f>IF(O$83=0,0,O$83/PPA_fec!O$83)</f>
        <v>0.60221864031035133</v>
      </c>
      <c r="P156" s="320">
        <f>IF(P$83=0,0,P$83/PPA_fec!P$83)</f>
        <v>0.51679046980632959</v>
      </c>
      <c r="Q156" s="320">
        <f>IF(Q$83=0,0,Q$83/PPA_fec!Q$83)</f>
        <v>0.54003364751854455</v>
      </c>
      <c r="R156" s="320">
        <f>IF(R$83=0,0,R$83/PPA_fec!R$83)</f>
        <v>0.61737276885600678</v>
      </c>
      <c r="S156" s="320">
        <f>IF(S$83=0,0,S$83/PPA_fec!S$83)</f>
        <v>0.68411954449454504</v>
      </c>
      <c r="T156" s="320">
        <f>IF(T$83=0,0,T$83/PPA_fec!T$83)</f>
        <v>0.66999960932118807</v>
      </c>
      <c r="U156" s="320">
        <f>IF(U$83=0,0,U$83/PPA_fec!U$83)</f>
        <v>0.6667841841983736</v>
      </c>
      <c r="V156" s="320">
        <f>IF(V$83=0,0,V$83/PPA_fec!V$83)</f>
        <v>0.64407607329835281</v>
      </c>
      <c r="W156" s="320">
        <f>IF(W$83=0,0,W$83/PPA_fec!W$83)</f>
        <v>0.63866821801069695</v>
      </c>
      <c r="X156" s="320">
        <f>IF(X$83=0,0,X$83/PPA_fec!X$83)</f>
        <v>0.57144083239054555</v>
      </c>
      <c r="Y156" s="320">
        <f>IF(Y$83=0,0,Y$83/PPA_fec!Y$83)</f>
        <v>0.56445084591042194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1.7683513118657355</v>
      </c>
      <c r="C161" s="332">
        <f>IF(C$88=0,0,C$88/PPA_fec!C$88)</f>
        <v>2.0467268675241419</v>
      </c>
      <c r="D161" s="332">
        <f>IF(D$88=0,0,D$88/PPA_fec!D$88)</f>
        <v>2.0284111494407799</v>
      </c>
      <c r="E161" s="332">
        <f>IF(E$88=0,0,E$88/PPA_fec!E$88)</f>
        <v>2.0306547352461988</v>
      </c>
      <c r="F161" s="332">
        <f>IF(F$88=0,0,F$88/PPA_fec!F$88)</f>
        <v>1.7009093883738324</v>
      </c>
      <c r="G161" s="332">
        <f>IF(G$88=0,0,G$88/PPA_fec!G$88)</f>
        <v>1.8221640222609685</v>
      </c>
      <c r="H161" s="332">
        <f>IF(H$88=0,0,H$88/PPA_fec!H$88)</f>
        <v>1.841440676308334</v>
      </c>
      <c r="I161" s="332">
        <f>IF(I$88=0,0,I$88/PPA_fec!I$88)</f>
        <v>1.8173648955074873</v>
      </c>
      <c r="J161" s="332">
        <f>IF(J$88=0,0,J$88/PPA_fec!J$88)</f>
        <v>1.916622998759538</v>
      </c>
      <c r="K161" s="332">
        <f>IF(K$88=0,0,K$88/PPA_fec!K$88)</f>
        <v>1.9255059524501823</v>
      </c>
      <c r="L161" s="332">
        <f>IF(L$88=0,0,L$88/PPA_fec!L$88)</f>
        <v>1.8194038917354156</v>
      </c>
      <c r="M161" s="332">
        <f>IF(M$88=0,0,M$88/PPA_fec!M$88)</f>
        <v>1.9119432723938672</v>
      </c>
      <c r="N161" s="332">
        <f>IF(N$88=0,0,N$88/PPA_fec!N$88)</f>
        <v>2.0690906431243823</v>
      </c>
      <c r="O161" s="332">
        <f>IF(O$88=0,0,O$88/PPA_fec!O$88)</f>
        <v>1.9429261002970384</v>
      </c>
      <c r="P161" s="332">
        <f>IF(P$88=0,0,P$88/PPA_fec!P$88)</f>
        <v>1.7482198400796294</v>
      </c>
      <c r="Q161" s="332">
        <f>IF(Q$88=0,0,Q$88/PPA_fec!Q$88)</f>
        <v>1.7915486124133515</v>
      </c>
      <c r="R161" s="332">
        <f>IF(R$88=0,0,R$88/PPA_fec!R$88)</f>
        <v>1.9061869955158615</v>
      </c>
      <c r="S161" s="332">
        <f>IF(S$88=0,0,S$88/PPA_fec!S$88)</f>
        <v>2.0185994280565192</v>
      </c>
      <c r="T161" s="332">
        <f>IF(T$88=0,0,T$88/PPA_fec!T$88)</f>
        <v>2.0063449093760819</v>
      </c>
      <c r="U161" s="332">
        <f>IF(U$88=0,0,U$88/PPA_fec!U$88)</f>
        <v>2.0051176782632867</v>
      </c>
      <c r="V161" s="332">
        <f>IF(V$88=0,0,V$88/PPA_fec!V$88)</f>
        <v>1.979026175958053</v>
      </c>
      <c r="W161" s="332">
        <f>IF(W$88=0,0,W$88/PPA_fec!W$88)</f>
        <v>1.9952550383404193</v>
      </c>
      <c r="X161" s="332">
        <f>IF(X$88=0,0,X$88/PPA_fec!X$88)</f>
        <v>1.8510244170396342</v>
      </c>
      <c r="Y161" s="332">
        <f>IF(Y$88=0,0,Y$88/PPA_fec!Y$88)</f>
        <v>1.7475091893441452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PT: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4143.0091166432976</v>
      </c>
      <c r="C3" s="203">
        <v>4394.9023047833198</v>
      </c>
      <c r="D3" s="203">
        <v>4547.9299934906221</v>
      </c>
      <c r="E3" s="203">
        <v>4546.5697200352042</v>
      </c>
      <c r="F3" s="203">
        <v>4556.9193912115452</v>
      </c>
      <c r="G3" s="203">
        <v>4562.4843208092489</v>
      </c>
      <c r="H3" s="203">
        <v>4519.6280675537582</v>
      </c>
      <c r="I3" s="203">
        <v>4360.905946314735</v>
      </c>
      <c r="J3" s="203">
        <v>4459.7561029673161</v>
      </c>
      <c r="K3" s="203">
        <v>4600.406719286766</v>
      </c>
      <c r="L3" s="203">
        <v>4625.8312120314877</v>
      </c>
      <c r="M3" s="203">
        <v>4496.4694228916533</v>
      </c>
      <c r="N3" s="203">
        <v>4469.4286643584092</v>
      </c>
      <c r="O3" s="203">
        <v>4565.8211946997881</v>
      </c>
      <c r="P3" s="203">
        <v>4843.8054713847587</v>
      </c>
      <c r="Q3" s="203">
        <v>4894.3714959999998</v>
      </c>
      <c r="R3" s="203">
        <v>5089.6172101698239</v>
      </c>
      <c r="S3" s="203">
        <v>5039.0930855753304</v>
      </c>
      <c r="T3" s="203">
        <v>5115.9051387911186</v>
      </c>
      <c r="U3" s="203">
        <v>5076.6045226740334</v>
      </c>
      <c r="V3" s="203">
        <v>4826.5710039889364</v>
      </c>
      <c r="W3" s="203">
        <v>4928.9210511657157</v>
      </c>
      <c r="X3" s="203">
        <v>5033.6229410610877</v>
      </c>
      <c r="Y3" s="203">
        <v>4881.5283108318208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4719.4106983760003</v>
      </c>
      <c r="C5" s="203">
        <v>4498.6057367136791</v>
      </c>
      <c r="D5" s="203">
        <v>5079.7310356582211</v>
      </c>
      <c r="E5" s="203">
        <v>4765.4514895086822</v>
      </c>
      <c r="F5" s="203">
        <v>4677.9437527634109</v>
      </c>
      <c r="G5" s="203">
        <v>4785.2675007281314</v>
      </c>
      <c r="H5" s="203">
        <v>5463.1670224732316</v>
      </c>
      <c r="I5" s="203">
        <v>5401.3783897245085</v>
      </c>
      <c r="J5" s="203">
        <v>5102.2577886561376</v>
      </c>
      <c r="K5" s="203">
        <v>5538.8341065858885</v>
      </c>
      <c r="L5" s="203">
        <v>5747.9175888048921</v>
      </c>
      <c r="M5" s="203">
        <v>5535.5931424431728</v>
      </c>
      <c r="N5" s="203">
        <v>4267.5048800442628</v>
      </c>
      <c r="O5" s="203">
        <v>4351.1159497613471</v>
      </c>
      <c r="P5" s="203">
        <v>4421.8076429276107</v>
      </c>
      <c r="Q5" s="203">
        <v>4672.6551668829479</v>
      </c>
      <c r="R5" s="203">
        <v>4657.3599649309672</v>
      </c>
      <c r="S5" s="203">
        <v>4650.495287792296</v>
      </c>
      <c r="T5" s="203">
        <v>4622.6845237586822</v>
      </c>
      <c r="U5" s="203">
        <v>4849.2790195636726</v>
      </c>
      <c r="V5" s="203">
        <v>4781.4841134801391</v>
      </c>
      <c r="W5" s="203">
        <v>4750.3429241632648</v>
      </c>
      <c r="X5" s="203">
        <v>4786.2129452964573</v>
      </c>
      <c r="Y5" s="203">
        <v>4949.297377272942</v>
      </c>
      <c r="DA5" s="112" t="s">
        <v>2111</v>
      </c>
    </row>
    <row r="6" spans="1:105" ht="12" customHeight="1" x14ac:dyDescent="0.25">
      <c r="A6" s="154" t="s">
        <v>2112</v>
      </c>
      <c r="B6" s="338">
        <v>5899.2633729700001</v>
      </c>
      <c r="C6" s="338">
        <v>5604.3002043215001</v>
      </c>
      <c r="D6" s="338">
        <v>5604.3002043215001</v>
      </c>
      <c r="E6" s="338">
        <v>5604.3002043215001</v>
      </c>
      <c r="F6" s="338">
        <v>5309.3370356730002</v>
      </c>
      <c r="G6" s="338">
        <v>5309.3370356730002</v>
      </c>
      <c r="H6" s="338">
        <v>5899.2633729700001</v>
      </c>
      <c r="I6" s="338">
        <v>5899.2633729700001</v>
      </c>
      <c r="J6" s="338">
        <v>5604.3002043215001</v>
      </c>
      <c r="K6" s="338">
        <v>5899.2633729700001</v>
      </c>
      <c r="L6" s="338">
        <v>6194.2265416185001</v>
      </c>
      <c r="M6" s="338">
        <v>6194.2265416185001</v>
      </c>
      <c r="N6" s="338">
        <v>5899.2633729700001</v>
      </c>
      <c r="O6" s="338">
        <v>5604.3002043215001</v>
      </c>
      <c r="P6" s="338">
        <v>5309.3370356730002</v>
      </c>
      <c r="Q6" s="338">
        <v>5309.3370356730002</v>
      </c>
      <c r="R6" s="338">
        <v>5014.3738670245002</v>
      </c>
      <c r="S6" s="338">
        <v>5014.3738670245002</v>
      </c>
      <c r="T6" s="338">
        <v>5014.3738670245002</v>
      </c>
      <c r="U6" s="338">
        <v>5309.3370356730002</v>
      </c>
      <c r="V6" s="338">
        <v>5309.3370356730002</v>
      </c>
      <c r="W6" s="338">
        <v>5309.3370356730002</v>
      </c>
      <c r="X6" s="338">
        <v>5309.3370356730002</v>
      </c>
      <c r="Y6" s="338">
        <v>5309.3370356730002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294.96316864850002</v>
      </c>
      <c r="E7" s="340">
        <v>0</v>
      </c>
      <c r="F7" s="340">
        <v>0</v>
      </c>
      <c r="G7" s="340">
        <v>294.96316864850002</v>
      </c>
      <c r="H7" s="340">
        <v>589.92633729700003</v>
      </c>
      <c r="I7" s="340">
        <v>294.96316864850002</v>
      </c>
      <c r="J7" s="340">
        <v>0</v>
      </c>
      <c r="K7" s="340">
        <v>294.96316864850002</v>
      </c>
      <c r="L7" s="340">
        <v>589.92633729700003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294.96316864850002</v>
      </c>
      <c r="T7" s="340">
        <v>0</v>
      </c>
      <c r="U7" s="340">
        <v>589.92633729700003</v>
      </c>
      <c r="V7" s="340">
        <v>294.96316864850002</v>
      </c>
      <c r="W7" s="340">
        <v>0</v>
      </c>
      <c r="X7" s="340">
        <v>294.96316864850002</v>
      </c>
      <c r="Y7" s="340">
        <v>294.96316864850002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294.96316864849996</v>
      </c>
      <c r="D8" s="342">
        <f t="shared" si="0"/>
        <v>294.96316864849996</v>
      </c>
      <c r="E8" s="342">
        <f t="shared" si="0"/>
        <v>0</v>
      </c>
      <c r="F8" s="342">
        <f t="shared" si="0"/>
        <v>294.96316864849996</v>
      </c>
      <c r="G8" s="342">
        <f t="shared" si="0"/>
        <v>294.96316864849996</v>
      </c>
      <c r="H8" s="342">
        <f t="shared" si="0"/>
        <v>0</v>
      </c>
      <c r="I8" s="342">
        <f t="shared" si="0"/>
        <v>294.96316864849996</v>
      </c>
      <c r="J8" s="342">
        <f t="shared" si="0"/>
        <v>294.96316864849996</v>
      </c>
      <c r="K8" s="342">
        <f t="shared" si="0"/>
        <v>0</v>
      </c>
      <c r="L8" s="342">
        <f t="shared" si="0"/>
        <v>294.96316864849996</v>
      </c>
      <c r="M8" s="342">
        <f t="shared" si="0"/>
        <v>0</v>
      </c>
      <c r="N8" s="342">
        <f t="shared" si="0"/>
        <v>294.96316864849996</v>
      </c>
      <c r="O8" s="342">
        <f t="shared" si="0"/>
        <v>294.96316864849996</v>
      </c>
      <c r="P8" s="342">
        <f t="shared" si="0"/>
        <v>294.96316864849996</v>
      </c>
      <c r="Q8" s="342">
        <f t="shared" si="0"/>
        <v>0</v>
      </c>
      <c r="R8" s="342">
        <f t="shared" si="0"/>
        <v>294.96316864849996</v>
      </c>
      <c r="S8" s="342">
        <f t="shared" si="0"/>
        <v>294.96316864849996</v>
      </c>
      <c r="T8" s="342">
        <f t="shared" si="0"/>
        <v>0</v>
      </c>
      <c r="U8" s="342">
        <f t="shared" si="0"/>
        <v>294.96316864849996</v>
      </c>
      <c r="V8" s="342">
        <f t="shared" si="0"/>
        <v>294.96316864849996</v>
      </c>
      <c r="W8" s="342">
        <f t="shared" si="0"/>
        <v>0</v>
      </c>
      <c r="X8" s="342">
        <f t="shared" si="0"/>
        <v>294.96316864849996</v>
      </c>
      <c r="Y8" s="342">
        <f t="shared" si="0"/>
        <v>294.96316864849996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1179.8526745939998</v>
      </c>
      <c r="C9" s="343">
        <f t="shared" si="1"/>
        <v>1105.694467607821</v>
      </c>
      <c r="D9" s="343">
        <f t="shared" si="1"/>
        <v>524.56916866327902</v>
      </c>
      <c r="E9" s="343">
        <f t="shared" si="1"/>
        <v>838.84871481281789</v>
      </c>
      <c r="F9" s="343">
        <f t="shared" si="1"/>
        <v>631.39328290958929</v>
      </c>
      <c r="G9" s="343">
        <f t="shared" si="1"/>
        <v>524.06953494486879</v>
      </c>
      <c r="H9" s="343">
        <f t="shared" si="1"/>
        <v>436.09635049676854</v>
      </c>
      <c r="I9" s="343">
        <f t="shared" si="1"/>
        <v>497.88498324549164</v>
      </c>
      <c r="J9" s="343">
        <f t="shared" si="1"/>
        <v>502.04241566536257</v>
      </c>
      <c r="K9" s="343">
        <f t="shared" si="1"/>
        <v>360.42926638411154</v>
      </c>
      <c r="L9" s="343">
        <f t="shared" si="1"/>
        <v>446.3089528136079</v>
      </c>
      <c r="M9" s="343">
        <f t="shared" si="1"/>
        <v>658.63339917532721</v>
      </c>
      <c r="N9" s="343">
        <f t="shared" si="1"/>
        <v>1631.7584929257373</v>
      </c>
      <c r="O9" s="343">
        <f t="shared" si="1"/>
        <v>1253.184254560153</v>
      </c>
      <c r="P9" s="343">
        <f t="shared" si="1"/>
        <v>887.52939274538949</v>
      </c>
      <c r="Q9" s="343">
        <f t="shared" si="1"/>
        <v>636.68186879005225</v>
      </c>
      <c r="R9" s="343">
        <f t="shared" si="1"/>
        <v>357.01390209353303</v>
      </c>
      <c r="S9" s="343">
        <f t="shared" si="1"/>
        <v>363.87857923220417</v>
      </c>
      <c r="T9" s="343">
        <f t="shared" si="1"/>
        <v>391.68934326581802</v>
      </c>
      <c r="U9" s="343">
        <f t="shared" si="1"/>
        <v>460.05801610932758</v>
      </c>
      <c r="V9" s="343">
        <f t="shared" si="1"/>
        <v>527.85292219286112</v>
      </c>
      <c r="W9" s="343">
        <f t="shared" si="1"/>
        <v>558.99411150973538</v>
      </c>
      <c r="X9" s="343">
        <f t="shared" si="1"/>
        <v>523.12409037654288</v>
      </c>
      <c r="Y9" s="343">
        <f t="shared" si="1"/>
        <v>360.03965840005822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514.17626827171102</v>
      </c>
      <c r="C12" s="210">
        <v>491.22665520206363</v>
      </c>
      <c r="D12" s="210">
        <v>566.52570937231292</v>
      </c>
      <c r="E12" s="210">
        <v>533.91057609630263</v>
      </c>
      <c r="F12" s="210">
        <v>514.90550300945824</v>
      </c>
      <c r="G12" s="210">
        <v>506.08529664660352</v>
      </c>
      <c r="H12" s="210">
        <v>555.42063628546862</v>
      </c>
      <c r="I12" s="210">
        <v>547.72390369733432</v>
      </c>
      <c r="J12" s="210">
        <v>512.57523645743765</v>
      </c>
      <c r="K12" s="210">
        <v>535.42562338779021</v>
      </c>
      <c r="L12" s="210">
        <v>570.16337059329317</v>
      </c>
      <c r="M12" s="210">
        <v>549.19982803095445</v>
      </c>
      <c r="N12" s="210">
        <v>426.73396388650031</v>
      </c>
      <c r="O12" s="210">
        <v>429.21324161650898</v>
      </c>
      <c r="P12" s="210">
        <v>430.1854686156492</v>
      </c>
      <c r="Q12" s="210">
        <v>446.91195184866717</v>
      </c>
      <c r="R12" s="210">
        <v>453.39062768701632</v>
      </c>
      <c r="S12" s="210">
        <v>454.30662080825448</v>
      </c>
      <c r="T12" s="210">
        <v>453.7926913155631</v>
      </c>
      <c r="U12" s="210">
        <v>465.373086844368</v>
      </c>
      <c r="V12" s="210">
        <v>462.02579535683572</v>
      </c>
      <c r="W12" s="210">
        <v>478.93697334479788</v>
      </c>
      <c r="X12" s="210">
        <v>478.60653482373169</v>
      </c>
      <c r="Y12" s="210">
        <v>450.39423903697332</v>
      </c>
      <c r="DA12" s="109" t="s">
        <v>2118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254.07781599312125</v>
      </c>
      <c r="C14" s="204">
        <f t="shared" si="2"/>
        <v>213.90034393809111</v>
      </c>
      <c r="D14" s="204">
        <f t="shared" si="2"/>
        <v>273.5597592433362</v>
      </c>
      <c r="E14" s="204">
        <f t="shared" si="2"/>
        <v>219.11883061049011</v>
      </c>
      <c r="F14" s="204">
        <f t="shared" si="2"/>
        <v>191.80670679277733</v>
      </c>
      <c r="G14" s="204">
        <f t="shared" si="2"/>
        <v>166.24342218400687</v>
      </c>
      <c r="H14" s="204">
        <f t="shared" si="2"/>
        <v>192.38684436801373</v>
      </c>
      <c r="I14" s="204">
        <f t="shared" si="2"/>
        <v>158.23542562338775</v>
      </c>
      <c r="J14" s="204">
        <f t="shared" si="2"/>
        <v>144.28675838349096</v>
      </c>
      <c r="K14" s="204">
        <f t="shared" si="2"/>
        <v>151.73877901977644</v>
      </c>
      <c r="L14" s="204">
        <f t="shared" si="2"/>
        <v>158.42648323301805</v>
      </c>
      <c r="M14" s="204">
        <f t="shared" si="2"/>
        <v>124.03267411865863</v>
      </c>
      <c r="N14" s="204">
        <f t="shared" si="2"/>
        <v>104.97274290627686</v>
      </c>
      <c r="O14" s="204">
        <f t="shared" si="2"/>
        <v>88.731212381771286</v>
      </c>
      <c r="P14" s="204">
        <f t="shared" si="2"/>
        <v>79.77454858125536</v>
      </c>
      <c r="Q14" s="204">
        <f t="shared" si="2"/>
        <v>84.623043852106619</v>
      </c>
      <c r="R14" s="204">
        <f t="shared" si="2"/>
        <v>76.406792777300069</v>
      </c>
      <c r="S14" s="204">
        <f t="shared" si="2"/>
        <v>70.390369733447969</v>
      </c>
      <c r="T14" s="204">
        <f t="shared" si="2"/>
        <v>69.745657781599306</v>
      </c>
      <c r="U14" s="204">
        <f t="shared" si="2"/>
        <v>65.490541702493559</v>
      </c>
      <c r="V14" s="204">
        <f t="shared" si="2"/>
        <v>55.988907996560613</v>
      </c>
      <c r="W14" s="204">
        <f t="shared" si="2"/>
        <v>49.675838349097162</v>
      </c>
      <c r="X14" s="204">
        <f t="shared" si="2"/>
        <v>70.172914875322419</v>
      </c>
      <c r="Y14" s="204">
        <f t="shared" si="2"/>
        <v>43.773774720550293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30.503009458297509</v>
      </c>
      <c r="C16" s="204">
        <v>30.503009458297509</v>
      </c>
      <c r="D16" s="204">
        <v>40.670679277730002</v>
      </c>
      <c r="E16" s="204">
        <v>39.540928632846082</v>
      </c>
      <c r="F16" s="204">
        <v>33.899398108340499</v>
      </c>
      <c r="G16" s="204">
        <v>29.37944969905417</v>
      </c>
      <c r="H16" s="204">
        <v>27.119518486672391</v>
      </c>
      <c r="I16" s="204">
        <v>24.171195184866718</v>
      </c>
      <c r="J16" s="204">
        <v>24.171195184866718</v>
      </c>
      <c r="K16" s="204">
        <v>21.97386070507309</v>
      </c>
      <c r="L16" s="204">
        <v>21.97386070507309</v>
      </c>
      <c r="M16" s="204">
        <v>21.97386070507309</v>
      </c>
      <c r="N16" s="204">
        <v>23.072484952708511</v>
      </c>
      <c r="O16" s="204">
        <v>24.171195184866718</v>
      </c>
      <c r="P16" s="204">
        <v>19.77644024075666</v>
      </c>
      <c r="Q16" s="204">
        <v>17.579019776440241</v>
      </c>
      <c r="R16" s="204">
        <v>16.480395528804809</v>
      </c>
      <c r="S16" s="204">
        <v>16.070593293207221</v>
      </c>
      <c r="T16" s="204">
        <v>16.855030094582979</v>
      </c>
      <c r="U16" s="204">
        <v>16.927515047291489</v>
      </c>
      <c r="V16" s="204">
        <v>15.87609630266552</v>
      </c>
      <c r="W16" s="204">
        <v>15.81676698194325</v>
      </c>
      <c r="X16" s="204">
        <v>16.53198624247635</v>
      </c>
      <c r="Y16" s="204">
        <v>15.226741186586411</v>
      </c>
      <c r="DA16" s="71" t="s">
        <v>2121</v>
      </c>
    </row>
    <row r="17" spans="1:105" ht="12" customHeight="1" x14ac:dyDescent="0.25">
      <c r="A17" s="18" t="s">
        <v>71</v>
      </c>
      <c r="B17" s="204">
        <v>52.780911435941533</v>
      </c>
      <c r="C17" s="204">
        <v>57.955460017196913</v>
      </c>
      <c r="D17" s="204">
        <v>62.09518486672399</v>
      </c>
      <c r="E17" s="204">
        <v>30.012639724849532</v>
      </c>
      <c r="F17" s="204">
        <v>33.117454858125527</v>
      </c>
      <c r="G17" s="204">
        <v>34.152364574376612</v>
      </c>
      <c r="H17" s="204">
        <v>31.838177128116939</v>
      </c>
      <c r="I17" s="204">
        <v>31.838177128116939</v>
      </c>
      <c r="J17" s="204">
        <v>23.62184006878762</v>
      </c>
      <c r="K17" s="204">
        <v>23.62184006878762</v>
      </c>
      <c r="L17" s="204">
        <v>23.62184006878762</v>
      </c>
      <c r="M17" s="204">
        <v>23.62184006878762</v>
      </c>
      <c r="N17" s="204">
        <v>23.62184006878762</v>
      </c>
      <c r="O17" s="204">
        <v>21.56775580395529</v>
      </c>
      <c r="P17" s="204">
        <v>24.648925193465171</v>
      </c>
      <c r="Q17" s="204">
        <v>29.784092863284609</v>
      </c>
      <c r="R17" s="204">
        <v>23.62184006878762</v>
      </c>
      <c r="S17" s="204">
        <v>19.274376612209799</v>
      </c>
      <c r="T17" s="204">
        <v>18.563714531384349</v>
      </c>
      <c r="U17" s="204">
        <v>15.97970765262253</v>
      </c>
      <c r="V17" s="204">
        <v>10.57334479793637</v>
      </c>
      <c r="W17" s="204">
        <v>8.6856405846947542</v>
      </c>
      <c r="X17" s="204">
        <v>22.470593293207219</v>
      </c>
      <c r="Y17" s="204">
        <v>10.080395528804811</v>
      </c>
      <c r="DA17" s="71" t="s">
        <v>2122</v>
      </c>
    </row>
    <row r="18" spans="1:105" ht="12" customHeight="1" x14ac:dyDescent="0.25">
      <c r="A18" s="18" t="s">
        <v>32</v>
      </c>
      <c r="B18" s="204">
        <v>170.79389509888219</v>
      </c>
      <c r="C18" s="204">
        <v>125.4418744625967</v>
      </c>
      <c r="D18" s="204">
        <v>170.79389509888219</v>
      </c>
      <c r="E18" s="204">
        <v>149.5652622527945</v>
      </c>
      <c r="F18" s="204">
        <v>124.7898538263113</v>
      </c>
      <c r="G18" s="204">
        <v>102.71160791057611</v>
      </c>
      <c r="H18" s="204">
        <v>133.42914875322441</v>
      </c>
      <c r="I18" s="204">
        <v>102.2260533104041</v>
      </c>
      <c r="J18" s="204">
        <v>96.493723129836624</v>
      </c>
      <c r="K18" s="204">
        <v>105.0921754084265</v>
      </c>
      <c r="L18" s="204">
        <v>111.7798796216681</v>
      </c>
      <c r="M18" s="204">
        <v>77.386070507308673</v>
      </c>
      <c r="N18" s="204">
        <v>58.278417884780737</v>
      </c>
      <c r="O18" s="204">
        <v>42.992261392949267</v>
      </c>
      <c r="P18" s="204">
        <v>35.349183147033528</v>
      </c>
      <c r="Q18" s="204">
        <v>37.259931212381773</v>
      </c>
      <c r="R18" s="204">
        <v>36.304557179707651</v>
      </c>
      <c r="S18" s="204">
        <v>35.045399828030952</v>
      </c>
      <c r="T18" s="204">
        <v>34.326913155631978</v>
      </c>
      <c r="U18" s="204">
        <v>32.583319002579543</v>
      </c>
      <c r="V18" s="204">
        <v>29.539466895958721</v>
      </c>
      <c r="W18" s="204">
        <v>25.17343078245916</v>
      </c>
      <c r="X18" s="204">
        <v>31.170335339638861</v>
      </c>
      <c r="Y18" s="204">
        <v>18.466638005159069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1.050902837489252</v>
      </c>
      <c r="L19" s="204">
        <v>1.050902837489252</v>
      </c>
      <c r="M19" s="204">
        <v>1.050902837489252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26.784178847807389</v>
      </c>
      <c r="C20" s="204">
        <f t="shared" si="3"/>
        <v>44.174548581255372</v>
      </c>
      <c r="D20" s="204">
        <f t="shared" si="3"/>
        <v>51.354256233877898</v>
      </c>
      <c r="E20" s="204">
        <f t="shared" si="3"/>
        <v>65.928632846087694</v>
      </c>
      <c r="F20" s="204">
        <f t="shared" si="3"/>
        <v>66.272570937231293</v>
      </c>
      <c r="G20" s="204">
        <f t="shared" si="3"/>
        <v>66.530524505588986</v>
      </c>
      <c r="H20" s="204">
        <f t="shared" si="3"/>
        <v>80.460017196904545</v>
      </c>
      <c r="I20" s="204">
        <f t="shared" si="3"/>
        <v>87.682717110920024</v>
      </c>
      <c r="J20" s="204">
        <f t="shared" si="3"/>
        <v>81.448839208942388</v>
      </c>
      <c r="K20" s="204">
        <f t="shared" si="3"/>
        <v>89.165950128976775</v>
      </c>
      <c r="L20" s="204">
        <f t="shared" si="3"/>
        <v>98.538263112639711</v>
      </c>
      <c r="M20" s="204">
        <f t="shared" si="3"/>
        <v>121.5176268271711</v>
      </c>
      <c r="N20" s="204">
        <f t="shared" si="3"/>
        <v>127.57953568357691</v>
      </c>
      <c r="O20" s="204">
        <f t="shared" si="3"/>
        <v>126.24677558039549</v>
      </c>
      <c r="P20" s="204">
        <f t="shared" si="3"/>
        <v>124.591573516767</v>
      </c>
      <c r="Q20" s="204">
        <f t="shared" si="3"/>
        <v>147.12699914015479</v>
      </c>
      <c r="R20" s="204">
        <f t="shared" si="3"/>
        <v>151.57635425623391</v>
      </c>
      <c r="S20" s="204">
        <f t="shared" si="3"/>
        <v>157.386328460877</v>
      </c>
      <c r="T20" s="204">
        <f t="shared" si="3"/>
        <v>152.49974204643161</v>
      </c>
      <c r="U20" s="204">
        <f t="shared" si="3"/>
        <v>161.83834909716251</v>
      </c>
      <c r="V20" s="204">
        <f t="shared" si="3"/>
        <v>166.33319002579529</v>
      </c>
      <c r="W20" s="204">
        <f t="shared" si="3"/>
        <v>177.32949269131561</v>
      </c>
      <c r="X20" s="204">
        <f t="shared" si="3"/>
        <v>164.7177987962167</v>
      </c>
      <c r="Y20" s="204">
        <f t="shared" si="3"/>
        <v>176.5609630266552</v>
      </c>
      <c r="DA20" s="71"/>
    </row>
    <row r="21" spans="1:105" ht="12" customHeight="1" x14ac:dyDescent="0.25">
      <c r="A21" s="18" t="s">
        <v>73</v>
      </c>
      <c r="B21" s="204">
        <v>26.784178847807389</v>
      </c>
      <c r="C21" s="204">
        <v>44.174548581255372</v>
      </c>
      <c r="D21" s="204">
        <v>51.354256233877898</v>
      </c>
      <c r="E21" s="204">
        <v>65.928632846087694</v>
      </c>
      <c r="F21" s="204">
        <v>66.272570937231293</v>
      </c>
      <c r="G21" s="204">
        <v>66.530524505588986</v>
      </c>
      <c r="H21" s="204">
        <v>80.460017196904545</v>
      </c>
      <c r="I21" s="204">
        <v>87.682717110920024</v>
      </c>
      <c r="J21" s="204">
        <v>81.448839208942388</v>
      </c>
      <c r="K21" s="204">
        <v>89.165950128976775</v>
      </c>
      <c r="L21" s="204">
        <v>98.538263112639711</v>
      </c>
      <c r="M21" s="204">
        <v>121.5176268271711</v>
      </c>
      <c r="N21" s="204">
        <v>127.57953568357691</v>
      </c>
      <c r="O21" s="204">
        <v>126.24677558039549</v>
      </c>
      <c r="P21" s="204">
        <v>124.591573516767</v>
      </c>
      <c r="Q21" s="204">
        <v>147.12699914015479</v>
      </c>
      <c r="R21" s="204">
        <v>151.57635425623391</v>
      </c>
      <c r="S21" s="204">
        <v>157.386328460877</v>
      </c>
      <c r="T21" s="204">
        <v>152.49974204643161</v>
      </c>
      <c r="U21" s="204">
        <v>161.83834909716251</v>
      </c>
      <c r="V21" s="204">
        <v>166.33319002579529</v>
      </c>
      <c r="W21" s="204">
        <v>177.32949269131561</v>
      </c>
      <c r="X21" s="204">
        <v>164.7177987962167</v>
      </c>
      <c r="Y21" s="204">
        <v>176.5609630266552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83.022871883061043</v>
      </c>
      <c r="C23" s="204">
        <f t="shared" si="4"/>
        <v>84.646947549441094</v>
      </c>
      <c r="D23" s="204">
        <f t="shared" si="4"/>
        <v>85.220206362854682</v>
      </c>
      <c r="E23" s="204">
        <f t="shared" si="4"/>
        <v>87.274290627687009</v>
      </c>
      <c r="F23" s="204">
        <f t="shared" si="4"/>
        <v>87.035425623387781</v>
      </c>
      <c r="G23" s="204">
        <f t="shared" si="4"/>
        <v>88.755116079105747</v>
      </c>
      <c r="H23" s="204">
        <f t="shared" si="4"/>
        <v>90.068787618228711</v>
      </c>
      <c r="I23" s="204">
        <f t="shared" si="4"/>
        <v>93.723215821152181</v>
      </c>
      <c r="J23" s="204">
        <f t="shared" si="4"/>
        <v>93.221582115219235</v>
      </c>
      <c r="K23" s="204">
        <f t="shared" si="4"/>
        <v>99.574892519346506</v>
      </c>
      <c r="L23" s="204">
        <f t="shared" si="4"/>
        <v>108.05391229578676</v>
      </c>
      <c r="M23" s="204">
        <f t="shared" si="4"/>
        <v>107.88667239896816</v>
      </c>
      <c r="N23" s="204">
        <f t="shared" si="4"/>
        <v>11.488478073946691</v>
      </c>
      <c r="O23" s="204">
        <f t="shared" si="4"/>
        <v>24.625021496130692</v>
      </c>
      <c r="P23" s="204">
        <f t="shared" si="4"/>
        <v>25.986500429922611</v>
      </c>
      <c r="Q23" s="204">
        <f t="shared" si="4"/>
        <v>26.12975064488392</v>
      </c>
      <c r="R23" s="204">
        <f t="shared" si="4"/>
        <v>29.521324161650906</v>
      </c>
      <c r="S23" s="204">
        <f t="shared" si="4"/>
        <v>29.769647463456582</v>
      </c>
      <c r="T23" s="204">
        <f t="shared" si="4"/>
        <v>31.271539122957865</v>
      </c>
      <c r="U23" s="204">
        <f t="shared" si="4"/>
        <v>30.837231298366287</v>
      </c>
      <c r="V23" s="204">
        <f t="shared" si="4"/>
        <v>32.728546861564908</v>
      </c>
      <c r="W23" s="204">
        <f t="shared" si="4"/>
        <v>40.733104041272568</v>
      </c>
      <c r="X23" s="204">
        <f t="shared" si="4"/>
        <v>45.246689595872745</v>
      </c>
      <c r="Y23" s="204">
        <f t="shared" si="4"/>
        <v>26.284866723989683</v>
      </c>
      <c r="DA23" s="71"/>
    </row>
    <row r="24" spans="1:105" ht="12" customHeight="1" x14ac:dyDescent="0.25">
      <c r="A24" s="18" t="s">
        <v>38</v>
      </c>
      <c r="B24" s="204">
        <v>83.022871883061043</v>
      </c>
      <c r="C24" s="204">
        <v>84.646947549441094</v>
      </c>
      <c r="D24" s="204">
        <v>85.220206362854682</v>
      </c>
      <c r="E24" s="204">
        <v>87.274290627687009</v>
      </c>
      <c r="F24" s="204">
        <v>87.035425623387781</v>
      </c>
      <c r="G24" s="204">
        <v>88.755116079105747</v>
      </c>
      <c r="H24" s="204">
        <v>90.068787618228711</v>
      </c>
      <c r="I24" s="204">
        <v>92.839466895958722</v>
      </c>
      <c r="J24" s="204">
        <v>92.337833190025776</v>
      </c>
      <c r="K24" s="204">
        <v>98.691143594153047</v>
      </c>
      <c r="L24" s="204">
        <v>107.1701633705933</v>
      </c>
      <c r="M24" s="204">
        <v>107.0029234737747</v>
      </c>
      <c r="N24" s="204">
        <v>10.103181427343079</v>
      </c>
      <c r="O24" s="204">
        <v>23.096388650042989</v>
      </c>
      <c r="P24" s="204">
        <v>23.096388650042989</v>
      </c>
      <c r="Q24" s="204">
        <v>23.096388650042989</v>
      </c>
      <c r="R24" s="204">
        <v>27.25227858985383</v>
      </c>
      <c r="S24" s="204">
        <v>27.256491831470338</v>
      </c>
      <c r="T24" s="204">
        <v>28.809802235597591</v>
      </c>
      <c r="U24" s="204">
        <v>29.088907996560611</v>
      </c>
      <c r="V24" s="204">
        <v>30.605932932072221</v>
      </c>
      <c r="W24" s="204">
        <v>37.762940670679278</v>
      </c>
      <c r="X24" s="204">
        <v>41.099914015477218</v>
      </c>
      <c r="Y24" s="204">
        <v>22.7731728288908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0.50154772141014614</v>
      </c>
      <c r="O25" s="204">
        <v>0.64488392089423896</v>
      </c>
      <c r="P25" s="204">
        <v>1.1226139294926909</v>
      </c>
      <c r="Q25" s="204">
        <v>1.265864144453998</v>
      </c>
      <c r="R25" s="204">
        <v>1.385296646603611</v>
      </c>
      <c r="S25" s="204">
        <v>1.5525365434221841</v>
      </c>
      <c r="T25" s="204">
        <v>1.547033533963887</v>
      </c>
      <c r="U25" s="204">
        <v>0.93000859845227857</v>
      </c>
      <c r="V25" s="204">
        <v>1.458039552880481</v>
      </c>
      <c r="W25" s="204">
        <v>2.2520206362854678</v>
      </c>
      <c r="X25" s="204">
        <v>2.5289767841788482</v>
      </c>
      <c r="Y25" s="204">
        <v>2.7705932932072228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0.88374892519346515</v>
      </c>
      <c r="J26" s="204">
        <v>0.88374892519346515</v>
      </c>
      <c r="K26" s="204">
        <v>0.88374892519346515</v>
      </c>
      <c r="L26" s="204">
        <v>0.88374892519346515</v>
      </c>
      <c r="M26" s="204">
        <v>0.88374892519346515</v>
      </c>
      <c r="N26" s="204">
        <v>0.88374892519346515</v>
      </c>
      <c r="O26" s="204">
        <v>0.88374892519346515</v>
      </c>
      <c r="P26" s="204">
        <v>1.7674978503869301</v>
      </c>
      <c r="Q26" s="204">
        <v>1.7674978503869301</v>
      </c>
      <c r="R26" s="204">
        <v>0.88374892519346515</v>
      </c>
      <c r="S26" s="204">
        <v>0.96061908856405842</v>
      </c>
      <c r="T26" s="204">
        <v>0.91470335339638853</v>
      </c>
      <c r="U26" s="204">
        <v>0.81831470335339629</v>
      </c>
      <c r="V26" s="204">
        <v>0.66457437661220975</v>
      </c>
      <c r="W26" s="204">
        <v>0.7181427343078246</v>
      </c>
      <c r="X26" s="204">
        <v>1.6177987962166811</v>
      </c>
      <c r="Y26" s="204">
        <v>0.74110060189165938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15.8116079105761</v>
      </c>
      <c r="C30" s="204">
        <v>12.99320722269991</v>
      </c>
      <c r="D30" s="204">
        <v>18.558297506448842</v>
      </c>
      <c r="E30" s="204">
        <v>20.23026655202063</v>
      </c>
      <c r="F30" s="204">
        <v>24.648925193465171</v>
      </c>
      <c r="G30" s="204">
        <v>38.812467755803951</v>
      </c>
      <c r="H30" s="204">
        <v>40.054428202923482</v>
      </c>
      <c r="I30" s="204">
        <v>51.160791057609629</v>
      </c>
      <c r="J30" s="204">
        <v>41.08151332760103</v>
      </c>
      <c r="K30" s="204">
        <v>37.164402407566627</v>
      </c>
      <c r="L30" s="204">
        <v>41.34419604471195</v>
      </c>
      <c r="M30" s="204">
        <v>35.229750644883907</v>
      </c>
      <c r="N30" s="204">
        <v>32.220292347377473</v>
      </c>
      <c r="O30" s="204">
        <v>37.761564918314697</v>
      </c>
      <c r="P30" s="204">
        <v>40.245571797076522</v>
      </c>
      <c r="Q30" s="204">
        <v>29.61685296646603</v>
      </c>
      <c r="R30" s="204">
        <v>30.261736887360279</v>
      </c>
      <c r="S30" s="204">
        <v>26.860361134995699</v>
      </c>
      <c r="T30" s="204">
        <v>25.478933791917449</v>
      </c>
      <c r="U30" s="204">
        <v>27.7079105760963</v>
      </c>
      <c r="V30" s="204">
        <v>33.163198624247627</v>
      </c>
      <c r="W30" s="204">
        <v>25.376268271711091</v>
      </c>
      <c r="X30" s="204">
        <v>13.31410146173689</v>
      </c>
      <c r="Y30" s="204">
        <v>17.15717970765262</v>
      </c>
      <c r="DA30" s="71" t="s">
        <v>2133</v>
      </c>
    </row>
    <row r="31" spans="1:105" ht="12" customHeight="1" x14ac:dyDescent="0.25">
      <c r="A31" s="21" t="s">
        <v>40</v>
      </c>
      <c r="B31" s="207">
        <v>134.47979363714529</v>
      </c>
      <c r="C31" s="207">
        <v>135.51160791057609</v>
      </c>
      <c r="D31" s="207">
        <v>137.83319002579529</v>
      </c>
      <c r="E31" s="207">
        <v>141.35855546001719</v>
      </c>
      <c r="F31" s="207">
        <v>145.14187446259669</v>
      </c>
      <c r="G31" s="207">
        <v>145.74376612209801</v>
      </c>
      <c r="H31" s="207">
        <v>152.45055889939809</v>
      </c>
      <c r="I31" s="207">
        <v>156.92175408426479</v>
      </c>
      <c r="J31" s="207">
        <v>152.536543422184</v>
      </c>
      <c r="K31" s="207">
        <v>157.7815993121238</v>
      </c>
      <c r="L31" s="207">
        <v>163.80051590713671</v>
      </c>
      <c r="M31" s="207">
        <v>160.53310404127259</v>
      </c>
      <c r="N31" s="207">
        <v>150.4729148753224</v>
      </c>
      <c r="O31" s="207">
        <v>151.8486672398968</v>
      </c>
      <c r="P31" s="207">
        <v>159.5872742906277</v>
      </c>
      <c r="Q31" s="207">
        <v>159.41530524505589</v>
      </c>
      <c r="R31" s="207">
        <v>165.6244196044712</v>
      </c>
      <c r="S31" s="207">
        <v>169.89991401547721</v>
      </c>
      <c r="T31" s="207">
        <v>174.79681857265689</v>
      </c>
      <c r="U31" s="207">
        <v>179.49905417024931</v>
      </c>
      <c r="V31" s="207">
        <v>173.81195184866721</v>
      </c>
      <c r="W31" s="207">
        <v>185.8222699914015</v>
      </c>
      <c r="X31" s="207">
        <v>185.155030094583</v>
      </c>
      <c r="Y31" s="207">
        <v>186.61745485812551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860.71586903812999</v>
      </c>
      <c r="C33" s="203">
        <f>FBT_emi!C5</f>
        <v>770.64889967894169</v>
      </c>
      <c r="D33" s="203">
        <f>FBT_emi!D5</f>
        <v>974.18438603858954</v>
      </c>
      <c r="E33" s="203">
        <f>FBT_emi!E5</f>
        <v>837.10530863840506</v>
      </c>
      <c r="F33" s="203">
        <f>FBT_emi!F5</f>
        <v>752.35461839910488</v>
      </c>
      <c r="G33" s="203">
        <f>FBT_emi!G5</f>
        <v>672.68370923842588</v>
      </c>
      <c r="H33" s="203">
        <f>FBT_emi!H5</f>
        <v>791.79395111888402</v>
      </c>
      <c r="I33" s="203">
        <f>FBT_emi!I5</f>
        <v>700.13950379927951</v>
      </c>
      <c r="J33" s="203">
        <f>FBT_emi!J5</f>
        <v>641.14456355883544</v>
      </c>
      <c r="K33" s="203">
        <f>FBT_emi!K5</f>
        <v>684.37854431867345</v>
      </c>
      <c r="L33" s="203">
        <f>FBT_emi!L5</f>
        <v>728.06424623926</v>
      </c>
      <c r="M33" s="203">
        <f>FBT_emi!M5</f>
        <v>670.58205623868957</v>
      </c>
      <c r="N33" s="203">
        <f>FBT_emi!N5</f>
        <v>622.75357692117848</v>
      </c>
      <c r="O33" s="203">
        <f>FBT_emi!O5</f>
        <v>566.61715584101501</v>
      </c>
      <c r="P33" s="203">
        <f>FBT_emi!P5</f>
        <v>535.91009796160279</v>
      </c>
      <c r="Q33" s="203">
        <f>FBT_emi!Q5</f>
        <v>605.15926632125922</v>
      </c>
      <c r="R33" s="203">
        <f>FBT_emi!R5</f>
        <v>590.49360720154311</v>
      </c>
      <c r="S33" s="203">
        <f>FBT_emi!S5</f>
        <v>585.48934332192709</v>
      </c>
      <c r="T33" s="203">
        <f>FBT_emi!T5</f>
        <v>571.55104800106642</v>
      </c>
      <c r="U33" s="203">
        <f>FBT_emi!U5</f>
        <v>580.01008212109559</v>
      </c>
      <c r="V33" s="203">
        <f>FBT_emi!V5</f>
        <v>561.15317088083566</v>
      </c>
      <c r="W33" s="203">
        <f>FBT_emi!W5</f>
        <v>566.81953668113215</v>
      </c>
      <c r="X33" s="203">
        <f>FBT_emi!X5</f>
        <v>601.28693712116399</v>
      </c>
      <c r="Y33" s="203">
        <f>FBT_emi!Y5</f>
        <v>546.0488402419187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124.10696037480632</v>
      </c>
      <c r="C35" s="284">
        <f t="shared" si="5"/>
        <v>111.77191690186669</v>
      </c>
      <c r="D35" s="284">
        <f t="shared" si="5"/>
        <v>124.56781660737344</v>
      </c>
      <c r="E35" s="284">
        <f t="shared" si="5"/>
        <v>117.43151627996339</v>
      </c>
      <c r="F35" s="284">
        <f t="shared" si="5"/>
        <v>112.99420920249385</v>
      </c>
      <c r="G35" s="284">
        <f t="shared" si="5"/>
        <v>110.92318593586729</v>
      </c>
      <c r="H35" s="284">
        <f t="shared" si="5"/>
        <v>122.89078392817601</v>
      </c>
      <c r="I35" s="284">
        <f t="shared" si="5"/>
        <v>125.59865093174014</v>
      </c>
      <c r="J35" s="284">
        <f t="shared" si="5"/>
        <v>114.93346824872188</v>
      </c>
      <c r="K35" s="284">
        <f t="shared" si="5"/>
        <v>116.38658406941921</v>
      </c>
      <c r="L35" s="284">
        <f t="shared" si="5"/>
        <v>123.25641478451162</v>
      </c>
      <c r="M35" s="284">
        <f t="shared" si="5"/>
        <v>122.14023412123355</v>
      </c>
      <c r="N35" s="284">
        <f t="shared" si="5"/>
        <v>95.478414789233113</v>
      </c>
      <c r="O35" s="284">
        <f t="shared" si="5"/>
        <v>94.005705285778404</v>
      </c>
      <c r="P35" s="284">
        <f t="shared" si="5"/>
        <v>88.811466760383084</v>
      </c>
      <c r="Q35" s="284">
        <f t="shared" si="5"/>
        <v>91.311407851633831</v>
      </c>
      <c r="R35" s="284">
        <f t="shared" si="5"/>
        <v>89.081478815552842</v>
      </c>
      <c r="S35" s="284">
        <f t="shared" si="5"/>
        <v>90.156425589503627</v>
      </c>
      <c r="T35" s="284">
        <f t="shared" si="5"/>
        <v>88.70232715511095</v>
      </c>
      <c r="U35" s="284">
        <f t="shared" si="5"/>
        <v>91.67014778595339</v>
      </c>
      <c r="V35" s="284">
        <f t="shared" si="5"/>
        <v>95.725473628170576</v>
      </c>
      <c r="W35" s="284">
        <f t="shared" si="5"/>
        <v>97.168724833100498</v>
      </c>
      <c r="X35" s="284">
        <f t="shared" si="5"/>
        <v>95.081920204941184</v>
      </c>
      <c r="Y35" s="284">
        <f t="shared" si="5"/>
        <v>92.265006030503869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108.94925259389791</v>
      </c>
      <c r="C36" s="344">
        <f t="shared" si="6"/>
        <v>109.19531160357131</v>
      </c>
      <c r="D36" s="344">
        <f t="shared" si="6"/>
        <v>111.52671379556688</v>
      </c>
      <c r="E36" s="344">
        <f t="shared" si="6"/>
        <v>112.03777381256037</v>
      </c>
      <c r="F36" s="344">
        <f t="shared" si="6"/>
        <v>110.070905129051</v>
      </c>
      <c r="G36" s="344">
        <f t="shared" si="6"/>
        <v>105.75903992192643</v>
      </c>
      <c r="H36" s="344">
        <f t="shared" si="6"/>
        <v>101.66642059462865</v>
      </c>
      <c r="I36" s="344">
        <f t="shared" si="6"/>
        <v>101.40446830003894</v>
      </c>
      <c r="J36" s="344">
        <f t="shared" si="6"/>
        <v>100.46047410561016</v>
      </c>
      <c r="K36" s="344">
        <f t="shared" si="6"/>
        <v>96.667568135169162</v>
      </c>
      <c r="L36" s="344">
        <f t="shared" si="6"/>
        <v>99.194771286176632</v>
      </c>
      <c r="M36" s="344">
        <f t="shared" si="6"/>
        <v>99.212462675420042</v>
      </c>
      <c r="N36" s="344">
        <f t="shared" si="6"/>
        <v>99.996127920555338</v>
      </c>
      <c r="O36" s="344">
        <f t="shared" si="6"/>
        <v>98.644404463652776</v>
      </c>
      <c r="P36" s="344">
        <f t="shared" si="6"/>
        <v>97.287241633792561</v>
      </c>
      <c r="Q36" s="344">
        <f t="shared" si="6"/>
        <v>95.644111514181105</v>
      </c>
      <c r="R36" s="344">
        <f t="shared" si="6"/>
        <v>97.349277509353229</v>
      </c>
      <c r="S36" s="344">
        <f t="shared" si="6"/>
        <v>97.689943262779849</v>
      </c>
      <c r="T36" s="344">
        <f t="shared" si="6"/>
        <v>98.16648507663821</v>
      </c>
      <c r="U36" s="344">
        <f t="shared" si="6"/>
        <v>95.967479901010378</v>
      </c>
      <c r="V36" s="344">
        <f t="shared" si="6"/>
        <v>96.628114700679504</v>
      </c>
      <c r="W36" s="344">
        <f t="shared" si="6"/>
        <v>100.82155772557384</v>
      </c>
      <c r="X36" s="344">
        <f t="shared" si="6"/>
        <v>99.996916203670267</v>
      </c>
      <c r="Y36" s="344">
        <f t="shared" si="6"/>
        <v>91.001652296177056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49.126871180063148</v>
      </c>
      <c r="C37" s="344">
        <f>IF(FBT_ued!C$5=0,"",FBT_ued!C$5/C$5*1000)</f>
        <v>49.803873721373662</v>
      </c>
      <c r="D37" s="344">
        <f>IF(FBT_ued!D$5=0,"",FBT_ued!D$5/D$5*1000)</f>
        <v>50.370445347526498</v>
      </c>
      <c r="E37" s="344">
        <f>IF(FBT_ued!E$5=0,"",FBT_ued!E$5/E$5*1000)</f>
        <v>51.07051718369523</v>
      </c>
      <c r="F37" s="344">
        <f>IF(FBT_ued!F$5=0,"",FBT_ued!F$5/F$5*1000)</f>
        <v>50.589469189736477</v>
      </c>
      <c r="G37" s="344">
        <f>IF(FBT_ued!G$5=0,"",FBT_ued!G$5/G$5*1000)</f>
        <v>48.942012337638261</v>
      </c>
      <c r="H37" s="344">
        <f>IF(FBT_ued!H$5=0,"",FBT_ued!H$5/H$5*1000)</f>
        <v>46.798290988624096</v>
      </c>
      <c r="I37" s="344">
        <f>IF(FBT_ued!I$5=0,"",FBT_ued!I$5/I$5*1000)</f>
        <v>47.130818243339185</v>
      </c>
      <c r="J37" s="344">
        <f>IF(FBT_ued!J$5=0,"",FBT_ued!J$5/J$5*1000)</f>
        <v>46.724829764944225</v>
      </c>
      <c r="K37" s="344">
        <f>IF(FBT_ued!K$5=0,"",FBT_ued!K$5/K$5*1000)</f>
        <v>44.842409919026764</v>
      </c>
      <c r="L37" s="344">
        <f>IF(FBT_ued!L$5=0,"",FBT_ued!L$5/L$5*1000)</f>
        <v>45.937463329260552</v>
      </c>
      <c r="M37" s="344">
        <f>IF(FBT_ued!M$5=0,"",FBT_ued!M$5/M$5*1000)</f>
        <v>46.286643384771942</v>
      </c>
      <c r="N37" s="344">
        <f>IF(FBT_ued!N$5=0,"",FBT_ued!N$5/N$5*1000)</f>
        <v>48.44000219625233</v>
      </c>
      <c r="O37" s="344">
        <f>IF(FBT_ued!O$5=0,"",FBT_ued!O$5/O$5*1000)</f>
        <v>47.847834485281439</v>
      </c>
      <c r="P37" s="344">
        <f>IF(FBT_ued!P$5=0,"",FBT_ued!P$5/P$5*1000)</f>
        <v>47.45794070844579</v>
      </c>
      <c r="Q37" s="344">
        <f>IF(FBT_ued!Q$5=0,"",FBT_ued!Q$5/Q$5*1000)</f>
        <v>46.484155388904064</v>
      </c>
      <c r="R37" s="344">
        <f>IF(FBT_ued!R$5=0,"",FBT_ued!R$5/R$5*1000)</f>
        <v>47.404086921382351</v>
      </c>
      <c r="S37" s="344">
        <f>IF(FBT_ued!S$5=0,"",FBT_ued!S$5/S$5*1000)</f>
        <v>47.687098428694725</v>
      </c>
      <c r="T37" s="344">
        <f>IF(FBT_ued!T$5=0,"",FBT_ued!T$5/T$5*1000)</f>
        <v>48.006180254483191</v>
      </c>
      <c r="U37" s="344">
        <f>IF(FBT_ued!U$5=0,"",FBT_ued!U$5/U$5*1000)</f>
        <v>47.001667309835462</v>
      </c>
      <c r="V37" s="344">
        <f>IF(FBT_ued!V$5=0,"",FBT_ued!V$5/V$5*1000)</f>
        <v>47.302617417496826</v>
      </c>
      <c r="W37" s="344">
        <f>IF(FBT_ued!W$5=0,"",FBT_ued!W$5/W$5*1000)</f>
        <v>49.441309883557928</v>
      </c>
      <c r="X37" s="344">
        <f>IF(FBT_ued!X$5=0,"",FBT_ued!X$5/X$5*1000)</f>
        <v>48.771164885552039</v>
      </c>
      <c r="Y37" s="344">
        <f>IF(FBT_ued!Y$5=0,"",FBT_ued!Y$5/Y$5*1000)</f>
        <v>45.073536678716813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1.673970430279162</v>
      </c>
      <c r="C38" s="345">
        <f t="shared" si="7"/>
        <v>1.5688254933192483</v>
      </c>
      <c r="D38" s="345">
        <f t="shared" si="7"/>
        <v>1.7195766580795522</v>
      </c>
      <c r="E38" s="345">
        <f t="shared" si="7"/>
        <v>1.5678754947296913</v>
      </c>
      <c r="F38" s="345">
        <f t="shared" si="7"/>
        <v>1.46115085972442</v>
      </c>
      <c r="G38" s="345">
        <f t="shared" si="7"/>
        <v>1.3291903829171252</v>
      </c>
      <c r="H38" s="345">
        <f t="shared" si="7"/>
        <v>1.4255753196608398</v>
      </c>
      <c r="I38" s="345">
        <f t="shared" si="7"/>
        <v>1.2782708570377974</v>
      </c>
      <c r="J38" s="345">
        <f t="shared" si="7"/>
        <v>1.2508301571296718</v>
      </c>
      <c r="K38" s="345">
        <f t="shared" si="7"/>
        <v>1.2781953541715387</v>
      </c>
      <c r="L38" s="345">
        <f t="shared" si="7"/>
        <v>1.2769397049860647</v>
      </c>
      <c r="M38" s="345">
        <f t="shared" si="7"/>
        <v>1.2210165080403006</v>
      </c>
      <c r="N38" s="345">
        <f t="shared" si="7"/>
        <v>1.4593485159920716</v>
      </c>
      <c r="O38" s="345">
        <f t="shared" si="7"/>
        <v>1.320129718521762</v>
      </c>
      <c r="P38" s="345">
        <f t="shared" si="7"/>
        <v>1.2457652269989008</v>
      </c>
      <c r="Q38" s="345">
        <f t="shared" si="7"/>
        <v>1.3540905849977751</v>
      </c>
      <c r="R38" s="345">
        <f t="shared" si="7"/>
        <v>1.3023948249966284</v>
      </c>
      <c r="S38" s="345">
        <f t="shared" si="7"/>
        <v>1.2887537106113183</v>
      </c>
      <c r="T38" s="345">
        <f t="shared" si="7"/>
        <v>1.2594981341460505</v>
      </c>
      <c r="U38" s="345">
        <f t="shared" si="7"/>
        <v>1.246333530058787</v>
      </c>
      <c r="V38" s="345">
        <f t="shared" si="7"/>
        <v>1.2145494397070211</v>
      </c>
      <c r="W38" s="345">
        <f t="shared" si="7"/>
        <v>1.1834950488841578</v>
      </c>
      <c r="X38" s="345">
        <f t="shared" si="7"/>
        <v>1.2563283059697772</v>
      </c>
      <c r="Y38" s="345">
        <f t="shared" si="7"/>
        <v>1.2123797173993005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PT: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514.17626827171102</v>
      </c>
      <c r="C5" s="223">
        <v>491.22665520206351</v>
      </c>
      <c r="D5" s="223">
        <v>566.5257093723128</v>
      </c>
      <c r="E5" s="223">
        <v>533.91057609630241</v>
      </c>
      <c r="F5" s="223">
        <v>514.90550300945836</v>
      </c>
      <c r="G5" s="223">
        <v>506.08529664660352</v>
      </c>
      <c r="H5" s="223">
        <v>555.42063628546862</v>
      </c>
      <c r="I5" s="223">
        <v>547.72390369733444</v>
      </c>
      <c r="J5" s="223">
        <v>512.57523645743754</v>
      </c>
      <c r="K5" s="223">
        <v>535.42562338779021</v>
      </c>
      <c r="L5" s="223">
        <v>570.16337059329317</v>
      </c>
      <c r="M5" s="223">
        <v>549.19982803095445</v>
      </c>
      <c r="N5" s="223">
        <v>426.73396388650019</v>
      </c>
      <c r="O5" s="223">
        <v>429.21324161650898</v>
      </c>
      <c r="P5" s="223">
        <v>430.1854686156492</v>
      </c>
      <c r="Q5" s="223">
        <v>446.91195184866729</v>
      </c>
      <c r="R5" s="223">
        <v>453.39062768701632</v>
      </c>
      <c r="S5" s="223">
        <v>454.30662080825448</v>
      </c>
      <c r="T5" s="223">
        <v>453.79269131556322</v>
      </c>
      <c r="U5" s="223">
        <v>465.37308684436812</v>
      </c>
      <c r="V5" s="223">
        <v>462.02579535683572</v>
      </c>
      <c r="W5" s="223">
        <v>478.93697334479788</v>
      </c>
      <c r="X5" s="223">
        <v>478.60653482373181</v>
      </c>
      <c r="Y5" s="223">
        <v>450.39423903697332</v>
      </c>
      <c r="DA5" s="89" t="s">
        <v>2118</v>
      </c>
    </row>
    <row r="6" spans="1:105" ht="12" customHeight="1" x14ac:dyDescent="0.25">
      <c r="A6" s="55" t="s">
        <v>91</v>
      </c>
      <c r="B6" s="259">
        <v>6.5037939730652621</v>
      </c>
      <c r="C6" s="259">
        <v>6.4967226982001307</v>
      </c>
      <c r="D6" s="259">
        <v>6.8008421337624707</v>
      </c>
      <c r="E6" s="259">
        <v>6.8228037103425869</v>
      </c>
      <c r="F6" s="259">
        <v>6.8962259302552207</v>
      </c>
      <c r="G6" s="259">
        <v>6.8512037091187601</v>
      </c>
      <c r="H6" s="259">
        <v>7.2737618957814414</v>
      </c>
      <c r="I6" s="259">
        <v>7.3817741713546168</v>
      </c>
      <c r="J6" s="259">
        <v>7.1044615952208821</v>
      </c>
      <c r="K6" s="259">
        <v>7.3760390433564771</v>
      </c>
      <c r="L6" s="259">
        <v>7.6988061936788714</v>
      </c>
      <c r="M6" s="259">
        <v>7.5362950520237444</v>
      </c>
      <c r="N6" s="259">
        <v>6.9455426726718237</v>
      </c>
      <c r="O6" s="259">
        <v>6.954135279980278</v>
      </c>
      <c r="P6" s="259">
        <v>7.2130095645957297</v>
      </c>
      <c r="Q6" s="259">
        <v>7.3273818717658434</v>
      </c>
      <c r="R6" s="259">
        <v>7.5519521150547586</v>
      </c>
      <c r="S6" s="259">
        <v>7.7096993039978914</v>
      </c>
      <c r="T6" s="259">
        <v>7.8666314265765971</v>
      </c>
      <c r="U6" s="259">
        <v>8.0731570722360484</v>
      </c>
      <c r="V6" s="259">
        <v>7.848650288980954</v>
      </c>
      <c r="W6" s="259">
        <v>8.3334753962007397</v>
      </c>
      <c r="X6" s="259">
        <v>8.3362665629039885</v>
      </c>
      <c r="Y6" s="259">
        <v>8.2914736198803549</v>
      </c>
      <c r="DA6" s="67" t="s">
        <v>2137</v>
      </c>
    </row>
    <row r="7" spans="1:105" ht="12" customHeight="1" x14ac:dyDescent="0.25">
      <c r="A7" s="173" t="s">
        <v>92</v>
      </c>
      <c r="B7" s="224">
        <v>7.5877596352428069</v>
      </c>
      <c r="C7" s="224">
        <v>7.57950981456682</v>
      </c>
      <c r="D7" s="224">
        <v>7.9343158227228834</v>
      </c>
      <c r="E7" s="224">
        <v>7.959937662066352</v>
      </c>
      <c r="F7" s="224">
        <v>8.0455969186310945</v>
      </c>
      <c r="G7" s="224">
        <v>7.9930709939718838</v>
      </c>
      <c r="H7" s="224">
        <v>8.486055545078349</v>
      </c>
      <c r="I7" s="224">
        <v>8.6120698665803861</v>
      </c>
      <c r="J7" s="224">
        <v>8.2885385277576979</v>
      </c>
      <c r="K7" s="224">
        <v>8.6053788839158933</v>
      </c>
      <c r="L7" s="224">
        <v>8.9819405592920205</v>
      </c>
      <c r="M7" s="224">
        <v>8.7923442273610348</v>
      </c>
      <c r="N7" s="224">
        <v>8.1031331181171318</v>
      </c>
      <c r="O7" s="224">
        <v>8.1131578266436577</v>
      </c>
      <c r="P7" s="224">
        <v>8.4151778253616847</v>
      </c>
      <c r="Q7" s="224">
        <v>8.548612183726819</v>
      </c>
      <c r="R7" s="224">
        <v>8.810610800897221</v>
      </c>
      <c r="S7" s="224">
        <v>8.9946491879975419</v>
      </c>
      <c r="T7" s="224">
        <v>9.1777366643393652</v>
      </c>
      <c r="U7" s="224">
        <v>9.4186832509420579</v>
      </c>
      <c r="V7" s="224">
        <v>9.1567586704777817</v>
      </c>
      <c r="W7" s="224">
        <v>9.7223879622341975</v>
      </c>
      <c r="X7" s="224">
        <v>9.7256443233879875</v>
      </c>
      <c r="Y7" s="224">
        <v>9.6733858898604161</v>
      </c>
      <c r="DA7" s="177" t="s">
        <v>2138</v>
      </c>
    </row>
    <row r="8" spans="1:105" ht="12" customHeight="1" x14ac:dyDescent="0.25">
      <c r="A8" s="173" t="s">
        <v>93</v>
      </c>
      <c r="B8" s="224">
        <v>17.3434505948407</v>
      </c>
      <c r="C8" s="224">
        <v>17.324593861867019</v>
      </c>
      <c r="D8" s="224">
        <v>18.135579023366589</v>
      </c>
      <c r="E8" s="224">
        <v>18.194143227580231</v>
      </c>
      <c r="F8" s="224">
        <v>18.389935814013921</v>
      </c>
      <c r="G8" s="224">
        <v>18.269876557650029</v>
      </c>
      <c r="H8" s="224">
        <v>19.396698388750512</v>
      </c>
      <c r="I8" s="224">
        <v>19.684731123612309</v>
      </c>
      <c r="J8" s="224">
        <v>18.945230920589019</v>
      </c>
      <c r="K8" s="224">
        <v>19.66943744895061</v>
      </c>
      <c r="L8" s="224">
        <v>20.530149849810329</v>
      </c>
      <c r="M8" s="224">
        <v>20.096786805396651</v>
      </c>
      <c r="N8" s="224">
        <v>18.521447127124869</v>
      </c>
      <c r="O8" s="224">
        <v>18.544360746614071</v>
      </c>
      <c r="P8" s="224">
        <v>19.234692172255279</v>
      </c>
      <c r="Q8" s="224">
        <v>19.53968499137558</v>
      </c>
      <c r="R8" s="224">
        <v>20.13853897347936</v>
      </c>
      <c r="S8" s="224">
        <v>20.559198143994379</v>
      </c>
      <c r="T8" s="224">
        <v>20.977683804204261</v>
      </c>
      <c r="U8" s="224">
        <v>21.528418859296131</v>
      </c>
      <c r="V8" s="224">
        <v>20.929734103949212</v>
      </c>
      <c r="W8" s="224">
        <v>22.222601056535311</v>
      </c>
      <c r="X8" s="224">
        <v>22.230044167743969</v>
      </c>
      <c r="Y8" s="224">
        <v>22.110596319680951</v>
      </c>
      <c r="DA8" s="177" t="s">
        <v>2139</v>
      </c>
    </row>
    <row r="9" spans="1:105" ht="12" customHeight="1" x14ac:dyDescent="0.25">
      <c r="A9" s="173" t="s">
        <v>94</v>
      </c>
      <c r="B9" s="224">
        <v>13.007587946130521</v>
      </c>
      <c r="C9" s="224">
        <v>12.99344539640026</v>
      </c>
      <c r="D9" s="224">
        <v>13.60168426752494</v>
      </c>
      <c r="E9" s="224">
        <v>13.64560742068517</v>
      </c>
      <c r="F9" s="224">
        <v>13.79245186051044</v>
      </c>
      <c r="G9" s="224">
        <v>13.70240741823752</v>
      </c>
      <c r="H9" s="224">
        <v>14.547523791562879</v>
      </c>
      <c r="I9" s="224">
        <v>14.76354834270923</v>
      </c>
      <c r="J9" s="224">
        <v>14.208923190441761</v>
      </c>
      <c r="K9" s="224">
        <v>14.752078086712951</v>
      </c>
      <c r="L9" s="224">
        <v>15.397612387357739</v>
      </c>
      <c r="M9" s="224">
        <v>15.072590104047491</v>
      </c>
      <c r="N9" s="224">
        <v>13.891085345343649</v>
      </c>
      <c r="O9" s="224">
        <v>13.90827055996056</v>
      </c>
      <c r="P9" s="224">
        <v>14.426019129191459</v>
      </c>
      <c r="Q9" s="224">
        <v>14.65476374353169</v>
      </c>
      <c r="R9" s="224">
        <v>15.103904230109521</v>
      </c>
      <c r="S9" s="224">
        <v>15.419398607995779</v>
      </c>
      <c r="T9" s="224">
        <v>15.733262853153191</v>
      </c>
      <c r="U9" s="224">
        <v>16.1463141444721</v>
      </c>
      <c r="V9" s="224">
        <v>15.69730057796191</v>
      </c>
      <c r="W9" s="224">
        <v>16.666950792401479</v>
      </c>
      <c r="X9" s="224">
        <v>16.672533125807981</v>
      </c>
      <c r="Y9" s="224">
        <v>16.58294723976071</v>
      </c>
      <c r="DA9" s="177" t="s">
        <v>2140</v>
      </c>
    </row>
    <row r="10" spans="1:105" ht="12" customHeight="1" x14ac:dyDescent="0.25">
      <c r="A10" s="56" t="s">
        <v>95</v>
      </c>
      <c r="B10" s="260">
        <v>9.2119457988211657</v>
      </c>
      <c r="C10" s="260">
        <v>9.0771424693743654</v>
      </c>
      <c r="D10" s="260">
        <v>10.18565774629792</v>
      </c>
      <c r="E10" s="260">
        <v>9.6604022303103054</v>
      </c>
      <c r="F10" s="260">
        <v>9.4995810364914135</v>
      </c>
      <c r="G10" s="260">
        <v>9.3539178201031632</v>
      </c>
      <c r="H10" s="260">
        <v>10.167437624275379</v>
      </c>
      <c r="I10" s="260">
        <v>10.131021446446599</v>
      </c>
      <c r="J10" s="260">
        <v>9.5659089602146707</v>
      </c>
      <c r="K10" s="260">
        <v>9.9800654823149326</v>
      </c>
      <c r="L10" s="260">
        <v>10.545180648853259</v>
      </c>
      <c r="M10" s="260">
        <v>10.29028071165115</v>
      </c>
      <c r="N10" s="260">
        <v>8.6250771026406685</v>
      </c>
      <c r="O10" s="260">
        <v>8.6395526269197056</v>
      </c>
      <c r="P10" s="260">
        <v>8.7816667654139753</v>
      </c>
      <c r="Q10" s="260">
        <v>9.0182318406917901</v>
      </c>
      <c r="R10" s="260">
        <v>9.2067685706511391</v>
      </c>
      <c r="S10" s="260">
        <v>9.2993596467743096</v>
      </c>
      <c r="T10" s="260">
        <v>9.3922694835805949</v>
      </c>
      <c r="U10" s="260">
        <v>9.6292620196072569</v>
      </c>
      <c r="V10" s="260">
        <v>9.4566860173031291</v>
      </c>
      <c r="W10" s="260">
        <v>9.9061504408385375</v>
      </c>
      <c r="X10" s="260">
        <v>9.9084328565378321</v>
      </c>
      <c r="Y10" s="260">
        <v>9.5641193629346954</v>
      </c>
      <c r="DA10" s="68" t="s">
        <v>2141</v>
      </c>
    </row>
    <row r="11" spans="1:105" ht="12" customHeight="1" x14ac:dyDescent="0.25">
      <c r="A11" s="37" t="s">
        <v>159</v>
      </c>
      <c r="B11" s="226">
        <v>2.9982816581534641</v>
      </c>
      <c r="C11" s="226">
        <v>2.6806714476459801</v>
      </c>
      <c r="D11" s="226">
        <v>3.431482996755276</v>
      </c>
      <c r="E11" s="226">
        <v>1.568997545210455</v>
      </c>
      <c r="F11" s="226">
        <v>1.533811767093394</v>
      </c>
      <c r="G11" s="226">
        <v>1.5045390029420469</v>
      </c>
      <c r="H11" s="226">
        <v>1.4933676886476599</v>
      </c>
      <c r="I11" s="226">
        <v>1.385157806263863</v>
      </c>
      <c r="J11" s="226">
        <v>1.0107669759515261</v>
      </c>
      <c r="K11" s="226">
        <v>1.014337465916394</v>
      </c>
      <c r="L11" s="226">
        <v>1.0424140534826949</v>
      </c>
      <c r="M11" s="226">
        <v>0.92147549304814036</v>
      </c>
      <c r="N11" s="226">
        <v>0.61997020615658505</v>
      </c>
      <c r="O11" s="226">
        <v>0.57059785969891075</v>
      </c>
      <c r="P11" s="226">
        <v>0.61559389817717192</v>
      </c>
      <c r="Q11" s="226">
        <v>0.73864150318374422</v>
      </c>
      <c r="R11" s="226">
        <v>0.55972255195286957</v>
      </c>
      <c r="S11" s="226">
        <v>0.44315031633587859</v>
      </c>
      <c r="T11" s="226">
        <v>0.41100581424140459</v>
      </c>
      <c r="U11" s="226">
        <v>0.35211179282801391</v>
      </c>
      <c r="V11" s="226">
        <v>0.24536332476894249</v>
      </c>
      <c r="W11" s="226">
        <v>0.1929697383412052</v>
      </c>
      <c r="X11" s="226">
        <v>0.49446274374617738</v>
      </c>
      <c r="Y11" s="226">
        <v>0.190828245524788</v>
      </c>
      <c r="DA11" s="69" t="s">
        <v>2142</v>
      </c>
    </row>
    <row r="12" spans="1:105" ht="12" customHeight="1" x14ac:dyDescent="0.25">
      <c r="A12" s="37" t="s">
        <v>35</v>
      </c>
      <c r="B12" s="226">
        <v>1.0849105755982631</v>
      </c>
      <c r="C12" s="226">
        <v>1.6826728692481969</v>
      </c>
      <c r="D12" s="226">
        <v>2.3262001750467189</v>
      </c>
      <c r="E12" s="226">
        <v>2.9883209735276242</v>
      </c>
      <c r="F12" s="226">
        <v>2.6831028380889221</v>
      </c>
      <c r="G12" s="226">
        <v>2.5731941180240101</v>
      </c>
      <c r="H12" s="226">
        <v>3.3471126463476799</v>
      </c>
      <c r="I12" s="226">
        <v>3.3353600143657021</v>
      </c>
      <c r="J12" s="226">
        <v>3.0198301317512439</v>
      </c>
      <c r="K12" s="226">
        <v>3.3325693644394918</v>
      </c>
      <c r="L12" s="226">
        <v>3.7966694482227328</v>
      </c>
      <c r="M12" s="226">
        <v>4.2304944562065003</v>
      </c>
      <c r="N12" s="226">
        <v>3.068174713668562</v>
      </c>
      <c r="O12" s="226">
        <v>3.0519988657717398</v>
      </c>
      <c r="P12" s="226">
        <v>2.7738222000416162</v>
      </c>
      <c r="Q12" s="226">
        <v>3.307678710756651</v>
      </c>
      <c r="R12" s="226">
        <v>3.330826438488641</v>
      </c>
      <c r="S12" s="226">
        <v>3.3255711720970829</v>
      </c>
      <c r="T12" s="226">
        <v>3.1031614059219379</v>
      </c>
      <c r="U12" s="226">
        <v>3.261814951755456</v>
      </c>
      <c r="V12" s="226">
        <v>3.506673673625218</v>
      </c>
      <c r="W12" s="226">
        <v>3.5342364014948928</v>
      </c>
      <c r="X12" s="226">
        <v>3.2820352821818748</v>
      </c>
      <c r="Y12" s="226">
        <v>3.0437635684437749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5.128753565069438</v>
      </c>
      <c r="C15" s="226">
        <v>4.7137981524801873</v>
      </c>
      <c r="D15" s="226">
        <v>4.4279745744959254</v>
      </c>
      <c r="E15" s="226">
        <v>5.1030837115722267</v>
      </c>
      <c r="F15" s="226">
        <v>5.2826664313090967</v>
      </c>
      <c r="G15" s="226">
        <v>5.2761846991371062</v>
      </c>
      <c r="H15" s="226">
        <v>5.3269572892800392</v>
      </c>
      <c r="I15" s="226">
        <v>5.4105036258170394</v>
      </c>
      <c r="J15" s="226">
        <v>5.5353118525119003</v>
      </c>
      <c r="K15" s="226">
        <v>5.6331586519590457</v>
      </c>
      <c r="L15" s="226">
        <v>5.7060971471478359</v>
      </c>
      <c r="M15" s="226">
        <v>5.1383107623965074</v>
      </c>
      <c r="N15" s="226">
        <v>4.9369321828155206</v>
      </c>
      <c r="O15" s="226">
        <v>5.0169559014490552</v>
      </c>
      <c r="P15" s="226">
        <v>5.3922506671951878</v>
      </c>
      <c r="Q15" s="226">
        <v>4.9719116267513961</v>
      </c>
      <c r="R15" s="226">
        <v>5.3162195802096281</v>
      </c>
      <c r="S15" s="226">
        <v>5.5306381583413478</v>
      </c>
      <c r="T15" s="226">
        <v>5.8781022634172517</v>
      </c>
      <c r="U15" s="226">
        <v>6.0153352750237872</v>
      </c>
      <c r="V15" s="226">
        <v>5.7046490189089676</v>
      </c>
      <c r="W15" s="226">
        <v>6.1789443010024394</v>
      </c>
      <c r="X15" s="226">
        <v>6.1319348306097803</v>
      </c>
      <c r="Y15" s="226">
        <v>6.3295275489661327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30.712760611927958</v>
      </c>
      <c r="C16" s="261">
        <f t="shared" si="0"/>
        <v>29.169038947224337</v>
      </c>
      <c r="D16" s="261">
        <f t="shared" si="0"/>
        <v>34.051987843365197</v>
      </c>
      <c r="E16" s="261">
        <f t="shared" si="0"/>
        <v>31.725055946485178</v>
      </c>
      <c r="F16" s="261">
        <f t="shared" si="0"/>
        <v>30.420005272562648</v>
      </c>
      <c r="G16" s="261">
        <f t="shared" si="0"/>
        <v>29.63912830961932</v>
      </c>
      <c r="H16" s="261">
        <f t="shared" si="0"/>
        <v>32.663752643818846</v>
      </c>
      <c r="I16" s="261">
        <f t="shared" si="0"/>
        <v>31.966791636434497</v>
      </c>
      <c r="J16" s="261">
        <f t="shared" si="0"/>
        <v>29.998842199544121</v>
      </c>
      <c r="K16" s="261">
        <f t="shared" si="0"/>
        <v>31.351728516395738</v>
      </c>
      <c r="L16" s="261">
        <f t="shared" si="0"/>
        <v>33.283396584718091</v>
      </c>
      <c r="M16" s="261">
        <f t="shared" si="0"/>
        <v>32.08722907287941</v>
      </c>
      <c r="N16" s="261">
        <f t="shared" si="0"/>
        <v>26.188831360562528</v>
      </c>
      <c r="O16" s="261">
        <f t="shared" si="0"/>
        <v>26.259327449479361</v>
      </c>
      <c r="P16" s="261">
        <f t="shared" si="0"/>
        <v>26.617278297276329</v>
      </c>
      <c r="Q16" s="261">
        <f t="shared" si="0"/>
        <v>27.455960480137598</v>
      </c>
      <c r="R16" s="261">
        <f t="shared" si="0"/>
        <v>27.985991288830729</v>
      </c>
      <c r="S16" s="261">
        <f t="shared" si="0"/>
        <v>28.22918051006307</v>
      </c>
      <c r="T16" s="261">
        <f t="shared" si="0"/>
        <v>28.441724006602765</v>
      </c>
      <c r="U16" s="261">
        <f t="shared" si="0"/>
        <v>29.178540949562194</v>
      </c>
      <c r="V16" s="261">
        <f t="shared" si="0"/>
        <v>28.726217961073829</v>
      </c>
      <c r="W16" s="261">
        <f t="shared" si="0"/>
        <v>30.079859454121848</v>
      </c>
      <c r="X16" s="261">
        <f t="shared" si="0"/>
        <v>30.049785736556622</v>
      </c>
      <c r="Y16" s="261">
        <f t="shared" si="0"/>
        <v>29.008716368088159</v>
      </c>
      <c r="DA16" s="70"/>
    </row>
    <row r="17" spans="1:105" ht="12" customHeight="1" x14ac:dyDescent="0.25">
      <c r="A17" s="60" t="s">
        <v>2148</v>
      </c>
      <c r="B17" s="329">
        <v>22.934632288881719</v>
      </c>
      <c r="C17" s="329">
        <v>20.53350900653319</v>
      </c>
      <c r="D17" s="329">
        <v>26.929707996335239</v>
      </c>
      <c r="E17" s="329">
        <v>23.26007196956726</v>
      </c>
      <c r="F17" s="329">
        <v>20.698044925308739</v>
      </c>
      <c r="G17" s="329">
        <v>19.150757080166908</v>
      </c>
      <c r="H17" s="329">
        <v>22.623510224007831</v>
      </c>
      <c r="I17" s="329">
        <v>20.57585996955871</v>
      </c>
      <c r="J17" s="329">
        <v>18.39119900970331</v>
      </c>
      <c r="K17" s="329">
        <v>19.557881016536339</v>
      </c>
      <c r="L17" s="329">
        <v>21.361754208113769</v>
      </c>
      <c r="M17" s="329">
        <v>20.069493051545312</v>
      </c>
      <c r="N17" s="329">
        <v>13.846471602543859</v>
      </c>
      <c r="O17" s="329">
        <v>13.293145582172929</v>
      </c>
      <c r="P17" s="329">
        <v>12.13349300591616</v>
      </c>
      <c r="Q17" s="329">
        <v>13.940663744729649</v>
      </c>
      <c r="R17" s="329">
        <v>13.439342891302919</v>
      </c>
      <c r="S17" s="329">
        <v>12.99003307045472</v>
      </c>
      <c r="T17" s="329">
        <v>12.23582950624</v>
      </c>
      <c r="U17" s="329">
        <v>12.476105670812791</v>
      </c>
      <c r="V17" s="329">
        <v>12.78935215261885</v>
      </c>
      <c r="W17" s="329">
        <v>12.53032577487561</v>
      </c>
      <c r="X17" s="329">
        <v>12.86550091861052</v>
      </c>
      <c r="Y17" s="329">
        <v>10.70216538764965</v>
      </c>
      <c r="DA17" s="72" t="s">
        <v>2149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2150</v>
      </c>
    </row>
    <row r="19" spans="1:105" ht="12" customHeight="1" x14ac:dyDescent="0.25">
      <c r="A19" s="59" t="s">
        <v>31</v>
      </c>
      <c r="B19" s="230">
        <v>2.5997520636965401</v>
      </c>
      <c r="C19" s="230">
        <v>2.5469423847529322</v>
      </c>
      <c r="D19" s="230">
        <v>3.5342445013120471</v>
      </c>
      <c r="E19" s="230">
        <v>3.3847790917774572</v>
      </c>
      <c r="F19" s="230">
        <v>2.857790561910651</v>
      </c>
      <c r="G19" s="230">
        <v>2.5507697172299331</v>
      </c>
      <c r="H19" s="230">
        <v>2.369736645416233</v>
      </c>
      <c r="I19" s="230">
        <v>2.1327743469534282</v>
      </c>
      <c r="J19" s="230">
        <v>2.0738431751990878</v>
      </c>
      <c r="K19" s="230">
        <v>1.88709890666626</v>
      </c>
      <c r="L19" s="230">
        <v>1.934281139537301</v>
      </c>
      <c r="M19" s="230">
        <v>1.907303359221505</v>
      </c>
      <c r="N19" s="230">
        <v>1.4297640218650209</v>
      </c>
      <c r="O19" s="230">
        <v>1.559154781951573</v>
      </c>
      <c r="P19" s="230">
        <v>1.216925995753749</v>
      </c>
      <c r="Q19" s="230">
        <v>1.0958224527659679</v>
      </c>
      <c r="R19" s="230">
        <v>1.0102930853659751</v>
      </c>
      <c r="S19" s="230">
        <v>0.9513476551535589</v>
      </c>
      <c r="T19" s="230">
        <v>0.96276495112139338</v>
      </c>
      <c r="U19" s="230">
        <v>0.96740680346636376</v>
      </c>
      <c r="V19" s="230">
        <v>0.95098100341092262</v>
      </c>
      <c r="W19" s="230">
        <v>0.90540014274799008</v>
      </c>
      <c r="X19" s="230">
        <v>0.93325872029075885</v>
      </c>
      <c r="Y19" s="230">
        <v>0.76189645035949061</v>
      </c>
      <c r="DA19" s="71" t="s">
        <v>2151</v>
      </c>
    </row>
    <row r="20" spans="1:105" ht="12" customHeight="1" x14ac:dyDescent="0.25">
      <c r="A20" s="59" t="s">
        <v>159</v>
      </c>
      <c r="B20" s="230">
        <v>4.2429418211344334</v>
      </c>
      <c r="C20" s="230">
        <v>4.6153381032297176</v>
      </c>
      <c r="D20" s="230">
        <v>5.0978215619352163</v>
      </c>
      <c r="E20" s="230">
        <v>2.4348301537784329</v>
      </c>
      <c r="F20" s="230">
        <v>2.662567543171384</v>
      </c>
      <c r="G20" s="230">
        <v>2.8345352160804098</v>
      </c>
      <c r="H20" s="230">
        <v>2.6515665077987252</v>
      </c>
      <c r="I20" s="230">
        <v>2.7650372653303208</v>
      </c>
      <c r="J20" s="230">
        <v>2.0158116271022739</v>
      </c>
      <c r="K20" s="230">
        <v>2.0174113083643581</v>
      </c>
      <c r="L20" s="230">
        <v>2.065380197417694</v>
      </c>
      <c r="M20" s="230">
        <v>2.0470712683733869</v>
      </c>
      <c r="N20" s="230">
        <v>1.480152590967639</v>
      </c>
      <c r="O20" s="230">
        <v>1.411420507675097</v>
      </c>
      <c r="P20" s="230">
        <v>1.5876315108855841</v>
      </c>
      <c r="Q20" s="230">
        <v>1.920785232066353</v>
      </c>
      <c r="R20" s="230">
        <v>1.467946764214078</v>
      </c>
      <c r="S20" s="230">
        <v>1.171638492376291</v>
      </c>
      <c r="T20" s="230">
        <v>1.089136948856803</v>
      </c>
      <c r="U20" s="230">
        <v>0.93988312658648721</v>
      </c>
      <c r="V20" s="230">
        <v>0.65845605826406184</v>
      </c>
      <c r="W20" s="230">
        <v>0.52725515525873168</v>
      </c>
      <c r="X20" s="230">
        <v>1.3319174105772069</v>
      </c>
      <c r="Y20" s="230">
        <v>0.53192393746060274</v>
      </c>
      <c r="DA20" s="71" t="s">
        <v>2152</v>
      </c>
    </row>
    <row r="21" spans="1:105" ht="12" customHeight="1" x14ac:dyDescent="0.25">
      <c r="A21" s="59" t="s">
        <v>32</v>
      </c>
      <c r="B21" s="230">
        <v>14.55665487227213</v>
      </c>
      <c r="C21" s="230">
        <v>10.4741542741362</v>
      </c>
      <c r="D21" s="230">
        <v>14.84183188800141</v>
      </c>
      <c r="E21" s="230">
        <v>12.803072412137031</v>
      </c>
      <c r="F21" s="230">
        <v>10.520047150905009</v>
      </c>
      <c r="G21" s="230">
        <v>8.9175822471149413</v>
      </c>
      <c r="H21" s="230">
        <v>11.659201970071811</v>
      </c>
      <c r="I21" s="230">
        <v>9.0200382075945615</v>
      </c>
      <c r="J21" s="230">
        <v>8.2789803165236187</v>
      </c>
      <c r="K21" s="230">
        <v>9.0252383035555805</v>
      </c>
      <c r="L21" s="230">
        <v>9.8395869453211464</v>
      </c>
      <c r="M21" s="230">
        <v>6.7170131920180074</v>
      </c>
      <c r="N21" s="230">
        <v>3.611417899444461</v>
      </c>
      <c r="O21" s="230">
        <v>2.7732013011792009</v>
      </c>
      <c r="P21" s="230">
        <v>2.175181143653564</v>
      </c>
      <c r="Q21" s="230">
        <v>2.322670417935647</v>
      </c>
      <c r="R21" s="230">
        <v>2.2255681316522549</v>
      </c>
      <c r="S21" s="230">
        <v>2.0746190474752799</v>
      </c>
      <c r="T21" s="230">
        <v>1.9607647498091301</v>
      </c>
      <c r="U21" s="230">
        <v>1.862135369222661</v>
      </c>
      <c r="V21" s="230">
        <v>1.7694193417197981</v>
      </c>
      <c r="W21" s="230">
        <v>1.4410042109057439</v>
      </c>
      <c r="X21" s="230">
        <v>1.7596184054014641</v>
      </c>
      <c r="Y21" s="230">
        <v>0.92401031670510403</v>
      </c>
      <c r="DA21" s="71" t="s">
        <v>2153</v>
      </c>
    </row>
    <row r="22" spans="1:105" ht="12" customHeight="1" x14ac:dyDescent="0.25">
      <c r="A22" s="59" t="s">
        <v>35</v>
      </c>
      <c r="B22" s="230">
        <v>1.535283531778618</v>
      </c>
      <c r="C22" s="230">
        <v>2.897074244414342</v>
      </c>
      <c r="D22" s="230">
        <v>3.4558100450865679</v>
      </c>
      <c r="E22" s="230">
        <v>4.6373903118743369</v>
      </c>
      <c r="F22" s="230">
        <v>4.6576396693216928</v>
      </c>
      <c r="G22" s="230">
        <v>4.8478698997416263</v>
      </c>
      <c r="H22" s="230">
        <v>5.943005100721062</v>
      </c>
      <c r="I22" s="230">
        <v>6.6580101496804014</v>
      </c>
      <c r="J22" s="230">
        <v>6.022563890878331</v>
      </c>
      <c r="K22" s="230">
        <v>6.628132497950145</v>
      </c>
      <c r="L22" s="230">
        <v>7.5225059258376321</v>
      </c>
      <c r="M22" s="230">
        <v>9.3981052319324068</v>
      </c>
      <c r="N22" s="230">
        <v>7.325137090266737</v>
      </c>
      <c r="O22" s="230">
        <v>7.5493689913670616</v>
      </c>
      <c r="P22" s="230">
        <v>7.1537543556232626</v>
      </c>
      <c r="Q22" s="230">
        <v>8.6013856419616808</v>
      </c>
      <c r="R22" s="230">
        <v>8.7355349100706086</v>
      </c>
      <c r="S22" s="230">
        <v>8.7924278754495866</v>
      </c>
      <c r="T22" s="230">
        <v>8.2231628564526709</v>
      </c>
      <c r="U22" s="230">
        <v>8.7066803715372814</v>
      </c>
      <c r="V22" s="230">
        <v>9.4104957492240704</v>
      </c>
      <c r="W22" s="230">
        <v>9.6566662659631426</v>
      </c>
      <c r="X22" s="230">
        <v>8.8407063823410876</v>
      </c>
      <c r="Y22" s="230">
        <v>8.4843346831244535</v>
      </c>
      <c r="DA22" s="71" t="s">
        <v>2154</v>
      </c>
    </row>
    <row r="23" spans="1:105" ht="12" customHeight="1" x14ac:dyDescent="0.25">
      <c r="A23" s="60" t="s">
        <v>2155</v>
      </c>
      <c r="B23" s="329">
        <v>7.2578248052010181</v>
      </c>
      <c r="C23" s="329">
        <v>8.1157921248351332</v>
      </c>
      <c r="D23" s="329">
        <v>6.5782124763289609</v>
      </c>
      <c r="E23" s="329">
        <v>7.9191596800905097</v>
      </c>
      <c r="F23" s="329">
        <v>9.1702622728334902</v>
      </c>
      <c r="G23" s="329">
        <v>9.9402749327229127</v>
      </c>
      <c r="H23" s="329">
        <v>9.458341468148495</v>
      </c>
      <c r="I23" s="329">
        <v>10.800389733167419</v>
      </c>
      <c r="J23" s="329">
        <v>11.03928626222314</v>
      </c>
      <c r="K23" s="329">
        <v>11.203764376390881</v>
      </c>
      <c r="L23" s="329">
        <v>11.30573788111001</v>
      </c>
      <c r="M23" s="329">
        <v>11.4148324171722</v>
      </c>
      <c r="N23" s="329">
        <v>11.786716344204921</v>
      </c>
      <c r="O23" s="329">
        <v>12.409851044908009</v>
      </c>
      <c r="P23" s="329">
        <v>13.90674452619251</v>
      </c>
      <c r="Q23" s="329">
        <v>12.929106185666679</v>
      </c>
      <c r="R23" s="329">
        <v>13.942492228323429</v>
      </c>
      <c r="S23" s="329">
        <v>14.622371495288521</v>
      </c>
      <c r="T23" s="329">
        <v>15.576563986236639</v>
      </c>
      <c r="U23" s="329">
        <v>16.056582712970521</v>
      </c>
      <c r="V23" s="329">
        <v>15.3089737853365</v>
      </c>
      <c r="W23" s="329">
        <v>16.88285564755018</v>
      </c>
      <c r="X23" s="329">
        <v>16.51738349291378</v>
      </c>
      <c r="Y23" s="329">
        <v>17.643233090848081</v>
      </c>
      <c r="DA23" s="72" t="s">
        <v>2156</v>
      </c>
    </row>
    <row r="24" spans="1:105" ht="12" customHeight="1" x14ac:dyDescent="0.25">
      <c r="A24" s="60" t="s">
        <v>2157</v>
      </c>
      <c r="B24" s="329">
        <v>0.520303517845221</v>
      </c>
      <c r="C24" s="329">
        <v>0.51973781585601064</v>
      </c>
      <c r="D24" s="329">
        <v>0.54406737070099753</v>
      </c>
      <c r="E24" s="329">
        <v>0.54582429682740685</v>
      </c>
      <c r="F24" s="329">
        <v>0.55169807442041774</v>
      </c>
      <c r="G24" s="329">
        <v>0.54809629672950078</v>
      </c>
      <c r="H24" s="329">
        <v>0.58190095166251532</v>
      </c>
      <c r="I24" s="329">
        <v>0.59054193370836938</v>
      </c>
      <c r="J24" s="329">
        <v>0.56835692761767065</v>
      </c>
      <c r="K24" s="329">
        <v>0.59008312346851843</v>
      </c>
      <c r="L24" s="329">
        <v>0.61590449549430981</v>
      </c>
      <c r="M24" s="329">
        <v>0.60290360416189959</v>
      </c>
      <c r="N24" s="329">
        <v>0.55564341381374593</v>
      </c>
      <c r="O24" s="329">
        <v>0.55633082239842202</v>
      </c>
      <c r="P24" s="329">
        <v>0.57704076516765834</v>
      </c>
      <c r="Q24" s="329">
        <v>0.58619054974126739</v>
      </c>
      <c r="R24" s="329">
        <v>0.60415616920438076</v>
      </c>
      <c r="S24" s="329">
        <v>0.61677594431983118</v>
      </c>
      <c r="T24" s="329">
        <v>0.62933051412612773</v>
      </c>
      <c r="U24" s="329">
        <v>0.64585256577888372</v>
      </c>
      <c r="V24" s="329">
        <v>0.62789202311847625</v>
      </c>
      <c r="W24" s="329">
        <v>0.6666780316960591</v>
      </c>
      <c r="X24" s="329">
        <v>0.66690132503231903</v>
      </c>
      <c r="Y24" s="329">
        <v>0.66331788959042837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25.593967176606633</v>
      </c>
      <c r="C25" s="261">
        <f t="shared" si="1"/>
        <v>24.307532456020294</v>
      </c>
      <c r="D25" s="261">
        <f t="shared" si="1"/>
        <v>28.37665653613767</v>
      </c>
      <c r="E25" s="261">
        <f t="shared" si="1"/>
        <v>26.437546622070986</v>
      </c>
      <c r="F25" s="261">
        <f t="shared" si="1"/>
        <v>25.350004393802198</v>
      </c>
      <c r="G25" s="261">
        <f t="shared" si="1"/>
        <v>24.699273591349446</v>
      </c>
      <c r="H25" s="261">
        <f t="shared" si="1"/>
        <v>27.219793869849035</v>
      </c>
      <c r="I25" s="261">
        <f t="shared" si="1"/>
        <v>26.638993030362087</v>
      </c>
      <c r="J25" s="261">
        <f t="shared" si="1"/>
        <v>24.999035166286767</v>
      </c>
      <c r="K25" s="261">
        <f t="shared" si="1"/>
        <v>26.126440430329783</v>
      </c>
      <c r="L25" s="261">
        <f t="shared" si="1"/>
        <v>27.73616382059841</v>
      </c>
      <c r="M25" s="261">
        <f t="shared" si="1"/>
        <v>26.739357560732834</v>
      </c>
      <c r="N25" s="261">
        <f t="shared" si="1"/>
        <v>21.824026133802107</v>
      </c>
      <c r="O25" s="261">
        <f t="shared" si="1"/>
        <v>21.882772874566133</v>
      </c>
      <c r="P25" s="261">
        <f t="shared" si="1"/>
        <v>22.18106524773027</v>
      </c>
      <c r="Q25" s="261">
        <f t="shared" si="1"/>
        <v>22.879967066781319</v>
      </c>
      <c r="R25" s="261">
        <f t="shared" si="1"/>
        <v>23.321659407358947</v>
      </c>
      <c r="S25" s="261">
        <f t="shared" si="1"/>
        <v>23.524317091719222</v>
      </c>
      <c r="T25" s="261">
        <f t="shared" si="1"/>
        <v>23.701436672168967</v>
      </c>
      <c r="U25" s="261">
        <f t="shared" si="1"/>
        <v>24.315450791301824</v>
      </c>
      <c r="V25" s="261">
        <f t="shared" si="1"/>
        <v>23.938514967561531</v>
      </c>
      <c r="W25" s="261">
        <f t="shared" si="1"/>
        <v>25.066549545101534</v>
      </c>
      <c r="X25" s="261">
        <f t="shared" si="1"/>
        <v>25.041488113797183</v>
      </c>
      <c r="Y25" s="261">
        <f t="shared" si="1"/>
        <v>24.173930306740143</v>
      </c>
      <c r="DA25" s="70"/>
    </row>
    <row r="26" spans="1:105" ht="12" customHeight="1" x14ac:dyDescent="0.25">
      <c r="A26" s="60" t="s">
        <v>2160</v>
      </c>
      <c r="B26" s="329">
        <v>19.112193574068101</v>
      </c>
      <c r="C26" s="329">
        <v>17.111257505444339</v>
      </c>
      <c r="D26" s="329">
        <v>22.44142333027937</v>
      </c>
      <c r="E26" s="329">
        <v>19.383393307972721</v>
      </c>
      <c r="F26" s="329">
        <v>17.24837077109061</v>
      </c>
      <c r="G26" s="329">
        <v>15.958964233472431</v>
      </c>
      <c r="H26" s="329">
        <v>18.85292518667319</v>
      </c>
      <c r="I26" s="329">
        <v>17.146549974632261</v>
      </c>
      <c r="J26" s="329">
        <v>15.325999174752759</v>
      </c>
      <c r="K26" s="329">
        <v>16.298234180446951</v>
      </c>
      <c r="L26" s="329">
        <v>17.801461840094809</v>
      </c>
      <c r="M26" s="329">
        <v>16.724577542954421</v>
      </c>
      <c r="N26" s="329">
        <v>11.538726335453219</v>
      </c>
      <c r="O26" s="329">
        <v>11.077621318477441</v>
      </c>
      <c r="P26" s="329">
        <v>10.1112441715968</v>
      </c>
      <c r="Q26" s="329">
        <v>11.617219787274699</v>
      </c>
      <c r="R26" s="329">
        <v>11.1994524094191</v>
      </c>
      <c r="S26" s="329">
        <v>10.825027558712261</v>
      </c>
      <c r="T26" s="329">
        <v>10.196524588533331</v>
      </c>
      <c r="U26" s="329">
        <v>10.396754725677321</v>
      </c>
      <c r="V26" s="329">
        <v>10.657793460515711</v>
      </c>
      <c r="W26" s="329">
        <v>10.44193814572967</v>
      </c>
      <c r="X26" s="329">
        <v>10.72125076550876</v>
      </c>
      <c r="Y26" s="329">
        <v>8.918471156374709</v>
      </c>
      <c r="DA26" s="72" t="s">
        <v>2161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2162</v>
      </c>
    </row>
    <row r="28" spans="1:105" ht="12" customHeight="1" x14ac:dyDescent="0.25">
      <c r="A28" s="59" t="s">
        <v>31</v>
      </c>
      <c r="B28" s="230">
        <v>2.166460053080451</v>
      </c>
      <c r="C28" s="230">
        <v>2.1224519872941112</v>
      </c>
      <c r="D28" s="230">
        <v>2.945203751093374</v>
      </c>
      <c r="E28" s="230">
        <v>2.8206492431478809</v>
      </c>
      <c r="F28" s="230">
        <v>2.3814921349255429</v>
      </c>
      <c r="G28" s="230">
        <v>2.125641431024945</v>
      </c>
      <c r="H28" s="230">
        <v>1.974780537846861</v>
      </c>
      <c r="I28" s="230">
        <v>1.7773119557945241</v>
      </c>
      <c r="J28" s="230">
        <v>1.7282026459992399</v>
      </c>
      <c r="K28" s="230">
        <v>1.5725824222218829</v>
      </c>
      <c r="L28" s="230">
        <v>1.6119009496144181</v>
      </c>
      <c r="M28" s="230">
        <v>1.5894194660179219</v>
      </c>
      <c r="N28" s="230">
        <v>1.1914700182208511</v>
      </c>
      <c r="O28" s="230">
        <v>1.299295651626311</v>
      </c>
      <c r="P28" s="230">
        <v>1.0141049964614579</v>
      </c>
      <c r="Q28" s="230">
        <v>0.91318537730497318</v>
      </c>
      <c r="R28" s="230">
        <v>0.84191090447164574</v>
      </c>
      <c r="S28" s="230">
        <v>0.79278971262796594</v>
      </c>
      <c r="T28" s="230">
        <v>0.80230412593449429</v>
      </c>
      <c r="U28" s="230">
        <v>0.80617233622196949</v>
      </c>
      <c r="V28" s="230">
        <v>0.79248416950910217</v>
      </c>
      <c r="W28" s="230">
        <v>0.75450011895665836</v>
      </c>
      <c r="X28" s="230">
        <v>0.77771560024229913</v>
      </c>
      <c r="Y28" s="230">
        <v>0.63491370863290897</v>
      </c>
      <c r="DA28" s="71" t="s">
        <v>2163</v>
      </c>
    </row>
    <row r="29" spans="1:105" ht="12" customHeight="1" x14ac:dyDescent="0.25">
      <c r="A29" s="59" t="s">
        <v>159</v>
      </c>
      <c r="B29" s="230">
        <v>3.5357848509453609</v>
      </c>
      <c r="C29" s="230">
        <v>3.8461150860247661</v>
      </c>
      <c r="D29" s="230">
        <v>4.2481846349460151</v>
      </c>
      <c r="E29" s="230">
        <v>2.0290251281486942</v>
      </c>
      <c r="F29" s="230">
        <v>2.2188062859761528</v>
      </c>
      <c r="G29" s="230">
        <v>2.3621126800670091</v>
      </c>
      <c r="H29" s="230">
        <v>2.2096387564989368</v>
      </c>
      <c r="I29" s="230">
        <v>2.3041977211086011</v>
      </c>
      <c r="J29" s="230">
        <v>1.6798430225852281</v>
      </c>
      <c r="K29" s="230">
        <v>1.6811760903036319</v>
      </c>
      <c r="L29" s="230">
        <v>1.721150164514746</v>
      </c>
      <c r="M29" s="230">
        <v>1.705892723644489</v>
      </c>
      <c r="N29" s="230">
        <v>1.233460492473033</v>
      </c>
      <c r="O29" s="230">
        <v>1.1761837563959141</v>
      </c>
      <c r="P29" s="230">
        <v>1.32302625907132</v>
      </c>
      <c r="Q29" s="230">
        <v>1.600654360055294</v>
      </c>
      <c r="R29" s="230">
        <v>1.223288970178398</v>
      </c>
      <c r="S29" s="230">
        <v>0.97636541031357593</v>
      </c>
      <c r="T29" s="230">
        <v>0.90761412404733555</v>
      </c>
      <c r="U29" s="230">
        <v>0.78323593882207254</v>
      </c>
      <c r="V29" s="230">
        <v>0.54871338188671814</v>
      </c>
      <c r="W29" s="230">
        <v>0.4393792960489431</v>
      </c>
      <c r="X29" s="230">
        <v>1.1099311754810059</v>
      </c>
      <c r="Y29" s="230">
        <v>0.44326994788383572</v>
      </c>
      <c r="DA29" s="71" t="s">
        <v>2164</v>
      </c>
    </row>
    <row r="30" spans="1:105" ht="12" customHeight="1" x14ac:dyDescent="0.25">
      <c r="A30" s="59" t="s">
        <v>32</v>
      </c>
      <c r="B30" s="230">
        <v>12.130545726893439</v>
      </c>
      <c r="C30" s="230">
        <v>8.728461895113508</v>
      </c>
      <c r="D30" s="230">
        <v>12.36819324000118</v>
      </c>
      <c r="E30" s="230">
        <v>10.66922701011419</v>
      </c>
      <c r="F30" s="230">
        <v>8.766705959087508</v>
      </c>
      <c r="G30" s="230">
        <v>7.4313185392624526</v>
      </c>
      <c r="H30" s="230">
        <v>9.7160016417265069</v>
      </c>
      <c r="I30" s="230">
        <v>7.516698506328801</v>
      </c>
      <c r="J30" s="230">
        <v>6.8991502637696822</v>
      </c>
      <c r="K30" s="230">
        <v>7.5210319196296513</v>
      </c>
      <c r="L30" s="230">
        <v>8.1996557877676217</v>
      </c>
      <c r="M30" s="230">
        <v>5.5975109933483393</v>
      </c>
      <c r="N30" s="230">
        <v>3.009514916203718</v>
      </c>
      <c r="O30" s="230">
        <v>2.311001084316</v>
      </c>
      <c r="P30" s="230">
        <v>1.8126509530446371</v>
      </c>
      <c r="Q30" s="230">
        <v>1.935558681613039</v>
      </c>
      <c r="R30" s="230">
        <v>1.854640109710213</v>
      </c>
      <c r="S30" s="230">
        <v>1.7288492062294001</v>
      </c>
      <c r="T30" s="230">
        <v>1.6339706248409409</v>
      </c>
      <c r="U30" s="230">
        <v>1.551779474352218</v>
      </c>
      <c r="V30" s="230">
        <v>1.4745161180998321</v>
      </c>
      <c r="W30" s="230">
        <v>1.2008368424214531</v>
      </c>
      <c r="X30" s="230">
        <v>1.4663486711678859</v>
      </c>
      <c r="Y30" s="230">
        <v>0.77000859725425352</v>
      </c>
      <c r="DA30" s="71" t="s">
        <v>2165</v>
      </c>
    </row>
    <row r="31" spans="1:105" ht="12" customHeight="1" x14ac:dyDescent="0.25">
      <c r="A31" s="59" t="s">
        <v>35</v>
      </c>
      <c r="B31" s="230">
        <v>1.2794029431488489</v>
      </c>
      <c r="C31" s="230">
        <v>2.4142285370119518</v>
      </c>
      <c r="D31" s="230">
        <v>2.879841704238808</v>
      </c>
      <c r="E31" s="230">
        <v>3.8644919265619491</v>
      </c>
      <c r="F31" s="230">
        <v>3.8813663911014098</v>
      </c>
      <c r="G31" s="230">
        <v>4.0398915831180213</v>
      </c>
      <c r="H31" s="230">
        <v>4.9525042506008843</v>
      </c>
      <c r="I31" s="230">
        <v>5.5483417914003361</v>
      </c>
      <c r="J31" s="230">
        <v>5.0188032423986089</v>
      </c>
      <c r="K31" s="230">
        <v>5.523443748291788</v>
      </c>
      <c r="L31" s="230">
        <v>6.2687549381980272</v>
      </c>
      <c r="M31" s="230">
        <v>7.8317543599436741</v>
      </c>
      <c r="N31" s="230">
        <v>6.104280908555614</v>
      </c>
      <c r="O31" s="230">
        <v>6.2911408261392161</v>
      </c>
      <c r="P31" s="230">
        <v>5.9614619630193859</v>
      </c>
      <c r="Q31" s="230">
        <v>7.1678213683013992</v>
      </c>
      <c r="R31" s="230">
        <v>7.2796124250588399</v>
      </c>
      <c r="S31" s="230">
        <v>7.3270232295413233</v>
      </c>
      <c r="T31" s="230">
        <v>6.8526357137105576</v>
      </c>
      <c r="U31" s="230">
        <v>7.2555669762810648</v>
      </c>
      <c r="V31" s="230">
        <v>7.8420797910200584</v>
      </c>
      <c r="W31" s="230">
        <v>8.0472218883026194</v>
      </c>
      <c r="X31" s="230">
        <v>7.3672553186175724</v>
      </c>
      <c r="Y31" s="230">
        <v>7.0702789026037109</v>
      </c>
      <c r="DA31" s="71" t="s">
        <v>2166</v>
      </c>
    </row>
    <row r="32" spans="1:105" ht="12" customHeight="1" x14ac:dyDescent="0.25">
      <c r="A32" s="60" t="s">
        <v>2167</v>
      </c>
      <c r="B32" s="329">
        <v>6.0481873376675157</v>
      </c>
      <c r="C32" s="329">
        <v>6.7631601040292786</v>
      </c>
      <c r="D32" s="329">
        <v>5.4818437302741359</v>
      </c>
      <c r="E32" s="329">
        <v>6.5992997334087589</v>
      </c>
      <c r="F32" s="329">
        <v>7.6418852273612412</v>
      </c>
      <c r="G32" s="329">
        <v>8.2835624439357609</v>
      </c>
      <c r="H32" s="329">
        <v>7.8819512234570821</v>
      </c>
      <c r="I32" s="329">
        <v>9.0003247776395181</v>
      </c>
      <c r="J32" s="329">
        <v>9.1994052185192832</v>
      </c>
      <c r="K32" s="329">
        <v>9.3364703136590688</v>
      </c>
      <c r="L32" s="329">
        <v>9.4214482342583441</v>
      </c>
      <c r="M32" s="329">
        <v>9.5123603476434972</v>
      </c>
      <c r="N32" s="329">
        <v>9.822263620170764</v>
      </c>
      <c r="O32" s="329">
        <v>10.34154253742334</v>
      </c>
      <c r="P32" s="329">
        <v>11.588953771827089</v>
      </c>
      <c r="Q32" s="329">
        <v>10.77425515472223</v>
      </c>
      <c r="R32" s="329">
        <v>11.618743523602859</v>
      </c>
      <c r="S32" s="329">
        <v>12.1853095794071</v>
      </c>
      <c r="T32" s="329">
        <v>12.98046998853053</v>
      </c>
      <c r="U32" s="329">
        <v>13.380485594142099</v>
      </c>
      <c r="V32" s="329">
        <v>12.757478154447091</v>
      </c>
      <c r="W32" s="329">
        <v>14.06904637295848</v>
      </c>
      <c r="X32" s="329">
        <v>13.764486244094821</v>
      </c>
      <c r="Y32" s="329">
        <v>14.702694242373409</v>
      </c>
      <c r="DA32" s="72" t="s">
        <v>2168</v>
      </c>
    </row>
    <row r="33" spans="1:105" ht="12" customHeight="1" x14ac:dyDescent="0.25">
      <c r="A33" s="60" t="s">
        <v>2169</v>
      </c>
      <c r="B33" s="329">
        <v>0.43358626487101748</v>
      </c>
      <c r="C33" s="329">
        <v>0.43311484654667542</v>
      </c>
      <c r="D33" s="329">
        <v>0.45338947558416492</v>
      </c>
      <c r="E33" s="329">
        <v>0.45485358068950588</v>
      </c>
      <c r="F33" s="329">
        <v>0.45974839535034812</v>
      </c>
      <c r="G33" s="329">
        <v>0.45674691394125061</v>
      </c>
      <c r="H33" s="329">
        <v>0.48491745971876282</v>
      </c>
      <c r="I33" s="329">
        <v>0.49211827809030789</v>
      </c>
      <c r="J33" s="329">
        <v>0.4736307730147255</v>
      </c>
      <c r="K33" s="329">
        <v>0.49173593622376532</v>
      </c>
      <c r="L33" s="329">
        <v>0.5132537462452581</v>
      </c>
      <c r="M33" s="329">
        <v>0.50241967013491651</v>
      </c>
      <c r="N33" s="329">
        <v>0.46303617817812182</v>
      </c>
      <c r="O33" s="329">
        <v>0.46360901866535181</v>
      </c>
      <c r="P33" s="329">
        <v>0.48086730430638203</v>
      </c>
      <c r="Q33" s="329">
        <v>0.48849212478438958</v>
      </c>
      <c r="R33" s="329">
        <v>0.50346347433698402</v>
      </c>
      <c r="S33" s="329">
        <v>0.5139799535998596</v>
      </c>
      <c r="T33" s="329">
        <v>0.52444209510510653</v>
      </c>
      <c r="U33" s="329">
        <v>0.5382104714824032</v>
      </c>
      <c r="V33" s="329">
        <v>0.52324335259873045</v>
      </c>
      <c r="W33" s="329">
        <v>0.55556502641338279</v>
      </c>
      <c r="X33" s="329">
        <v>0.55575110419359919</v>
      </c>
      <c r="Y33" s="329">
        <v>0.55276490799202382</v>
      </c>
      <c r="DA33" s="72" t="s">
        <v>2170</v>
      </c>
    </row>
    <row r="34" spans="1:105" ht="12" customHeight="1" x14ac:dyDescent="0.25">
      <c r="A34" s="57" t="s">
        <v>2171</v>
      </c>
      <c r="B34" s="261">
        <v>279.1095700888643</v>
      </c>
      <c r="C34" s="261">
        <v>262.06300887168823</v>
      </c>
      <c r="D34" s="261">
        <v>311.968184169219</v>
      </c>
      <c r="E34" s="261">
        <v>288.3519624129346</v>
      </c>
      <c r="F34" s="261">
        <v>273.61715142028828</v>
      </c>
      <c r="G34" s="261">
        <v>268.52638670402331</v>
      </c>
      <c r="H34" s="261">
        <v>297.99441548949687</v>
      </c>
      <c r="I34" s="261">
        <v>291.29645656047398</v>
      </c>
      <c r="J34" s="261">
        <v>269.47190995505338</v>
      </c>
      <c r="K34" s="261">
        <v>282.0758976029108</v>
      </c>
      <c r="L34" s="261">
        <v>302.96819265870619</v>
      </c>
      <c r="M34" s="261">
        <v>289.7848763581357</v>
      </c>
      <c r="N34" s="261">
        <v>205.52428576277239</v>
      </c>
      <c r="O34" s="261">
        <v>207.56260118914031</v>
      </c>
      <c r="P34" s="261">
        <v>203.9175853082607</v>
      </c>
      <c r="Q34" s="261">
        <v>214.4990580817838</v>
      </c>
      <c r="R34" s="261">
        <v>215.66066144432801</v>
      </c>
      <c r="S34" s="261">
        <v>213.60183572132129</v>
      </c>
      <c r="T34" s="261">
        <v>210.46649207564769</v>
      </c>
      <c r="U34" s="261">
        <v>215.74630278715301</v>
      </c>
      <c r="V34" s="261">
        <v>217.18818000373781</v>
      </c>
      <c r="W34" s="261">
        <v>221.6363875789138</v>
      </c>
      <c r="X34" s="261">
        <v>221.2721537675211</v>
      </c>
      <c r="Y34" s="261">
        <v>200.19761352162391</v>
      </c>
      <c r="DA34" s="70" t="s">
        <v>2172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21.321148685257342</v>
      </c>
      <c r="C37" s="229">
        <v>21.352624395485279</v>
      </c>
      <c r="D37" s="229">
        <v>28.399947345529629</v>
      </c>
      <c r="E37" s="229">
        <v>27.554009853137181</v>
      </c>
      <c r="F37" s="229">
        <v>23.57776742817428</v>
      </c>
      <c r="G37" s="229">
        <v>20.118758352863839</v>
      </c>
      <c r="H37" s="229">
        <v>18.66195806658499</v>
      </c>
      <c r="I37" s="229">
        <v>16.448407434549289</v>
      </c>
      <c r="J37" s="229">
        <v>16.531579046726211</v>
      </c>
      <c r="K37" s="229">
        <v>15.05187920828919</v>
      </c>
      <c r="L37" s="229">
        <v>14.96158283870256</v>
      </c>
      <c r="M37" s="229">
        <v>14.999728669554511</v>
      </c>
      <c r="N37" s="229">
        <v>17.197498727023351</v>
      </c>
      <c r="O37" s="229">
        <v>17.771565094022179</v>
      </c>
      <c r="P37" s="229">
        <v>14.60145879611715</v>
      </c>
      <c r="Q37" s="229">
        <v>13.045088867302979</v>
      </c>
      <c r="R37" s="229">
        <v>12.230520025107531</v>
      </c>
      <c r="S37" s="229">
        <v>11.99362647631269</v>
      </c>
      <c r="T37" s="229">
        <v>12.62655434682007</v>
      </c>
      <c r="U37" s="229">
        <v>12.6733891746946</v>
      </c>
      <c r="V37" s="229">
        <v>11.78284566591396</v>
      </c>
      <c r="W37" s="229">
        <v>11.813318586123851</v>
      </c>
      <c r="X37" s="229">
        <v>12.416015846381759</v>
      </c>
      <c r="Y37" s="229">
        <v>11.63439696482436</v>
      </c>
      <c r="DA37" s="73" t="s">
        <v>2175</v>
      </c>
    </row>
    <row r="38" spans="1:105" ht="12" customHeight="1" x14ac:dyDescent="0.25">
      <c r="A38" s="64" t="s">
        <v>159</v>
      </c>
      <c r="B38" s="229">
        <v>34.79731574966965</v>
      </c>
      <c r="C38" s="229">
        <v>38.693290263020792</v>
      </c>
      <c r="D38" s="229">
        <v>40.964303370103202</v>
      </c>
      <c r="E38" s="229">
        <v>19.820889998672168</v>
      </c>
      <c r="F38" s="229">
        <v>21.967109532592481</v>
      </c>
      <c r="G38" s="229">
        <v>22.356910022020571</v>
      </c>
      <c r="H38" s="229">
        <v>20.88140176884907</v>
      </c>
      <c r="I38" s="229">
        <v>21.324552959309479</v>
      </c>
      <c r="J38" s="229">
        <v>16.06898229107988</v>
      </c>
      <c r="K38" s="229">
        <v>16.091277049479679</v>
      </c>
      <c r="L38" s="229">
        <v>15.97562850893153</v>
      </c>
      <c r="M38" s="229">
        <v>16.09891444084413</v>
      </c>
      <c r="N38" s="229">
        <v>17.80358290577367</v>
      </c>
      <c r="O38" s="229">
        <v>16.08765962016265</v>
      </c>
      <c r="P38" s="229">
        <v>19.04942138675786</v>
      </c>
      <c r="Q38" s="229">
        <v>22.865760766320129</v>
      </c>
      <c r="R38" s="229">
        <v>17.77083556798609</v>
      </c>
      <c r="S38" s="229">
        <v>14.770829955494211</v>
      </c>
      <c r="T38" s="229">
        <v>14.283908922787781</v>
      </c>
      <c r="U38" s="229">
        <v>12.312818763811251</v>
      </c>
      <c r="V38" s="229">
        <v>8.158402832952298</v>
      </c>
      <c r="W38" s="229">
        <v>6.8794258264009018</v>
      </c>
      <c r="X38" s="229">
        <v>17.719746214261129</v>
      </c>
      <c r="Y38" s="229">
        <v>8.1226448037512711</v>
      </c>
      <c r="DA38" s="73" t="s">
        <v>2176</v>
      </c>
    </row>
    <row r="39" spans="1:105" ht="12" customHeight="1" x14ac:dyDescent="0.25">
      <c r="A39" s="64" t="s">
        <v>32</v>
      </c>
      <c r="B39" s="229">
        <v>119.38238543039679</v>
      </c>
      <c r="C39" s="229">
        <v>87.811441442438635</v>
      </c>
      <c r="D39" s="229">
        <v>119.2637475913064</v>
      </c>
      <c r="E39" s="229">
        <v>104.2242267010692</v>
      </c>
      <c r="F39" s="229">
        <v>86.7940528474671</v>
      </c>
      <c r="G39" s="229">
        <v>70.335899438358254</v>
      </c>
      <c r="H39" s="229">
        <v>91.817602886884373</v>
      </c>
      <c r="I39" s="229">
        <v>69.564444886375355</v>
      </c>
      <c r="J39" s="229">
        <v>65.995644784356301</v>
      </c>
      <c r="K39" s="229">
        <v>71.987110103905351</v>
      </c>
      <c r="L39" s="229">
        <v>76.108789033766854</v>
      </c>
      <c r="M39" s="229">
        <v>52.825039531840602</v>
      </c>
      <c r="N39" s="229">
        <v>43.438884863972888</v>
      </c>
      <c r="O39" s="229">
        <v>31.6095156255397</v>
      </c>
      <c r="P39" s="229">
        <v>26.09921881361095</v>
      </c>
      <c r="Q39" s="229">
        <v>27.649955460346131</v>
      </c>
      <c r="R39" s="229">
        <v>26.942533801024439</v>
      </c>
      <c r="S39" s="229">
        <v>26.154693083303862</v>
      </c>
      <c r="T39" s="229">
        <v>25.71520976740706</v>
      </c>
      <c r="U39" s="229">
        <v>24.394666386014279</v>
      </c>
      <c r="V39" s="229">
        <v>21.923461085960959</v>
      </c>
      <c r="W39" s="229">
        <v>18.8016778699733</v>
      </c>
      <c r="X39" s="229">
        <v>23.409853591556001</v>
      </c>
      <c r="Y39" s="229">
        <v>14.109926380504691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0.96778539546268516</v>
      </c>
      <c r="L40" s="229">
        <v>0.96778539546385811</v>
      </c>
      <c r="M40" s="229">
        <v>0.96778539546264897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2178</v>
      </c>
    </row>
    <row r="41" spans="1:105" ht="12" customHeight="1" x14ac:dyDescent="0.25">
      <c r="A41" s="64" t="s">
        <v>35</v>
      </c>
      <c r="B41" s="229">
        <v>12.59120395063176</v>
      </c>
      <c r="C41" s="229">
        <v>24.288000606976642</v>
      </c>
      <c r="D41" s="229">
        <v>27.769675606816641</v>
      </c>
      <c r="E41" s="229">
        <v>37.750971298728913</v>
      </c>
      <c r="F41" s="229">
        <v>38.427149403868327</v>
      </c>
      <c r="G41" s="229">
        <v>38.236741788256118</v>
      </c>
      <c r="H41" s="229">
        <v>46.801872348847731</v>
      </c>
      <c r="I41" s="229">
        <v>51.3479842824174</v>
      </c>
      <c r="J41" s="229">
        <v>48.008688514480447</v>
      </c>
      <c r="K41" s="229">
        <v>52.867313622648211</v>
      </c>
      <c r="L41" s="229">
        <v>58.186265307313803</v>
      </c>
      <c r="M41" s="229">
        <v>73.910124367654561</v>
      </c>
      <c r="N41" s="229">
        <v>88.108270916490142</v>
      </c>
      <c r="O41" s="229">
        <v>86.049251813819865</v>
      </c>
      <c r="P41" s="229">
        <v>85.835334133427182</v>
      </c>
      <c r="Q41" s="229">
        <v>102.3941787267773</v>
      </c>
      <c r="R41" s="229">
        <v>105.75162415265071</v>
      </c>
      <c r="S41" s="229">
        <v>110.8460142691375</v>
      </c>
      <c r="T41" s="229">
        <v>107.84585852321921</v>
      </c>
      <c r="U41" s="229">
        <v>114.0607533178292</v>
      </c>
      <c r="V41" s="229">
        <v>116.5979327190975</v>
      </c>
      <c r="W41" s="229">
        <v>125.9965287099032</v>
      </c>
      <c r="X41" s="229">
        <v>117.61620668506291</v>
      </c>
      <c r="Y41" s="229">
        <v>129.5584428032472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76.456471551405031</v>
      </c>
      <c r="C43" s="229">
        <v>77.952096698713191</v>
      </c>
      <c r="D43" s="229">
        <v>78.480015634364378</v>
      </c>
      <c r="E43" s="229">
        <v>80.37163937120151</v>
      </c>
      <c r="F43" s="229">
        <v>80.151666549423823</v>
      </c>
      <c r="G43" s="229">
        <v>81.73534417237542</v>
      </c>
      <c r="H43" s="229">
        <v>82.945115508748842</v>
      </c>
      <c r="I43" s="229">
        <v>85.496657711209522</v>
      </c>
      <c r="J43" s="229">
        <v>85.034698948468048</v>
      </c>
      <c r="K43" s="229">
        <v>90.885516743034657</v>
      </c>
      <c r="L43" s="229">
        <v>98.693918447619254</v>
      </c>
      <c r="M43" s="229">
        <v>98.539905798651674</v>
      </c>
      <c r="N43" s="229">
        <v>9.3041060356255798</v>
      </c>
      <c r="O43" s="229">
        <v>21.269661500725409</v>
      </c>
      <c r="P43" s="229">
        <v>21.26966150075695</v>
      </c>
      <c r="Q43" s="229">
        <v>21.269661500732362</v>
      </c>
      <c r="R43" s="229">
        <v>25.096856028578781</v>
      </c>
      <c r="S43" s="229">
        <v>25.100736038775661</v>
      </c>
      <c r="T43" s="229">
        <v>26.531192851783629</v>
      </c>
      <c r="U43" s="229">
        <v>26.788223730011168</v>
      </c>
      <c r="V43" s="229">
        <v>28.18526494520264</v>
      </c>
      <c r="W43" s="229">
        <v>34.776214476976811</v>
      </c>
      <c r="X43" s="229">
        <v>37.849261720689427</v>
      </c>
      <c r="Y43" s="229">
        <v>20.972009291507799</v>
      </c>
      <c r="DA43" s="73" t="s">
        <v>2181</v>
      </c>
    </row>
    <row r="44" spans="1:105" ht="12" customHeight="1" x14ac:dyDescent="0.25">
      <c r="A44" s="64" t="s">
        <v>39</v>
      </c>
      <c r="B44" s="229">
        <v>14.5610447215038</v>
      </c>
      <c r="C44" s="229">
        <v>11.965555465053621</v>
      </c>
      <c r="D44" s="229">
        <v>17.090494621098721</v>
      </c>
      <c r="E44" s="229">
        <v>18.63022519012566</v>
      </c>
      <c r="F44" s="229">
        <v>22.699405658762291</v>
      </c>
      <c r="G44" s="229">
        <v>35.74273293014911</v>
      </c>
      <c r="H44" s="229">
        <v>36.886464909581868</v>
      </c>
      <c r="I44" s="229">
        <v>47.114409286613011</v>
      </c>
      <c r="J44" s="229">
        <v>37.83231636994249</v>
      </c>
      <c r="K44" s="229">
        <v>34.225015480091017</v>
      </c>
      <c r="L44" s="229">
        <v>38.074223126908308</v>
      </c>
      <c r="M44" s="229">
        <v>32.443378154127579</v>
      </c>
      <c r="N44" s="229">
        <v>29.67194231388671</v>
      </c>
      <c r="O44" s="229">
        <v>34.774947534870407</v>
      </c>
      <c r="P44" s="229">
        <v>37.062490677590617</v>
      </c>
      <c r="Q44" s="229">
        <v>27.27441276030488</v>
      </c>
      <c r="R44" s="229">
        <v>27.86829186898041</v>
      </c>
      <c r="S44" s="229">
        <v>24.735935898297349</v>
      </c>
      <c r="T44" s="229">
        <v>23.463767663629959</v>
      </c>
      <c r="U44" s="229">
        <v>25.516451414792581</v>
      </c>
      <c r="V44" s="229">
        <v>30.54027275461041</v>
      </c>
      <c r="W44" s="229">
        <v>23.369222109535801</v>
      </c>
      <c r="X44" s="229">
        <v>12.26106970956986</v>
      </c>
      <c r="Y44" s="229">
        <v>15.80019327778867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49.973974234439318</v>
      </c>
      <c r="C45" s="261">
        <f t="shared" si="2"/>
        <v>47.275605888943346</v>
      </c>
      <c r="D45" s="261">
        <f t="shared" si="2"/>
        <v>55.410862122959735</v>
      </c>
      <c r="E45" s="261">
        <f t="shared" si="2"/>
        <v>51.653324704366788</v>
      </c>
      <c r="F45" s="261">
        <f t="shared" si="2"/>
        <v>49.343160340324395</v>
      </c>
      <c r="G45" s="261">
        <f t="shared" si="2"/>
        <v>48.228445481220881</v>
      </c>
      <c r="H45" s="261">
        <f t="shared" si="2"/>
        <v>53.332942109068192</v>
      </c>
      <c r="I45" s="261">
        <f t="shared" si="2"/>
        <v>52.154276361105453</v>
      </c>
      <c r="J45" s="261">
        <f t="shared" si="2"/>
        <v>48.565290703117832</v>
      </c>
      <c r="K45" s="261">
        <f t="shared" si="2"/>
        <v>50.812928014666738</v>
      </c>
      <c r="L45" s="261">
        <f t="shared" si="2"/>
        <v>54.272735257003234</v>
      </c>
      <c r="M45" s="261">
        <f t="shared" si="2"/>
        <v>52.092489079700798</v>
      </c>
      <c r="N45" s="261">
        <f t="shared" si="2"/>
        <v>39.538372883988593</v>
      </c>
      <c r="O45" s="261">
        <f t="shared" si="2"/>
        <v>39.666634843522893</v>
      </c>
      <c r="P45" s="261">
        <f t="shared" si="2"/>
        <v>39.352793794221078</v>
      </c>
      <c r="Q45" s="261">
        <f t="shared" si="2"/>
        <v>41.259440286277496</v>
      </c>
      <c r="R45" s="261">
        <f t="shared" si="2"/>
        <v>41.63877392325665</v>
      </c>
      <c r="S45" s="261">
        <f t="shared" si="2"/>
        <v>41.526390501556058</v>
      </c>
      <c r="T45" s="261">
        <f t="shared" si="2"/>
        <v>41.205925860211785</v>
      </c>
      <c r="U45" s="261">
        <f t="shared" si="2"/>
        <v>42.237441451619993</v>
      </c>
      <c r="V45" s="261">
        <f t="shared" si="2"/>
        <v>42.138614913130951</v>
      </c>
      <c r="W45" s="261">
        <f t="shared" si="2"/>
        <v>43.382575025451395</v>
      </c>
      <c r="X45" s="261">
        <f t="shared" si="2"/>
        <v>43.421046392676885</v>
      </c>
      <c r="Y45" s="261">
        <f t="shared" si="2"/>
        <v>40.200052627228018</v>
      </c>
      <c r="DA45" s="70"/>
    </row>
    <row r="46" spans="1:105" ht="12" customHeight="1" x14ac:dyDescent="0.25">
      <c r="A46" s="165" t="s">
        <v>2184</v>
      </c>
      <c r="B46" s="346">
        <v>22.80007704692672</v>
      </c>
      <c r="C46" s="346">
        <v>21.34129115691756</v>
      </c>
      <c r="D46" s="346">
        <v>25.542423921050059</v>
      </c>
      <c r="E46" s="346">
        <v>23.46800504437217</v>
      </c>
      <c r="F46" s="346">
        <v>22.143686376239859</v>
      </c>
      <c r="G46" s="346">
        <v>21.44535920990025</v>
      </c>
      <c r="H46" s="346">
        <v>23.965222759941319</v>
      </c>
      <c r="I46" s="346">
        <v>23.154330815633529</v>
      </c>
      <c r="J46" s="346">
        <v>21.441196361965339</v>
      </c>
      <c r="K46" s="346">
        <v>22.485534696934</v>
      </c>
      <c r="L46" s="346">
        <v>24.08792589905476</v>
      </c>
      <c r="M46" s="346">
        <v>23.03541920160318</v>
      </c>
      <c r="N46" s="346">
        <v>17.206928832761591</v>
      </c>
      <c r="O46" s="346">
        <v>17.178628680119822</v>
      </c>
      <c r="P46" s="346">
        <v>16.84949462405508</v>
      </c>
      <c r="Q46" s="346">
        <v>17.868268494007349</v>
      </c>
      <c r="R46" s="346">
        <v>17.921864801903279</v>
      </c>
      <c r="S46" s="346">
        <v>17.788433274482031</v>
      </c>
      <c r="T46" s="346">
        <v>17.525598921041389</v>
      </c>
      <c r="U46" s="346">
        <v>17.953178955833021</v>
      </c>
      <c r="V46" s="346">
        <v>17.991865730734428</v>
      </c>
      <c r="W46" s="346">
        <v>18.392355177900129</v>
      </c>
      <c r="X46" s="346">
        <v>18.45414486716631</v>
      </c>
      <c r="Y46" s="346">
        <v>16.804452589056961</v>
      </c>
      <c r="DA46" s="167" t="s">
        <v>2185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2186</v>
      </c>
    </row>
    <row r="48" spans="1:105" ht="12" customHeight="1" x14ac:dyDescent="0.25">
      <c r="A48" s="59" t="s">
        <v>31</v>
      </c>
      <c r="B48" s="230">
        <v>2.5844995728980149</v>
      </c>
      <c r="C48" s="230">
        <v>2.6471383422878172</v>
      </c>
      <c r="D48" s="230">
        <v>3.3521778737978649</v>
      </c>
      <c r="E48" s="230">
        <v>3.4150372752005138</v>
      </c>
      <c r="F48" s="230">
        <v>3.0573910801859858</v>
      </c>
      <c r="G48" s="230">
        <v>2.8563974060525661</v>
      </c>
      <c r="H48" s="230">
        <v>2.5102765232925619</v>
      </c>
      <c r="I48" s="230">
        <v>2.4000436850521378</v>
      </c>
      <c r="J48" s="230">
        <v>2.4177694298183039</v>
      </c>
      <c r="K48" s="230">
        <v>2.1695820680427209</v>
      </c>
      <c r="L48" s="230">
        <v>2.1811327058250911</v>
      </c>
      <c r="M48" s="230">
        <v>2.189170015976579</v>
      </c>
      <c r="N48" s="230">
        <v>1.776759341878446</v>
      </c>
      <c r="O48" s="230">
        <v>2.014883602109852</v>
      </c>
      <c r="P48" s="230">
        <v>1.689916334342292</v>
      </c>
      <c r="Q48" s="230">
        <v>1.4045564950367959</v>
      </c>
      <c r="R48" s="230">
        <v>1.3472634958919001</v>
      </c>
      <c r="S48" s="230">
        <v>1.3027668361387501</v>
      </c>
      <c r="T48" s="230">
        <v>1.3789855751083071</v>
      </c>
      <c r="U48" s="230">
        <v>1.3921032671560021</v>
      </c>
      <c r="V48" s="230">
        <v>1.337825585039103</v>
      </c>
      <c r="W48" s="230">
        <v>1.3289711139779059</v>
      </c>
      <c r="X48" s="230">
        <v>1.3386569035861491</v>
      </c>
      <c r="Y48" s="230">
        <v>1.196323576966196</v>
      </c>
      <c r="DA48" s="71" t="s">
        <v>2187</v>
      </c>
    </row>
    <row r="49" spans="1:105" ht="12" customHeight="1" x14ac:dyDescent="0.25">
      <c r="A49" s="59" t="s">
        <v>159</v>
      </c>
      <c r="B49" s="230">
        <v>4.218048896924766</v>
      </c>
      <c r="C49" s="230">
        <v>4.7969041344712142</v>
      </c>
      <c r="D49" s="230">
        <v>4.8352072523971943</v>
      </c>
      <c r="E49" s="230">
        <v>2.456596282497435</v>
      </c>
      <c r="F49" s="230">
        <v>2.848532837004806</v>
      </c>
      <c r="G49" s="230">
        <v>3.1741630708119679</v>
      </c>
      <c r="H49" s="230">
        <v>2.8088206203634321</v>
      </c>
      <c r="I49" s="230">
        <v>3.1115388447302892</v>
      </c>
      <c r="J49" s="230">
        <v>2.3501139269184579</v>
      </c>
      <c r="K49" s="230">
        <v>2.3194011628283939</v>
      </c>
      <c r="L49" s="230">
        <v>2.3289625310769582</v>
      </c>
      <c r="M49" s="230">
        <v>2.3495932199895622</v>
      </c>
      <c r="N49" s="230">
        <v>1.8393769203793939</v>
      </c>
      <c r="O49" s="230">
        <v>1.823967748113186</v>
      </c>
      <c r="P49" s="230">
        <v>2.2047063112496712</v>
      </c>
      <c r="Q49" s="230">
        <v>2.461942047692034</v>
      </c>
      <c r="R49" s="230">
        <v>1.957561739247025</v>
      </c>
      <c r="S49" s="230">
        <v>1.6044311073274899</v>
      </c>
      <c r="T49" s="230">
        <v>1.559990462928301</v>
      </c>
      <c r="U49" s="230">
        <v>1.352496557371317</v>
      </c>
      <c r="V49" s="230">
        <v>0.92630594955114964</v>
      </c>
      <c r="W49" s="230">
        <v>0.77391954998821533</v>
      </c>
      <c r="X49" s="230">
        <v>1.9104889114995609</v>
      </c>
      <c r="Y49" s="230">
        <v>0.8352226175047236</v>
      </c>
      <c r="DA49" s="71" t="s">
        <v>2188</v>
      </c>
    </row>
    <row r="50" spans="1:105" ht="12" customHeight="1" x14ac:dyDescent="0.25">
      <c r="A50" s="59" t="s">
        <v>32</v>
      </c>
      <c r="B50" s="230">
        <v>14.47125240347634</v>
      </c>
      <c r="C50" s="230">
        <v>10.886204394762309</v>
      </c>
      <c r="D50" s="230">
        <v>14.077254825781271</v>
      </c>
      <c r="E50" s="230">
        <v>12.917525291607429</v>
      </c>
      <c r="F50" s="230">
        <v>11.25481298419886</v>
      </c>
      <c r="G50" s="230">
        <v>9.9860675884852625</v>
      </c>
      <c r="H50" s="230">
        <v>12.35066396192598</v>
      </c>
      <c r="I50" s="230">
        <v>10.150387344066759</v>
      </c>
      <c r="J50" s="230">
        <v>9.6519668211829401</v>
      </c>
      <c r="K50" s="230">
        <v>10.37624213232055</v>
      </c>
      <c r="L50" s="230">
        <v>11.09530794648772</v>
      </c>
      <c r="M50" s="230">
        <v>7.7096723003135166</v>
      </c>
      <c r="N50" s="230">
        <v>4.4878877857724886</v>
      </c>
      <c r="O50" s="230">
        <v>3.5837864795576322</v>
      </c>
      <c r="P50" s="230">
        <v>3.0206225831643212</v>
      </c>
      <c r="Q50" s="230">
        <v>2.9770532745582172</v>
      </c>
      <c r="R50" s="230">
        <v>2.9678780789727508</v>
      </c>
      <c r="S50" s="230">
        <v>2.840964476058232</v>
      </c>
      <c r="T50" s="230">
        <v>2.8084386568271662</v>
      </c>
      <c r="U50" s="230">
        <v>2.6796221838559222</v>
      </c>
      <c r="V50" s="230">
        <v>2.4891921684296028</v>
      </c>
      <c r="W50" s="230">
        <v>2.115145426862715</v>
      </c>
      <c r="X50" s="230">
        <v>2.5239789083717858</v>
      </c>
      <c r="Y50" s="230">
        <v>1.4508734444329581</v>
      </c>
      <c r="DA50" s="71" t="s">
        <v>2189</v>
      </c>
    </row>
    <row r="51" spans="1:105" ht="12" customHeight="1" x14ac:dyDescent="0.25">
      <c r="A51" s="59" t="s">
        <v>35</v>
      </c>
      <c r="B51" s="230">
        <v>1.526276173627594</v>
      </c>
      <c r="C51" s="230">
        <v>3.0110442853962112</v>
      </c>
      <c r="D51" s="230">
        <v>3.2777839690737278</v>
      </c>
      <c r="E51" s="230">
        <v>4.6788461950667957</v>
      </c>
      <c r="F51" s="230">
        <v>4.9829494748502006</v>
      </c>
      <c r="G51" s="230">
        <v>5.4287311445504578</v>
      </c>
      <c r="H51" s="230">
        <v>6.2954616543593387</v>
      </c>
      <c r="I51" s="230">
        <v>7.4923609417843489</v>
      </c>
      <c r="J51" s="230">
        <v>7.0213461840456413</v>
      </c>
      <c r="K51" s="230">
        <v>7.6203093337423269</v>
      </c>
      <c r="L51" s="230">
        <v>8.4825227156649863</v>
      </c>
      <c r="M51" s="230">
        <v>10.786983665323509</v>
      </c>
      <c r="N51" s="230">
        <v>9.1029047847312654</v>
      </c>
      <c r="O51" s="230">
        <v>9.7559908503391508</v>
      </c>
      <c r="P51" s="230">
        <v>9.9342493952987905</v>
      </c>
      <c r="Q51" s="230">
        <v>11.02471667672031</v>
      </c>
      <c r="R51" s="230">
        <v>11.6491614877916</v>
      </c>
      <c r="S51" s="230">
        <v>12.04027085495756</v>
      </c>
      <c r="T51" s="230">
        <v>11.77818422617762</v>
      </c>
      <c r="U51" s="230">
        <v>12.52895694744978</v>
      </c>
      <c r="V51" s="230">
        <v>13.23854202771458</v>
      </c>
      <c r="W51" s="230">
        <v>14.174319087071289</v>
      </c>
      <c r="X51" s="230">
        <v>12.68102014370881</v>
      </c>
      <c r="Y51" s="230">
        <v>13.32203295015308</v>
      </c>
      <c r="DA51" s="71" t="s">
        <v>2190</v>
      </c>
    </row>
    <row r="52" spans="1:105" ht="12" customHeight="1" x14ac:dyDescent="0.25">
      <c r="A52" s="165" t="s">
        <v>2191</v>
      </c>
      <c r="B52" s="346">
        <v>20.171479009845658</v>
      </c>
      <c r="C52" s="346">
        <v>18.939509960296981</v>
      </c>
      <c r="D52" s="346">
        <v>22.546198171225409</v>
      </c>
      <c r="E52" s="346">
        <v>20.839434331859099</v>
      </c>
      <c r="F52" s="346">
        <v>19.774537379176412</v>
      </c>
      <c r="G52" s="346">
        <v>19.406623611169429</v>
      </c>
      <c r="H52" s="346">
        <v>21.53630237466885</v>
      </c>
      <c r="I52" s="346">
        <v>21.052235354313449</v>
      </c>
      <c r="J52" s="346">
        <v>19.47495735696468</v>
      </c>
      <c r="K52" s="346">
        <v>20.385857947718929</v>
      </c>
      <c r="L52" s="346">
        <v>21.895761356087551</v>
      </c>
      <c r="M52" s="346">
        <v>20.942992205418712</v>
      </c>
      <c r="N52" s="346">
        <v>14.853409773650339</v>
      </c>
      <c r="O52" s="346">
        <v>15.00072051195764</v>
      </c>
      <c r="P52" s="346">
        <v>14.73729220561793</v>
      </c>
      <c r="Q52" s="346">
        <v>15.50202397700226</v>
      </c>
      <c r="R52" s="346">
        <v>15.58597401081108</v>
      </c>
      <c r="S52" s="346">
        <v>15.4371809764363</v>
      </c>
      <c r="T52" s="346">
        <v>15.21058710322292</v>
      </c>
      <c r="U52" s="346">
        <v>15.592163381346159</v>
      </c>
      <c r="V52" s="346">
        <v>15.69636903792704</v>
      </c>
      <c r="W52" s="346">
        <v>16.01784467097513</v>
      </c>
      <c r="X52" s="346">
        <v>15.991521192783949</v>
      </c>
      <c r="Y52" s="346">
        <v>14.468446774099871</v>
      </c>
      <c r="DA52" s="167" t="s">
        <v>2192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1.540897014149446</v>
      </c>
      <c r="C55" s="229">
        <v>1.5431717897079511</v>
      </c>
      <c r="D55" s="229">
        <v>2.052487636230746</v>
      </c>
      <c r="E55" s="229">
        <v>1.9913510354112081</v>
      </c>
      <c r="F55" s="229">
        <v>1.7039847133332491</v>
      </c>
      <c r="G55" s="229">
        <v>1.453999272363685</v>
      </c>
      <c r="H55" s="229">
        <v>1.348715113218391</v>
      </c>
      <c r="I55" s="229">
        <v>1.1887399819567761</v>
      </c>
      <c r="J55" s="229">
        <v>1.194750863019391</v>
      </c>
      <c r="K55" s="229">
        <v>1.0878117343381311</v>
      </c>
      <c r="L55" s="229">
        <v>1.081285941176678</v>
      </c>
      <c r="M55" s="229">
        <v>1.084042771858257</v>
      </c>
      <c r="N55" s="229">
        <v>1.2428774279704971</v>
      </c>
      <c r="O55" s="229">
        <v>1.2843656781529911</v>
      </c>
      <c r="P55" s="229">
        <v>1.055259479369441</v>
      </c>
      <c r="Q55" s="229">
        <v>0.94277933997244856</v>
      </c>
      <c r="R55" s="229">
        <v>0.88390977739461019</v>
      </c>
      <c r="S55" s="229">
        <v>0.86678928508916386</v>
      </c>
      <c r="T55" s="229">
        <v>0.91253150471502997</v>
      </c>
      <c r="U55" s="229">
        <v>0.91591629638340599</v>
      </c>
      <c r="V55" s="229">
        <v>0.85155598194129056</v>
      </c>
      <c r="W55" s="229">
        <v>0.85375828503747808</v>
      </c>
      <c r="X55" s="229">
        <v>0.89731571350800066</v>
      </c>
      <c r="Y55" s="229">
        <v>0.84082747178266559</v>
      </c>
      <c r="DA55" s="73" t="s">
        <v>2195</v>
      </c>
    </row>
    <row r="56" spans="1:105" ht="12" customHeight="1" x14ac:dyDescent="0.25">
      <c r="A56" s="64" t="s">
        <v>159</v>
      </c>
      <c r="B56" s="229">
        <v>2.514830731242768</v>
      </c>
      <c r="C56" s="229">
        <v>2.796396025094694</v>
      </c>
      <c r="D56" s="229">
        <v>2.960524016857971</v>
      </c>
      <c r="E56" s="229">
        <v>1.4324720805430631</v>
      </c>
      <c r="F56" s="229">
        <v>1.5875811377681901</v>
      </c>
      <c r="G56" s="229">
        <v>1.615752340883952</v>
      </c>
      <c r="H56" s="229">
        <v>1.5091161415296019</v>
      </c>
      <c r="I56" s="229">
        <v>1.5411430438451119</v>
      </c>
      <c r="J56" s="229">
        <v>1.1613186136573519</v>
      </c>
      <c r="K56" s="229">
        <v>1.1629298742491969</v>
      </c>
      <c r="L56" s="229">
        <v>1.154571858766448</v>
      </c>
      <c r="M56" s="229">
        <v>1.163481834827077</v>
      </c>
      <c r="N56" s="229">
        <v>1.286679631836058</v>
      </c>
      <c r="O56" s="229">
        <v>1.1626684396465969</v>
      </c>
      <c r="P56" s="229">
        <v>1.3767174071829571</v>
      </c>
      <c r="Q56" s="229">
        <v>1.652527404184414</v>
      </c>
      <c r="R56" s="229">
        <v>1.284312954704206</v>
      </c>
      <c r="S56" s="229">
        <v>1.067500072858083</v>
      </c>
      <c r="T56" s="229">
        <v>1.0323098879154351</v>
      </c>
      <c r="U56" s="229">
        <v>0.88985757517083952</v>
      </c>
      <c r="V56" s="229">
        <v>0.58961450675577665</v>
      </c>
      <c r="W56" s="229">
        <v>0.49718178281330211</v>
      </c>
      <c r="X56" s="229">
        <v>1.280620684940895</v>
      </c>
      <c r="Y56" s="229">
        <v>0.58703024447042296</v>
      </c>
      <c r="DA56" s="73" t="s">
        <v>2196</v>
      </c>
    </row>
    <row r="57" spans="1:105" ht="12" customHeight="1" x14ac:dyDescent="0.25">
      <c r="A57" s="64" t="s">
        <v>32</v>
      </c>
      <c r="B57" s="229">
        <v>8.6278635343383012</v>
      </c>
      <c r="C57" s="229">
        <v>6.3462053533903928</v>
      </c>
      <c r="D57" s="229">
        <v>8.619289479782509</v>
      </c>
      <c r="E57" s="229">
        <v>7.5323708912906602</v>
      </c>
      <c r="F57" s="229">
        <v>6.2726778398701981</v>
      </c>
      <c r="G57" s="229">
        <v>5.0832335082875879</v>
      </c>
      <c r="H57" s="229">
        <v>6.6357339477017998</v>
      </c>
      <c r="I57" s="229">
        <v>5.0274798510503276</v>
      </c>
      <c r="J57" s="229">
        <v>4.7695597219580446</v>
      </c>
      <c r="K57" s="229">
        <v>5.2025678660106571</v>
      </c>
      <c r="L57" s="229">
        <v>5.5004450043422226</v>
      </c>
      <c r="M57" s="229">
        <v>3.8177092092239322</v>
      </c>
      <c r="N57" s="229">
        <v>3.139364063961525</v>
      </c>
      <c r="O57" s="229">
        <v>2.2844457850332991</v>
      </c>
      <c r="P57" s="229">
        <v>1.8862120861871741</v>
      </c>
      <c r="Q57" s="229">
        <v>1.9982851036385569</v>
      </c>
      <c r="R57" s="229">
        <v>1.9471591564072439</v>
      </c>
      <c r="S57" s="229">
        <v>1.890221257446836</v>
      </c>
      <c r="T57" s="229">
        <v>1.858459435453534</v>
      </c>
      <c r="U57" s="229">
        <v>1.7630226752920171</v>
      </c>
      <c r="V57" s="229">
        <v>1.584426628502313</v>
      </c>
      <c r="W57" s="229">
        <v>1.3588127787352331</v>
      </c>
      <c r="X57" s="229">
        <v>1.691849441763271</v>
      </c>
      <c r="Y57" s="229">
        <v>1.0197360259778969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6.9942649348767677E-2</v>
      </c>
      <c r="L58" s="229">
        <v>6.9942649348852429E-2</v>
      </c>
      <c r="M58" s="229">
        <v>6.9942649348765054E-2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2198</v>
      </c>
    </row>
    <row r="59" spans="1:105" ht="12" customHeight="1" x14ac:dyDescent="0.25">
      <c r="A59" s="64" t="s">
        <v>35</v>
      </c>
      <c r="B59" s="229">
        <v>0.90997670240396888</v>
      </c>
      <c r="C59" s="229">
        <v>1.7553138513980839</v>
      </c>
      <c r="D59" s="229">
        <v>2.0069373774420538</v>
      </c>
      <c r="E59" s="229">
        <v>2.728293855746859</v>
      </c>
      <c r="F59" s="229">
        <v>2.7771618055287122</v>
      </c>
      <c r="G59" s="229">
        <v>2.7634008899842759</v>
      </c>
      <c r="H59" s="229">
        <v>3.382409945333233</v>
      </c>
      <c r="I59" s="229">
        <v>3.7109612071735669</v>
      </c>
      <c r="J59" s="229">
        <v>3.469627545740313</v>
      </c>
      <c r="K59" s="229">
        <v>3.8207643926600081</v>
      </c>
      <c r="L59" s="229">
        <v>4.2051694212208517</v>
      </c>
      <c r="M59" s="229">
        <v>5.3415456941249024</v>
      </c>
      <c r="N59" s="229">
        <v>6.3676574644857844</v>
      </c>
      <c r="O59" s="229">
        <v>6.2188504544031069</v>
      </c>
      <c r="P59" s="229">
        <v>6.2033904470715742</v>
      </c>
      <c r="Q59" s="229">
        <v>7.4001118136507014</v>
      </c>
      <c r="R59" s="229">
        <v>7.6427571658439124</v>
      </c>
      <c r="S59" s="229">
        <v>8.0109329445173572</v>
      </c>
      <c r="T59" s="229">
        <v>7.7941092124045843</v>
      </c>
      <c r="U59" s="229">
        <v>8.2432647890405217</v>
      </c>
      <c r="V59" s="229">
        <v>8.4266288385806476</v>
      </c>
      <c r="W59" s="229">
        <v>9.1058731285209564</v>
      </c>
      <c r="X59" s="229">
        <v>8.5002203385933655</v>
      </c>
      <c r="Y59" s="229">
        <v>9.3632956000825303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5.5255723068721787</v>
      </c>
      <c r="C61" s="229">
        <v>5.6336623707704483</v>
      </c>
      <c r="D61" s="229">
        <v>5.6718155079989474</v>
      </c>
      <c r="E61" s="229">
        <v>5.8085247168232366</v>
      </c>
      <c r="F61" s="229">
        <v>5.7926270994258378</v>
      </c>
      <c r="G61" s="229">
        <v>5.9070807884181544</v>
      </c>
      <c r="H61" s="229">
        <v>5.99451196145389</v>
      </c>
      <c r="I61" s="229">
        <v>6.1789140224913686</v>
      </c>
      <c r="J61" s="229">
        <v>6.1455278814031686</v>
      </c>
      <c r="K61" s="229">
        <v>6.5683713127335839</v>
      </c>
      <c r="L61" s="229">
        <v>7.1326909490481762</v>
      </c>
      <c r="M61" s="229">
        <v>7.1215603277838797</v>
      </c>
      <c r="N61" s="229">
        <v>0.67241542288659573</v>
      </c>
      <c r="O61" s="229">
        <v>1.537175992825343</v>
      </c>
      <c r="P61" s="229">
        <v>1.537175992827623</v>
      </c>
      <c r="Q61" s="229">
        <v>1.5371759928258459</v>
      </c>
      <c r="R61" s="229">
        <v>1.813770500353735</v>
      </c>
      <c r="S61" s="229">
        <v>1.814050911893258</v>
      </c>
      <c r="T61" s="229">
        <v>1.9174312064811301</v>
      </c>
      <c r="U61" s="229">
        <v>1.936007040206208</v>
      </c>
      <c r="V61" s="229">
        <v>2.03697236195835</v>
      </c>
      <c r="W61" s="229">
        <v>2.513305724848077</v>
      </c>
      <c r="X61" s="229">
        <v>2.7353973856717362</v>
      </c>
      <c r="Y61" s="229">
        <v>1.5156644219804041</v>
      </c>
      <c r="DA61" s="73" t="s">
        <v>2201</v>
      </c>
    </row>
    <row r="62" spans="1:105" ht="12" customHeight="1" x14ac:dyDescent="0.25">
      <c r="A62" s="64" t="s">
        <v>39</v>
      </c>
      <c r="B62" s="229">
        <v>1.052338720838996</v>
      </c>
      <c r="C62" s="229">
        <v>0.86476056993540795</v>
      </c>
      <c r="D62" s="229">
        <v>1.2351441529131819</v>
      </c>
      <c r="E62" s="229">
        <v>1.346421752044076</v>
      </c>
      <c r="F62" s="229">
        <v>1.640504783250222</v>
      </c>
      <c r="G62" s="229">
        <v>2.5831568112317731</v>
      </c>
      <c r="H62" s="229">
        <v>2.665815265431934</v>
      </c>
      <c r="I62" s="229">
        <v>3.4049972477962989</v>
      </c>
      <c r="J62" s="229">
        <v>2.734172731186411</v>
      </c>
      <c r="K62" s="229">
        <v>2.4734701183785832</v>
      </c>
      <c r="L62" s="229">
        <v>2.7516555321843201</v>
      </c>
      <c r="M62" s="229">
        <v>2.3447097182518992</v>
      </c>
      <c r="N62" s="229">
        <v>2.1444157625098792</v>
      </c>
      <c r="O62" s="229">
        <v>2.5132141618963009</v>
      </c>
      <c r="P62" s="229">
        <v>2.678536792979163</v>
      </c>
      <c r="Q62" s="229">
        <v>1.9711443227302889</v>
      </c>
      <c r="R62" s="229">
        <v>2.0140644561073722</v>
      </c>
      <c r="S62" s="229">
        <v>1.7876865046316071</v>
      </c>
      <c r="T62" s="229">
        <v>1.6957458562532111</v>
      </c>
      <c r="U62" s="229">
        <v>1.8440950052531719</v>
      </c>
      <c r="V62" s="229">
        <v>2.2071707201886568</v>
      </c>
      <c r="W62" s="229">
        <v>1.6889129710200841</v>
      </c>
      <c r="X62" s="229">
        <v>0.88611762830668417</v>
      </c>
      <c r="Y62" s="229">
        <v>1.1418930098059521</v>
      </c>
      <c r="DA62" s="73" t="s">
        <v>2202</v>
      </c>
    </row>
    <row r="63" spans="1:105" ht="12" customHeight="1" x14ac:dyDescent="0.25">
      <c r="A63" s="166" t="s">
        <v>2203</v>
      </c>
      <c r="B63" s="347">
        <v>2.059534758137334</v>
      </c>
      <c r="C63" s="347">
        <v>2.057295521096707</v>
      </c>
      <c r="D63" s="347">
        <v>2.1536000090247822</v>
      </c>
      <c r="E63" s="347">
        <v>2.1605545082751521</v>
      </c>
      <c r="F63" s="347">
        <v>2.1838048779141541</v>
      </c>
      <c r="G63" s="347">
        <v>2.1695478412209401</v>
      </c>
      <c r="H63" s="347">
        <v>2.303357933664123</v>
      </c>
      <c r="I63" s="347">
        <v>2.3375618209289621</v>
      </c>
      <c r="J63" s="347">
        <v>2.2497461718199459</v>
      </c>
      <c r="K63" s="347">
        <v>2.3357456970628849</v>
      </c>
      <c r="L63" s="347">
        <v>2.437955294664977</v>
      </c>
      <c r="M63" s="347">
        <v>2.3864934331408532</v>
      </c>
      <c r="N63" s="347">
        <v>2.1994218463460782</v>
      </c>
      <c r="O63" s="347">
        <v>2.2021428386604209</v>
      </c>
      <c r="P63" s="347">
        <v>2.2841196954553151</v>
      </c>
      <c r="Q63" s="347">
        <v>2.3203375927258501</v>
      </c>
      <c r="R63" s="347">
        <v>2.391451503100674</v>
      </c>
      <c r="S63" s="347">
        <v>2.441404779599333</v>
      </c>
      <c r="T63" s="347">
        <v>2.491099951749256</v>
      </c>
      <c r="U63" s="347">
        <v>2.5564997395414149</v>
      </c>
      <c r="V63" s="347">
        <v>2.485405924843969</v>
      </c>
      <c r="W63" s="347">
        <v>2.6389338754635681</v>
      </c>
      <c r="X63" s="347">
        <v>2.6398177449195952</v>
      </c>
      <c r="Y63" s="347">
        <v>2.6256333129621119</v>
      </c>
      <c r="DA63" s="168" t="s">
        <v>2204</v>
      </c>
    </row>
    <row r="64" spans="1:105" ht="12" customHeight="1" x14ac:dyDescent="0.25">
      <c r="A64" s="60" t="s">
        <v>2205</v>
      </c>
      <c r="B64" s="262">
        <v>4.1190695162746671</v>
      </c>
      <c r="C64" s="262">
        <v>4.1145910421934149</v>
      </c>
      <c r="D64" s="262">
        <v>4.3072000180495644</v>
      </c>
      <c r="E64" s="262">
        <v>4.321109016550305</v>
      </c>
      <c r="F64" s="262">
        <v>4.3676097558283073</v>
      </c>
      <c r="G64" s="262">
        <v>4.3390956824418803</v>
      </c>
      <c r="H64" s="262">
        <v>4.6067158673282451</v>
      </c>
      <c r="I64" s="262">
        <v>4.6751236418579234</v>
      </c>
      <c r="J64" s="262">
        <v>4.4994923436398926</v>
      </c>
      <c r="K64" s="262">
        <v>4.6714913941257707</v>
      </c>
      <c r="L64" s="262">
        <v>4.875910589329953</v>
      </c>
      <c r="M64" s="262">
        <v>4.7729868662817054</v>
      </c>
      <c r="N64" s="262">
        <v>4.3988436926921546</v>
      </c>
      <c r="O64" s="262">
        <v>4.4042856773208419</v>
      </c>
      <c r="P64" s="262">
        <v>4.5682393909106302</v>
      </c>
      <c r="Q64" s="262">
        <v>4.640675185451701</v>
      </c>
      <c r="R64" s="262">
        <v>4.7829030062013471</v>
      </c>
      <c r="S64" s="262">
        <v>4.882809559198666</v>
      </c>
      <c r="T64" s="262">
        <v>4.9821999034985121</v>
      </c>
      <c r="U64" s="262">
        <v>5.1129994790828306</v>
      </c>
      <c r="V64" s="262">
        <v>4.9708118496879372</v>
      </c>
      <c r="W64" s="262">
        <v>5.2778677509271361</v>
      </c>
      <c r="X64" s="262">
        <v>5.2796354898391904</v>
      </c>
      <c r="Y64" s="262">
        <v>5.2512666259242238</v>
      </c>
      <c r="DA64" s="72" t="s">
        <v>2206</v>
      </c>
    </row>
    <row r="65" spans="1:105" ht="12" customHeight="1" x14ac:dyDescent="0.25">
      <c r="A65" s="101" t="s">
        <v>2207</v>
      </c>
      <c r="B65" s="278">
        <v>0.82381390325493353</v>
      </c>
      <c r="C65" s="278">
        <v>0.82291820843868346</v>
      </c>
      <c r="D65" s="278">
        <v>0.86144000360991302</v>
      </c>
      <c r="E65" s="278">
        <v>0.86422180331006082</v>
      </c>
      <c r="F65" s="278">
        <v>0.87352195116566145</v>
      </c>
      <c r="G65" s="278">
        <v>0.86781913648837605</v>
      </c>
      <c r="H65" s="278">
        <v>0.92134317346564931</v>
      </c>
      <c r="I65" s="278">
        <v>0.93502472837158523</v>
      </c>
      <c r="J65" s="278">
        <v>0.89989846872797863</v>
      </c>
      <c r="K65" s="278">
        <v>0.93429827882515393</v>
      </c>
      <c r="L65" s="278">
        <v>0.97518211786599063</v>
      </c>
      <c r="M65" s="278">
        <v>0.95459737325634109</v>
      </c>
      <c r="N65" s="278">
        <v>0.87976873853843096</v>
      </c>
      <c r="O65" s="278">
        <v>0.88085713546416833</v>
      </c>
      <c r="P65" s="278">
        <v>0.91364787818212589</v>
      </c>
      <c r="Q65" s="278">
        <v>0.92813503709034018</v>
      </c>
      <c r="R65" s="278">
        <v>0.95658060124026967</v>
      </c>
      <c r="S65" s="278">
        <v>0.97656191183973318</v>
      </c>
      <c r="T65" s="278">
        <v>0.99643998069970219</v>
      </c>
      <c r="U65" s="278">
        <v>1.0225998958165661</v>
      </c>
      <c r="V65" s="278">
        <v>0.99416236993758744</v>
      </c>
      <c r="W65" s="278">
        <v>1.0555735501854271</v>
      </c>
      <c r="X65" s="278">
        <v>1.0559270979678379</v>
      </c>
      <c r="Y65" s="278">
        <v>1.0502533251848449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38.332991912169049</v>
      </c>
      <c r="C66" s="261">
        <f t="shared" si="3"/>
        <v>38.181597771362476</v>
      </c>
      <c r="D66" s="261">
        <f t="shared" si="3"/>
        <v>41.580774914128355</v>
      </c>
      <c r="E66" s="261">
        <f t="shared" si="3"/>
        <v>40.85636876634188</v>
      </c>
      <c r="F66" s="261">
        <f t="shared" si="3"/>
        <v>40.532543709194698</v>
      </c>
      <c r="G66" s="261">
        <f t="shared" si="3"/>
        <v>40.057475475115268</v>
      </c>
      <c r="H66" s="261">
        <f t="shared" si="3"/>
        <v>43.183310121455669</v>
      </c>
      <c r="I66" s="261">
        <f t="shared" si="3"/>
        <v>43.328162896730746</v>
      </c>
      <c r="J66" s="261">
        <f t="shared" si="3"/>
        <v>41.230051533451622</v>
      </c>
      <c r="K66" s="261">
        <f t="shared" si="3"/>
        <v>42.942000970925235</v>
      </c>
      <c r="L66" s="261">
        <f t="shared" si="3"/>
        <v>45.189347189440042</v>
      </c>
      <c r="M66" s="261">
        <f t="shared" si="3"/>
        <v>44.067221654675329</v>
      </c>
      <c r="N66" s="261">
        <f t="shared" si="3"/>
        <v>38.274281937499332</v>
      </c>
      <c r="O66" s="261">
        <f t="shared" si="3"/>
        <v>38.33593080555373</v>
      </c>
      <c r="P66" s="261">
        <f t="shared" si="3"/>
        <v>39.234972394860037</v>
      </c>
      <c r="Q66" s="261">
        <f t="shared" si="3"/>
        <v>40.270524672144177</v>
      </c>
      <c r="R66" s="261">
        <f t="shared" si="3"/>
        <v>41.24282186607018</v>
      </c>
      <c r="S66" s="261">
        <f t="shared" si="3"/>
        <v>41.821113430814833</v>
      </c>
      <c r="T66" s="261">
        <f t="shared" si="3"/>
        <v>42.320127857507494</v>
      </c>
      <c r="U66" s="261">
        <f t="shared" si="3"/>
        <v>43.421592803465849</v>
      </c>
      <c r="V66" s="261">
        <f t="shared" si="3"/>
        <v>42.53747451760438</v>
      </c>
      <c r="W66" s="261">
        <f t="shared" si="3"/>
        <v>44.769232301295318</v>
      </c>
      <c r="X66" s="261">
        <f t="shared" si="3"/>
        <v>44.782543563887486</v>
      </c>
      <c r="Y66" s="261">
        <f t="shared" si="3"/>
        <v>43.678246039892926</v>
      </c>
      <c r="DA66" s="70"/>
    </row>
    <row r="67" spans="1:105" ht="12" customHeight="1" x14ac:dyDescent="0.25">
      <c r="A67" s="165" t="s">
        <v>2210</v>
      </c>
      <c r="B67" s="346">
        <v>7.6857166166478681</v>
      </c>
      <c r="C67" s="346">
        <v>7.7955733504771114</v>
      </c>
      <c r="D67" s="346">
        <v>9.2599692905459889</v>
      </c>
      <c r="E67" s="346">
        <v>8.7664014362902787</v>
      </c>
      <c r="F67" s="346">
        <v>8.3400794630512962</v>
      </c>
      <c r="G67" s="346">
        <v>8.1201652742344717</v>
      </c>
      <c r="H67" s="346">
        <v>9.1005213993887679</v>
      </c>
      <c r="I67" s="346">
        <v>8.89068110049989</v>
      </c>
      <c r="J67" s="346">
        <v>8.2344210482313365</v>
      </c>
      <c r="K67" s="346">
        <v>8.6537163970552662</v>
      </c>
      <c r="L67" s="346">
        <v>9.2842658806207634</v>
      </c>
      <c r="M67" s="346">
        <v>9.0124553198978408</v>
      </c>
      <c r="N67" s="346">
        <v>6.805209583579221</v>
      </c>
      <c r="O67" s="346">
        <v>6.8036398855482743</v>
      </c>
      <c r="P67" s="346">
        <v>6.6836692723694684</v>
      </c>
      <c r="Q67" s="346">
        <v>7.1030434677214993</v>
      </c>
      <c r="R67" s="346">
        <v>7.1325013945835396</v>
      </c>
      <c r="S67" s="346">
        <v>7.0876400601506759</v>
      </c>
      <c r="T67" s="346">
        <v>6.9815211872719836</v>
      </c>
      <c r="U67" s="346">
        <v>7.158572403924917</v>
      </c>
      <c r="V67" s="346">
        <v>7.1815893530039112</v>
      </c>
      <c r="W67" s="346">
        <v>7.3514341272016397</v>
      </c>
      <c r="X67" s="346">
        <v>7.3581818927480631</v>
      </c>
      <c r="Y67" s="346">
        <v>6.7256845419055047</v>
      </c>
      <c r="DA67" s="167" t="s">
        <v>2211</v>
      </c>
    </row>
    <row r="68" spans="1:105" ht="12" customHeight="1" x14ac:dyDescent="0.25">
      <c r="A68" s="165" t="s">
        <v>2212</v>
      </c>
      <c r="B68" s="346">
        <v>3.7996137747077681</v>
      </c>
      <c r="C68" s="346">
        <v>3.56755312271522</v>
      </c>
      <c r="D68" s="346">
        <v>4.2469292954108804</v>
      </c>
      <c r="E68" s="346">
        <v>3.9254336137573929</v>
      </c>
      <c r="F68" s="346">
        <v>3.7248436060498489</v>
      </c>
      <c r="G68" s="346">
        <v>3.655541289638562</v>
      </c>
      <c r="H68" s="346">
        <v>4.0566996162811124</v>
      </c>
      <c r="I68" s="346">
        <v>3.9655180168789892</v>
      </c>
      <c r="J68" s="346">
        <v>3.6684130201484728</v>
      </c>
      <c r="K68" s="346">
        <v>3.8399954028944219</v>
      </c>
      <c r="L68" s="346">
        <v>4.1244093413128891</v>
      </c>
      <c r="M68" s="346">
        <v>3.9449403600234692</v>
      </c>
      <c r="N68" s="346">
        <v>2.797872201130811</v>
      </c>
      <c r="O68" s="346">
        <v>2.8256204842468682</v>
      </c>
      <c r="P68" s="346">
        <v>2.7759996398393869</v>
      </c>
      <c r="Q68" s="346">
        <v>2.920048837773277</v>
      </c>
      <c r="R68" s="346">
        <v>2.93586214054059</v>
      </c>
      <c r="S68" s="346">
        <v>2.907834643760856</v>
      </c>
      <c r="T68" s="346">
        <v>2.8651521413273091</v>
      </c>
      <c r="U68" s="346">
        <v>2.9370280053505242</v>
      </c>
      <c r="V68" s="346">
        <v>2.956656771687086</v>
      </c>
      <c r="W68" s="346">
        <v>3.0172117385770321</v>
      </c>
      <c r="X68" s="346">
        <v>3.0122532994717699</v>
      </c>
      <c r="Y68" s="346">
        <v>2.725358395121305</v>
      </c>
      <c r="DA68" s="167" t="s">
        <v>2213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0.29025206914726398</v>
      </c>
      <c r="C71" s="229">
        <v>0.29068055872615139</v>
      </c>
      <c r="D71" s="229">
        <v>0.38661816970551438</v>
      </c>
      <c r="E71" s="229">
        <v>0.37510213409407778</v>
      </c>
      <c r="F71" s="229">
        <v>0.32097218976914388</v>
      </c>
      <c r="G71" s="229">
        <v>0.27388351944800721</v>
      </c>
      <c r="H71" s="229">
        <v>0.25405160027382417</v>
      </c>
      <c r="I71" s="229">
        <v>0.22391778053479439</v>
      </c>
      <c r="J71" s="229">
        <v>0.22505002405905439</v>
      </c>
      <c r="K71" s="229">
        <v>0.20490636547089441</v>
      </c>
      <c r="L71" s="229">
        <v>0.20367713019394479</v>
      </c>
      <c r="M71" s="229">
        <v>0.20419642239989319</v>
      </c>
      <c r="N71" s="229">
        <v>0.23411541579499659</v>
      </c>
      <c r="O71" s="229">
        <v>0.2419303770482088</v>
      </c>
      <c r="P71" s="229">
        <v>0.19877463877319099</v>
      </c>
      <c r="Q71" s="229">
        <v>0.17758724409453319</v>
      </c>
      <c r="R71" s="229">
        <v>0.16649824061726731</v>
      </c>
      <c r="S71" s="229">
        <v>0.1632733279392331</v>
      </c>
      <c r="T71" s="229">
        <v>0.17188959091585049</v>
      </c>
      <c r="U71" s="229">
        <v>0.17252716940186039</v>
      </c>
      <c r="V71" s="229">
        <v>0.16040389687536771</v>
      </c>
      <c r="W71" s="229">
        <v>0.1608187351317133</v>
      </c>
      <c r="X71" s="229">
        <v>0.1690234585001221</v>
      </c>
      <c r="Y71" s="229">
        <v>0.15838301407540509</v>
      </c>
      <c r="DA71" s="73" t="s">
        <v>2216</v>
      </c>
    </row>
    <row r="72" spans="1:105" ht="12" customHeight="1" x14ac:dyDescent="0.25">
      <c r="A72" s="64" t="s">
        <v>159</v>
      </c>
      <c r="B72" s="229">
        <v>0.47370772776872061</v>
      </c>
      <c r="C72" s="229">
        <v>0.52674495763556561</v>
      </c>
      <c r="D72" s="229">
        <v>0.55766103364637687</v>
      </c>
      <c r="E72" s="229">
        <v>0.26982853594716982</v>
      </c>
      <c r="F72" s="229">
        <v>0.29904575448265069</v>
      </c>
      <c r="G72" s="229">
        <v>0.30435224149614598</v>
      </c>
      <c r="H72" s="229">
        <v>0.28426564438784729</v>
      </c>
      <c r="I72" s="229">
        <v>0.29029841269104611</v>
      </c>
      <c r="J72" s="229">
        <v>0.21875253664459821</v>
      </c>
      <c r="K72" s="229">
        <v>0.21905604279486249</v>
      </c>
      <c r="L72" s="229">
        <v>0.2174816797676411</v>
      </c>
      <c r="M72" s="229">
        <v>0.21916001320842449</v>
      </c>
      <c r="N72" s="229">
        <v>0.2423662464400331</v>
      </c>
      <c r="O72" s="229">
        <v>0.2190067974957578</v>
      </c>
      <c r="P72" s="229">
        <v>0.25932627060509977</v>
      </c>
      <c r="Q72" s="229">
        <v>0.31127940023418321</v>
      </c>
      <c r="R72" s="229">
        <v>0.24192044576145699</v>
      </c>
      <c r="S72" s="229">
        <v>0.20108034613393261</v>
      </c>
      <c r="T72" s="229">
        <v>0.1944517240394725</v>
      </c>
      <c r="U72" s="229">
        <v>0.1676186014172219</v>
      </c>
      <c r="V72" s="229">
        <v>0.1110631203861297</v>
      </c>
      <c r="W72" s="229">
        <v>9.365197016981866E-2</v>
      </c>
      <c r="X72" s="229">
        <v>0.24122494896393609</v>
      </c>
      <c r="Y72" s="229">
        <v>0.110576334138473</v>
      </c>
      <c r="DA72" s="73" t="s">
        <v>2217</v>
      </c>
    </row>
    <row r="73" spans="1:105" ht="12" customHeight="1" x14ac:dyDescent="0.25">
      <c r="A73" s="64" t="s">
        <v>32</v>
      </c>
      <c r="B73" s="229">
        <v>1.625193131121895</v>
      </c>
      <c r="C73" s="229">
        <v>1.1954071025776909</v>
      </c>
      <c r="D73" s="229">
        <v>1.6235780737540459</v>
      </c>
      <c r="E73" s="229">
        <v>1.418839946281897</v>
      </c>
      <c r="F73" s="229">
        <v>1.1815570446292889</v>
      </c>
      <c r="G73" s="229">
        <v>0.95750658881871431</v>
      </c>
      <c r="H73" s="229">
        <v>1.249944344719452</v>
      </c>
      <c r="I73" s="229">
        <v>0.94700451487928661</v>
      </c>
      <c r="J73" s="229">
        <v>0.89842122186467333</v>
      </c>
      <c r="K73" s="229">
        <v>0.97998508279425089</v>
      </c>
      <c r="L73" s="229">
        <v>1.0360949038650169</v>
      </c>
      <c r="M73" s="229">
        <v>0.71912528040783197</v>
      </c>
      <c r="N73" s="229">
        <v>0.59134835553845888</v>
      </c>
      <c r="O73" s="229">
        <v>0.43031111740239408</v>
      </c>
      <c r="P73" s="229">
        <v>0.35529756748124047</v>
      </c>
      <c r="Q73" s="229">
        <v>0.37640827436958951</v>
      </c>
      <c r="R73" s="229">
        <v>0.36677790203792959</v>
      </c>
      <c r="S73" s="229">
        <v>0.35605275763541522</v>
      </c>
      <c r="T73" s="229">
        <v>0.35006992135966841</v>
      </c>
      <c r="U73" s="229">
        <v>0.33209291390542139</v>
      </c>
      <c r="V73" s="229">
        <v>0.29845155329129452</v>
      </c>
      <c r="W73" s="229">
        <v>0.2559536536121767</v>
      </c>
      <c r="X73" s="229">
        <v>0.31868632144017311</v>
      </c>
      <c r="Y73" s="229">
        <v>0.19208324035040711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1.3174792675114131E-2</v>
      </c>
      <c r="L74" s="229">
        <v>1.317479267513009E-2</v>
      </c>
      <c r="M74" s="229">
        <v>1.3174792675113629E-2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2219</v>
      </c>
    </row>
    <row r="75" spans="1:105" ht="12" customHeight="1" x14ac:dyDescent="0.25">
      <c r="A75" s="64" t="s">
        <v>35</v>
      </c>
      <c r="B75" s="229">
        <v>0.171408353915429</v>
      </c>
      <c r="C75" s="229">
        <v>0.33064083627443119</v>
      </c>
      <c r="D75" s="229">
        <v>0.37803806555695202</v>
      </c>
      <c r="E75" s="229">
        <v>0.51391684817392369</v>
      </c>
      <c r="F75" s="229">
        <v>0.52312189134612852</v>
      </c>
      <c r="G75" s="229">
        <v>0.52052980753166433</v>
      </c>
      <c r="H75" s="229">
        <v>0.63712985119850329</v>
      </c>
      <c r="I75" s="229">
        <v>0.69901762351191854</v>
      </c>
      <c r="J75" s="229">
        <v>0.65355865127518409</v>
      </c>
      <c r="K75" s="229">
        <v>0.71970077202459959</v>
      </c>
      <c r="L75" s="229">
        <v>0.79210947546542354</v>
      </c>
      <c r="M75" s="229">
        <v>1.006163731857322</v>
      </c>
      <c r="N75" s="229">
        <v>1.199447943448845</v>
      </c>
      <c r="O75" s="229">
        <v>1.1714178141257929</v>
      </c>
      <c r="P75" s="229">
        <v>1.1685056797807949</v>
      </c>
      <c r="Q75" s="229">
        <v>1.3939268790256161</v>
      </c>
      <c r="R75" s="229">
        <v>1.4396329287462211</v>
      </c>
      <c r="S75" s="229">
        <v>1.5089845989672579</v>
      </c>
      <c r="T75" s="229">
        <v>1.4681424555221929</v>
      </c>
      <c r="U75" s="229">
        <v>1.5527479381018161</v>
      </c>
      <c r="V75" s="229">
        <v>1.5872874266578501</v>
      </c>
      <c r="W75" s="229">
        <v>1.715233719499792</v>
      </c>
      <c r="X75" s="229">
        <v>1.60114953746357</v>
      </c>
      <c r="Y75" s="229">
        <v>1.7637232709296731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1.04082802456318</v>
      </c>
      <c r="C77" s="229">
        <v>1.061188479812716</v>
      </c>
      <c r="D77" s="229">
        <v>1.0683752203432919</v>
      </c>
      <c r="E77" s="229">
        <v>1.0941265394570081</v>
      </c>
      <c r="F77" s="229">
        <v>1.0911319744070831</v>
      </c>
      <c r="G77" s="229">
        <v>1.112691118039985</v>
      </c>
      <c r="H77" s="229">
        <v>1.12916014786389</v>
      </c>
      <c r="I77" s="229">
        <v>1.163895162131338</v>
      </c>
      <c r="J77" s="229">
        <v>1.1576063599318991</v>
      </c>
      <c r="K77" s="229">
        <v>1.2372555381326411</v>
      </c>
      <c r="L77" s="229">
        <v>1.343553973781928</v>
      </c>
      <c r="M77" s="229">
        <v>1.341457347061783</v>
      </c>
      <c r="N77" s="229">
        <v>0.12665996885398481</v>
      </c>
      <c r="O77" s="229">
        <v>0.28955115654327768</v>
      </c>
      <c r="P77" s="229">
        <v>0.28955115654370728</v>
      </c>
      <c r="Q77" s="229">
        <v>0.28955115654337249</v>
      </c>
      <c r="R77" s="229">
        <v>0.34165206100845968</v>
      </c>
      <c r="S77" s="229">
        <v>0.34170488091064138</v>
      </c>
      <c r="T77" s="229">
        <v>0.36117817739810759</v>
      </c>
      <c r="U77" s="229">
        <v>0.36467722641003358</v>
      </c>
      <c r="V77" s="229">
        <v>0.38369562496722381</v>
      </c>
      <c r="W77" s="229">
        <v>0.47342046894645201</v>
      </c>
      <c r="X77" s="229">
        <v>0.51525490921240458</v>
      </c>
      <c r="Y77" s="229">
        <v>0.2854991154976938</v>
      </c>
      <c r="DA77" s="73" t="s">
        <v>2222</v>
      </c>
    </row>
    <row r="78" spans="1:105" ht="12" customHeight="1" x14ac:dyDescent="0.25">
      <c r="A78" s="64" t="s">
        <v>39</v>
      </c>
      <c r="B78" s="229">
        <v>0.19822446819127901</v>
      </c>
      <c r="C78" s="229">
        <v>0.16289118768866409</v>
      </c>
      <c r="D78" s="229">
        <v>0.23265873240469909</v>
      </c>
      <c r="E78" s="229">
        <v>0.25361960980331633</v>
      </c>
      <c r="F78" s="229">
        <v>0.30901475141555429</v>
      </c>
      <c r="G78" s="229">
        <v>0.48657801430404579</v>
      </c>
      <c r="H78" s="229">
        <v>0.50214802783759394</v>
      </c>
      <c r="I78" s="229">
        <v>0.6413845231306049</v>
      </c>
      <c r="J78" s="229">
        <v>0.51502422637306366</v>
      </c>
      <c r="K78" s="229">
        <v>0.46591680900205967</v>
      </c>
      <c r="L78" s="229">
        <v>0.51831738556380524</v>
      </c>
      <c r="M78" s="229">
        <v>0.44166277241309992</v>
      </c>
      <c r="N78" s="229">
        <v>0.40393427105449248</v>
      </c>
      <c r="O78" s="229">
        <v>0.47340322163143622</v>
      </c>
      <c r="P78" s="229">
        <v>0.50454432665535465</v>
      </c>
      <c r="Q78" s="229">
        <v>0.37129588350598219</v>
      </c>
      <c r="R78" s="229">
        <v>0.37938056236925538</v>
      </c>
      <c r="S78" s="229">
        <v>0.33673873217437472</v>
      </c>
      <c r="T78" s="229">
        <v>0.31942027209201751</v>
      </c>
      <c r="U78" s="229">
        <v>0.34736415611417087</v>
      </c>
      <c r="V78" s="229">
        <v>0.4157551495092206</v>
      </c>
      <c r="W78" s="229">
        <v>0.3181331912170795</v>
      </c>
      <c r="X78" s="229">
        <v>0.16691412389156379</v>
      </c>
      <c r="Y78" s="229">
        <v>0.21509342012965291</v>
      </c>
      <c r="DA78" s="73" t="s">
        <v>2223</v>
      </c>
    </row>
    <row r="79" spans="1:105" ht="12" customHeight="1" x14ac:dyDescent="0.25">
      <c r="A79" s="165" t="s">
        <v>2224</v>
      </c>
      <c r="B79" s="346">
        <v>26.847661520813411</v>
      </c>
      <c r="C79" s="346">
        <v>26.818471298170149</v>
      </c>
      <c r="D79" s="346">
        <v>28.07387632817149</v>
      </c>
      <c r="E79" s="346">
        <v>28.164533716294208</v>
      </c>
      <c r="F79" s="346">
        <v>28.46762064009355</v>
      </c>
      <c r="G79" s="346">
        <v>28.281768911242239</v>
      </c>
      <c r="H79" s="346">
        <v>30.02608910578579</v>
      </c>
      <c r="I79" s="346">
        <v>30.471963779351871</v>
      </c>
      <c r="J79" s="346">
        <v>29.327217465071811</v>
      </c>
      <c r="K79" s="346">
        <v>30.448289170975549</v>
      </c>
      <c r="L79" s="346">
        <v>31.78067196750639</v>
      </c>
      <c r="M79" s="346">
        <v>31.10982597475402</v>
      </c>
      <c r="N79" s="346">
        <v>28.6712001527893</v>
      </c>
      <c r="O79" s="346">
        <v>28.706670435758589</v>
      </c>
      <c r="P79" s="346">
        <v>29.775303482651179</v>
      </c>
      <c r="Q79" s="346">
        <v>30.247432366649399</v>
      </c>
      <c r="R79" s="346">
        <v>31.174458330946049</v>
      </c>
      <c r="S79" s="346">
        <v>31.8256387269033</v>
      </c>
      <c r="T79" s="346">
        <v>32.473454528908199</v>
      </c>
      <c r="U79" s="346">
        <v>33.325992394190408</v>
      </c>
      <c r="V79" s="346">
        <v>32.399228392913379</v>
      </c>
      <c r="W79" s="346">
        <v>34.400586435516651</v>
      </c>
      <c r="X79" s="346">
        <v>34.412108371667657</v>
      </c>
      <c r="Y79" s="346">
        <v>34.227203102866113</v>
      </c>
      <c r="DA79" s="167" t="s">
        <v>2225</v>
      </c>
    </row>
    <row r="80" spans="1:105" ht="12" customHeight="1" x14ac:dyDescent="0.25">
      <c r="A80" s="132" t="s">
        <v>2226</v>
      </c>
      <c r="B80" s="316">
        <v>36.798466299603263</v>
      </c>
      <c r="C80" s="316">
        <v>36.758457026416337</v>
      </c>
      <c r="D80" s="316">
        <v>38.479164792828072</v>
      </c>
      <c r="E80" s="316">
        <v>38.603423393118369</v>
      </c>
      <c r="F80" s="316">
        <v>39.018846313384039</v>
      </c>
      <c r="G80" s="316">
        <v>38.764110586193937</v>
      </c>
      <c r="H80" s="316">
        <v>41.154944806331393</v>
      </c>
      <c r="I80" s="316">
        <v>41.766078261524427</v>
      </c>
      <c r="J80" s="316">
        <v>40.197043705759747</v>
      </c>
      <c r="K80" s="316">
        <v>41.733628907310958</v>
      </c>
      <c r="L80" s="316">
        <v>43.559845443835073</v>
      </c>
      <c r="M80" s="316">
        <v>42.64035740435034</v>
      </c>
      <c r="N80" s="316">
        <v>39.297880441977192</v>
      </c>
      <c r="O80" s="316">
        <v>39.3464974141284</v>
      </c>
      <c r="P80" s="316">
        <v>40.811208116482653</v>
      </c>
      <c r="Q80" s="316">
        <v>41.45832663045114</v>
      </c>
      <c r="R80" s="316">
        <v>42.728945066979833</v>
      </c>
      <c r="S80" s="316">
        <v>43.621478662020067</v>
      </c>
      <c r="T80" s="316">
        <v>44.509400611570378</v>
      </c>
      <c r="U80" s="316">
        <v>45.677922714711563</v>
      </c>
      <c r="V80" s="316">
        <v>44.407663335054238</v>
      </c>
      <c r="W80" s="316">
        <v>47.150803791703787</v>
      </c>
      <c r="X80" s="316">
        <v>47.166596212910747</v>
      </c>
      <c r="Y80" s="316">
        <v>46.913157741283051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0.99999999999999989</v>
      </c>
      <c r="C84" s="232">
        <f t="shared" si="4"/>
        <v>1</v>
      </c>
      <c r="D84" s="232">
        <f t="shared" si="4"/>
        <v>1.0000000000000002</v>
      </c>
      <c r="E84" s="232">
        <f t="shared" si="4"/>
        <v>1</v>
      </c>
      <c r="F84" s="232">
        <f t="shared" si="4"/>
        <v>0.99999999999999989</v>
      </c>
      <c r="G84" s="232">
        <f t="shared" si="4"/>
        <v>1</v>
      </c>
      <c r="H84" s="232">
        <f t="shared" si="4"/>
        <v>0.99999999999999989</v>
      </c>
      <c r="I84" s="232">
        <f t="shared" si="4"/>
        <v>1</v>
      </c>
      <c r="J84" s="232">
        <f t="shared" si="4"/>
        <v>1</v>
      </c>
      <c r="K84" s="232">
        <f t="shared" si="4"/>
        <v>0.99999999999999967</v>
      </c>
      <c r="L84" s="232">
        <f t="shared" si="4"/>
        <v>1</v>
      </c>
      <c r="M84" s="232">
        <f t="shared" si="4"/>
        <v>1</v>
      </c>
      <c r="N84" s="232">
        <f t="shared" si="4"/>
        <v>1.0000000000000002</v>
      </c>
      <c r="O84" s="232">
        <f t="shared" si="4"/>
        <v>1.0000000000000002</v>
      </c>
      <c r="P84" s="232">
        <f t="shared" si="4"/>
        <v>0.99999999999999989</v>
      </c>
      <c r="Q84" s="232">
        <f t="shared" si="4"/>
        <v>1</v>
      </c>
      <c r="R84" s="232">
        <f t="shared" si="4"/>
        <v>1</v>
      </c>
      <c r="S84" s="232">
        <f t="shared" si="4"/>
        <v>0.99999999999999989</v>
      </c>
      <c r="T84" s="232">
        <f t="shared" si="4"/>
        <v>0.99999999999999978</v>
      </c>
      <c r="U84" s="232">
        <f t="shared" si="4"/>
        <v>0.99999999999999967</v>
      </c>
      <c r="V84" s="232">
        <f t="shared" si="4"/>
        <v>1.0000000000000002</v>
      </c>
      <c r="W84" s="232">
        <f t="shared" si="4"/>
        <v>1.0000000000000002</v>
      </c>
      <c r="X84" s="232">
        <f t="shared" si="4"/>
        <v>0.99999999999999978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1.264895790489576E-2</v>
      </c>
      <c r="C85" s="299">
        <f t="shared" si="5"/>
        <v>1.3225509302885321E-2</v>
      </c>
      <c r="D85" s="299">
        <f t="shared" si="5"/>
        <v>1.2004472208856195E-2</v>
      </c>
      <c r="E85" s="299">
        <f t="shared" si="5"/>
        <v>1.2778925939672612E-2</v>
      </c>
      <c r="F85" s="299">
        <f t="shared" si="5"/>
        <v>1.3393187468281036E-2</v>
      </c>
      <c r="G85" s="299">
        <f t="shared" si="5"/>
        <v>1.353764623180293E-2</v>
      </c>
      <c r="H85" s="299">
        <f t="shared" si="5"/>
        <v>1.3095951825677139E-2</v>
      </c>
      <c r="I85" s="299">
        <f t="shared" si="5"/>
        <v>1.3477180969325916E-2</v>
      </c>
      <c r="J85" s="299">
        <f t="shared" si="5"/>
        <v>1.3860329352471189E-2</v>
      </c>
      <c r="K85" s="299">
        <f t="shared" si="5"/>
        <v>1.3776029239479015E-2</v>
      </c>
      <c r="L85" s="299">
        <f t="shared" si="5"/>
        <v>1.3502807424594372E-2</v>
      </c>
      <c r="M85" s="299">
        <f t="shared" si="5"/>
        <v>1.3722318666856862E-2</v>
      </c>
      <c r="N85" s="299">
        <f t="shared" si="5"/>
        <v>1.6276048452799393E-2</v>
      </c>
      <c r="O85" s="299">
        <f t="shared" si="5"/>
        <v>1.6202052047111865E-2</v>
      </c>
      <c r="P85" s="299">
        <f t="shared" si="5"/>
        <v>1.6767208775804138E-2</v>
      </c>
      <c r="Q85" s="299">
        <f t="shared" si="5"/>
        <v>1.6395582712558629E-2</v>
      </c>
      <c r="R85" s="299">
        <f t="shared" si="5"/>
        <v>1.6656612761453037E-2</v>
      </c>
      <c r="S85" s="299">
        <f t="shared" si="5"/>
        <v>1.6970255221642173E-2</v>
      </c>
      <c r="T85" s="299">
        <f t="shared" si="5"/>
        <v>1.7335297762885771E-2</v>
      </c>
      <c r="U85" s="299">
        <f t="shared" si="5"/>
        <v>1.7347709398020914E-2</v>
      </c>
      <c r="V85" s="299">
        <f t="shared" si="5"/>
        <v>1.6987472058609232E-2</v>
      </c>
      <c r="W85" s="299">
        <f t="shared" si="5"/>
        <v>1.7399941662472728E-2</v>
      </c>
      <c r="X85" s="299">
        <f t="shared" si="5"/>
        <v>1.7417786754571143E-2</v>
      </c>
      <c r="Y85" s="299">
        <f t="shared" si="5"/>
        <v>1.8409368729069599E-2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1.4757117555711722E-2</v>
      </c>
      <c r="C86" s="233">
        <f t="shared" si="6"/>
        <v>1.5429760853366208E-2</v>
      </c>
      <c r="D86" s="233">
        <f t="shared" si="6"/>
        <v>1.4005217576998895E-2</v>
      </c>
      <c r="E86" s="233">
        <f t="shared" si="6"/>
        <v>1.4908746929618048E-2</v>
      </c>
      <c r="F86" s="233">
        <f t="shared" si="6"/>
        <v>1.5625385379661214E-2</v>
      </c>
      <c r="G86" s="233">
        <f t="shared" si="6"/>
        <v>1.5793920603770079E-2</v>
      </c>
      <c r="H86" s="233">
        <f t="shared" si="6"/>
        <v>1.5278610463289998E-2</v>
      </c>
      <c r="I86" s="233">
        <f t="shared" si="6"/>
        <v>1.5723377797546904E-2</v>
      </c>
      <c r="J86" s="233">
        <f t="shared" si="6"/>
        <v>1.6170384244549724E-2</v>
      </c>
      <c r="K86" s="233">
        <f t="shared" si="6"/>
        <v>1.6072034112725522E-2</v>
      </c>
      <c r="L86" s="233">
        <f t="shared" si="6"/>
        <v>1.5753275328693441E-2</v>
      </c>
      <c r="M86" s="233">
        <f t="shared" si="6"/>
        <v>1.600937177799967E-2</v>
      </c>
      <c r="N86" s="233">
        <f t="shared" si="6"/>
        <v>1.8988723194932635E-2</v>
      </c>
      <c r="O86" s="233">
        <f t="shared" si="6"/>
        <v>1.8902394054963842E-2</v>
      </c>
      <c r="P86" s="233">
        <f t="shared" si="6"/>
        <v>1.9561743571771498E-2</v>
      </c>
      <c r="Q86" s="233">
        <f t="shared" si="6"/>
        <v>1.9128179831318402E-2</v>
      </c>
      <c r="R86" s="233">
        <f t="shared" si="6"/>
        <v>1.9432714888361881E-2</v>
      </c>
      <c r="S86" s="233">
        <f t="shared" si="6"/>
        <v>1.9798631091915875E-2</v>
      </c>
      <c r="T86" s="233">
        <f t="shared" si="6"/>
        <v>2.0224514056700074E-2</v>
      </c>
      <c r="U86" s="233">
        <f t="shared" si="6"/>
        <v>2.0238994297691069E-2</v>
      </c>
      <c r="V86" s="233">
        <f t="shared" si="6"/>
        <v>1.9818717401710775E-2</v>
      </c>
      <c r="W86" s="233">
        <f t="shared" si="6"/>
        <v>2.029993193955152E-2</v>
      </c>
      <c r="X86" s="233">
        <f t="shared" si="6"/>
        <v>2.0320751213666336E-2</v>
      </c>
      <c r="Y86" s="233">
        <f t="shared" si="6"/>
        <v>2.1477596850581204E-2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3.3730554413055364E-2</v>
      </c>
      <c r="C87" s="233">
        <f t="shared" si="7"/>
        <v>3.5268024807694198E-2</v>
      </c>
      <c r="D87" s="233">
        <f t="shared" si="7"/>
        <v>3.2011925890283184E-2</v>
      </c>
      <c r="E87" s="233">
        <f t="shared" si="7"/>
        <v>3.4077135839126964E-2</v>
      </c>
      <c r="F87" s="233">
        <f t="shared" si="7"/>
        <v>3.5715166582082757E-2</v>
      </c>
      <c r="G87" s="233">
        <f t="shared" si="7"/>
        <v>3.6100389951474486E-2</v>
      </c>
      <c r="H87" s="233">
        <f t="shared" si="7"/>
        <v>3.4922538201805707E-2</v>
      </c>
      <c r="I87" s="233">
        <f t="shared" si="7"/>
        <v>3.5939149251535775E-2</v>
      </c>
      <c r="J87" s="233">
        <f t="shared" si="7"/>
        <v>3.6960878273256503E-2</v>
      </c>
      <c r="K87" s="233">
        <f t="shared" si="7"/>
        <v>3.6736077971944052E-2</v>
      </c>
      <c r="L87" s="233">
        <f t="shared" si="7"/>
        <v>3.6007486465584999E-2</v>
      </c>
      <c r="M87" s="233">
        <f t="shared" si="7"/>
        <v>3.6592849778284961E-2</v>
      </c>
      <c r="N87" s="233">
        <f t="shared" si="7"/>
        <v>4.3402795874131726E-2</v>
      </c>
      <c r="O87" s="233">
        <f t="shared" si="7"/>
        <v>4.3205472125631625E-2</v>
      </c>
      <c r="P87" s="233">
        <f t="shared" si="7"/>
        <v>4.4712556735477707E-2</v>
      </c>
      <c r="Q87" s="233">
        <f t="shared" si="7"/>
        <v>4.3721553900156335E-2</v>
      </c>
      <c r="R87" s="233">
        <f t="shared" si="7"/>
        <v>4.4417634030541442E-2</v>
      </c>
      <c r="S87" s="233">
        <f t="shared" si="7"/>
        <v>4.5254013924379131E-2</v>
      </c>
      <c r="T87" s="233">
        <f t="shared" si="7"/>
        <v>4.6227460701028733E-2</v>
      </c>
      <c r="U87" s="233">
        <f t="shared" si="7"/>
        <v>4.6260558394722449E-2</v>
      </c>
      <c r="V87" s="233">
        <f t="shared" si="7"/>
        <v>4.5299925489624623E-2</v>
      </c>
      <c r="W87" s="233">
        <f t="shared" si="7"/>
        <v>4.6399844433260624E-2</v>
      </c>
      <c r="X87" s="233">
        <f t="shared" si="7"/>
        <v>4.6447431345523052E-2</v>
      </c>
      <c r="Y87" s="233">
        <f t="shared" si="7"/>
        <v>4.9091649944185613E-2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2.5297915809791512E-2</v>
      </c>
      <c r="C88" s="233">
        <f t="shared" si="8"/>
        <v>2.6451018605770638E-2</v>
      </c>
      <c r="D88" s="233">
        <f t="shared" si="8"/>
        <v>2.4008944417712386E-2</v>
      </c>
      <c r="E88" s="233">
        <f t="shared" si="8"/>
        <v>2.5557851879345218E-2</v>
      </c>
      <c r="F88" s="233">
        <f t="shared" si="8"/>
        <v>2.6786374936562069E-2</v>
      </c>
      <c r="G88" s="233">
        <f t="shared" si="8"/>
        <v>2.7075292463605859E-2</v>
      </c>
      <c r="H88" s="233">
        <f t="shared" si="8"/>
        <v>2.6191903651354272E-2</v>
      </c>
      <c r="I88" s="233">
        <f t="shared" si="8"/>
        <v>2.6954361938651826E-2</v>
      </c>
      <c r="J88" s="233">
        <f t="shared" si="8"/>
        <v>2.7720658704942371E-2</v>
      </c>
      <c r="K88" s="233">
        <f t="shared" si="8"/>
        <v>2.7552058478958023E-2</v>
      </c>
      <c r="L88" s="233">
        <f t="shared" si="8"/>
        <v>2.7005614849188737E-2</v>
      </c>
      <c r="M88" s="233">
        <f t="shared" si="8"/>
        <v>2.7444637333713728E-2</v>
      </c>
      <c r="N88" s="233">
        <f t="shared" si="8"/>
        <v>3.2552096905598793E-2</v>
      </c>
      <c r="O88" s="233">
        <f t="shared" si="8"/>
        <v>3.2404104094223736E-2</v>
      </c>
      <c r="P88" s="233">
        <f t="shared" si="8"/>
        <v>3.3534417551608277E-2</v>
      </c>
      <c r="Q88" s="233">
        <f t="shared" si="8"/>
        <v>3.2791165425117265E-2</v>
      </c>
      <c r="R88" s="233">
        <f t="shared" si="8"/>
        <v>3.3313225522906081E-2</v>
      </c>
      <c r="S88" s="233">
        <f t="shared" si="8"/>
        <v>3.394051044328434E-2</v>
      </c>
      <c r="T88" s="233">
        <f t="shared" si="8"/>
        <v>3.4670595525771536E-2</v>
      </c>
      <c r="U88" s="233">
        <f t="shared" si="8"/>
        <v>3.4695418796041835E-2</v>
      </c>
      <c r="V88" s="233">
        <f t="shared" si="8"/>
        <v>3.3974944117218471E-2</v>
      </c>
      <c r="W88" s="233">
        <f t="shared" si="8"/>
        <v>3.4799883324945456E-2</v>
      </c>
      <c r="X88" s="233">
        <f t="shared" si="8"/>
        <v>3.4835573509142292E-2</v>
      </c>
      <c r="Y88" s="233">
        <f t="shared" si="8"/>
        <v>3.6818737458139197E-2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1.7915929550356476E-2</v>
      </c>
      <c r="C89" s="300">
        <f t="shared" si="9"/>
        <v>1.8478521825409759E-2</v>
      </c>
      <c r="D89" s="300">
        <f t="shared" si="9"/>
        <v>1.7979162424214094E-2</v>
      </c>
      <c r="E89" s="300">
        <f t="shared" si="9"/>
        <v>1.8093670855787357E-2</v>
      </c>
      <c r="F89" s="300">
        <f t="shared" si="9"/>
        <v>1.8449173646366942E-2</v>
      </c>
      <c r="G89" s="300">
        <f t="shared" si="9"/>
        <v>1.8482887928346493E-2</v>
      </c>
      <c r="H89" s="300">
        <f t="shared" si="9"/>
        <v>1.8305833381116288E-2</v>
      </c>
      <c r="I89" s="300">
        <f t="shared" si="9"/>
        <v>1.8496584461730702E-2</v>
      </c>
      <c r="J89" s="300">
        <f t="shared" si="9"/>
        <v>1.8662448514539173E-2</v>
      </c>
      <c r="K89" s="300">
        <f t="shared" si="9"/>
        <v>1.8639499206571812E-2</v>
      </c>
      <c r="L89" s="300">
        <f t="shared" si="9"/>
        <v>1.849501597740362E-2</v>
      </c>
      <c r="M89" s="300">
        <f t="shared" si="9"/>
        <v>1.8736860768046638E-2</v>
      </c>
      <c r="N89" s="300">
        <f t="shared" si="9"/>
        <v>2.0211836489618409E-2</v>
      </c>
      <c r="O89" s="300">
        <f t="shared" si="9"/>
        <v>2.0128811949932626E-2</v>
      </c>
      <c r="P89" s="300">
        <f t="shared" si="9"/>
        <v>2.0413675974861874E-2</v>
      </c>
      <c r="Q89" s="300">
        <f t="shared" si="9"/>
        <v>2.0178990074862735E-2</v>
      </c>
      <c r="R89" s="300">
        <f t="shared" si="9"/>
        <v>2.0306481890946224E-2</v>
      </c>
      <c r="S89" s="300">
        <f t="shared" si="9"/>
        <v>2.0469346518062776E-2</v>
      </c>
      <c r="T89" s="300">
        <f t="shared" si="9"/>
        <v>2.0697269178910814E-2</v>
      </c>
      <c r="U89" s="300">
        <f t="shared" si="9"/>
        <v>2.069148881148667E-2</v>
      </c>
      <c r="V89" s="300">
        <f t="shared" si="9"/>
        <v>2.0467874547998907E-2</v>
      </c>
      <c r="W89" s="300">
        <f t="shared" si="9"/>
        <v>2.0683620167505568E-2</v>
      </c>
      <c r="X89" s="300">
        <f t="shared" si="9"/>
        <v>2.0702669386215244E-2</v>
      </c>
      <c r="Y89" s="300">
        <f t="shared" si="9"/>
        <v>2.1234994886667649E-2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5.9731968406791819E-2</v>
      </c>
      <c r="C90" s="301">
        <f t="shared" si="10"/>
        <v>5.9380000328414194E-2</v>
      </c>
      <c r="D90" s="301">
        <f t="shared" si="10"/>
        <v>6.0106694683094611E-2</v>
      </c>
      <c r="E90" s="301">
        <f t="shared" si="10"/>
        <v>5.9420167658868164E-2</v>
      </c>
      <c r="F90" s="301">
        <f t="shared" si="10"/>
        <v>5.9078811732963477E-2</v>
      </c>
      <c r="G90" s="301">
        <f t="shared" si="10"/>
        <v>5.8565479981364001E-2</v>
      </c>
      <c r="H90" s="301">
        <f t="shared" si="10"/>
        <v>5.8809036809051349E-2</v>
      </c>
      <c r="I90" s="301">
        <f t="shared" si="10"/>
        <v>5.8362966123346259E-2</v>
      </c>
      <c r="J90" s="301">
        <f t="shared" si="10"/>
        <v>5.8525734498754159E-2</v>
      </c>
      <c r="K90" s="301">
        <f t="shared" si="10"/>
        <v>5.855477800637264E-2</v>
      </c>
      <c r="L90" s="301">
        <f t="shared" si="10"/>
        <v>5.8375192622571473E-2</v>
      </c>
      <c r="M90" s="301">
        <f t="shared" si="10"/>
        <v>5.8425417189079822E-2</v>
      </c>
      <c r="N90" s="301">
        <f t="shared" si="10"/>
        <v>6.1370393680518144E-2</v>
      </c>
      <c r="O90" s="301">
        <f t="shared" si="10"/>
        <v>6.1180142883246358E-2</v>
      </c>
      <c r="P90" s="301">
        <f t="shared" si="10"/>
        <v>6.1873959580577176E-2</v>
      </c>
      <c r="Q90" s="301">
        <f t="shared" si="10"/>
        <v>6.1434831551416415E-2</v>
      </c>
      <c r="R90" s="301">
        <f t="shared" si="10"/>
        <v>6.1726003097157006E-2</v>
      </c>
      <c r="S90" s="301">
        <f t="shared" si="10"/>
        <v>6.213684594743675E-2</v>
      </c>
      <c r="T90" s="301">
        <f t="shared" si="10"/>
        <v>6.2675588547160307E-2</v>
      </c>
      <c r="U90" s="301">
        <f t="shared" si="10"/>
        <v>6.2699244486650332E-2</v>
      </c>
      <c r="V90" s="301">
        <f t="shared" si="10"/>
        <v>6.2174489497686489E-2</v>
      </c>
      <c r="W90" s="301">
        <f t="shared" si="10"/>
        <v>6.280546528711338E-2</v>
      </c>
      <c r="X90" s="301">
        <f t="shared" si="10"/>
        <v>6.2785991310427461E-2</v>
      </c>
      <c r="Y90" s="301">
        <f t="shared" si="10"/>
        <v>6.4407387692422963E-2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4.4604610722255571E-2</v>
      </c>
      <c r="C91" s="302">
        <f t="shared" si="11"/>
        <v>4.1800478025946781E-2</v>
      </c>
      <c r="D91" s="302">
        <f t="shared" si="11"/>
        <v>4.7534838315055901E-2</v>
      </c>
      <c r="E91" s="302">
        <f t="shared" si="11"/>
        <v>4.3565482706174746E-2</v>
      </c>
      <c r="F91" s="302">
        <f t="shared" si="11"/>
        <v>4.0197754353634346E-2</v>
      </c>
      <c r="G91" s="302">
        <f t="shared" si="11"/>
        <v>3.7840967139457865E-2</v>
      </c>
      <c r="H91" s="302">
        <f t="shared" si="11"/>
        <v>4.073221041139001E-2</v>
      </c>
      <c r="I91" s="302">
        <f t="shared" si="11"/>
        <v>3.7566116488004654E-2</v>
      </c>
      <c r="J91" s="302">
        <f t="shared" si="11"/>
        <v>3.5879999074497723E-2</v>
      </c>
      <c r="K91" s="302">
        <f t="shared" si="11"/>
        <v>3.6527727031045065E-2</v>
      </c>
      <c r="L91" s="302">
        <f t="shared" si="11"/>
        <v>3.7466023441466316E-2</v>
      </c>
      <c r="M91" s="302">
        <f t="shared" si="11"/>
        <v>3.6543152468747932E-2</v>
      </c>
      <c r="N91" s="302">
        <f t="shared" si="11"/>
        <v>3.2447549935881483E-2</v>
      </c>
      <c r="O91" s="302">
        <f t="shared" si="11"/>
        <v>3.0970958705999137E-2</v>
      </c>
      <c r="P91" s="302">
        <f t="shared" si="11"/>
        <v>2.8205260035775115E-2</v>
      </c>
      <c r="Q91" s="302">
        <f t="shared" si="11"/>
        <v>3.1193311539473481E-2</v>
      </c>
      <c r="R91" s="302">
        <f t="shared" si="11"/>
        <v>2.9641863043936449E-2</v>
      </c>
      <c r="S91" s="302">
        <f t="shared" si="11"/>
        <v>2.8593096546434261E-2</v>
      </c>
      <c r="T91" s="302">
        <f t="shared" si="11"/>
        <v>2.6963478567201774E-2</v>
      </c>
      <c r="U91" s="302">
        <f t="shared" si="11"/>
        <v>2.6808825055637777E-2</v>
      </c>
      <c r="V91" s="302">
        <f t="shared" si="11"/>
        <v>2.76810348710969E-2</v>
      </c>
      <c r="W91" s="302">
        <f t="shared" si="11"/>
        <v>2.6162786488097542E-2</v>
      </c>
      <c r="X91" s="302">
        <f t="shared" si="11"/>
        <v>2.6881164343794041E-2</v>
      </c>
      <c r="Y91" s="302">
        <f t="shared" si="11"/>
        <v>2.3761772376424864E-2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1.4115441052144587E-2</v>
      </c>
      <c r="C92" s="302">
        <f t="shared" si="12"/>
        <v>1.6521481558236583E-2</v>
      </c>
      <c r="D92" s="302">
        <f t="shared" si="12"/>
        <v>1.1611498591330215E-2</v>
      </c>
      <c r="E92" s="302">
        <f t="shared" si="12"/>
        <v>1.4832370877519603E-2</v>
      </c>
      <c r="F92" s="302">
        <f t="shared" si="12"/>
        <v>1.780960238186664E-2</v>
      </c>
      <c r="G92" s="302">
        <f t="shared" si="12"/>
        <v>1.9641501143361908E-2</v>
      </c>
      <c r="H92" s="302">
        <f t="shared" si="12"/>
        <v>1.7029150251607155E-2</v>
      </c>
      <c r="I92" s="302">
        <f t="shared" si="12"/>
        <v>1.9718675157795528E-2</v>
      </c>
      <c r="J92" s="302">
        <f t="shared" si="12"/>
        <v>2.1536909076058736E-2</v>
      </c>
      <c r="K92" s="302">
        <f t="shared" si="12"/>
        <v>2.0924968636169255E-2</v>
      </c>
      <c r="L92" s="302">
        <f t="shared" si="12"/>
        <v>1.98289445871376E-2</v>
      </c>
      <c r="M92" s="302">
        <f t="shared" si="12"/>
        <v>2.0784479226983347E-2</v>
      </c>
      <c r="N92" s="302">
        <f t="shared" si="12"/>
        <v>2.7620759868412705E-2</v>
      </c>
      <c r="O92" s="302">
        <f t="shared" si="12"/>
        <v>2.8913020013478272E-2</v>
      </c>
      <c r="P92" s="302">
        <f t="shared" si="12"/>
        <v>3.2327322842737725E-2</v>
      </c>
      <c r="Q92" s="302">
        <f t="shared" si="12"/>
        <v>2.892987339493824E-2</v>
      </c>
      <c r="R92" s="302">
        <f t="shared" si="12"/>
        <v>3.0751611032304314E-2</v>
      </c>
      <c r="S92" s="302">
        <f t="shared" si="12"/>
        <v>3.2186128983271119E-2</v>
      </c>
      <c r="T92" s="302">
        <f t="shared" si="12"/>
        <v>3.4325286158927673E-2</v>
      </c>
      <c r="U92" s="302">
        <f t="shared" si="12"/>
        <v>3.4502602679170886E-2</v>
      </c>
      <c r="V92" s="302">
        <f t="shared" si="12"/>
        <v>3.3134456861900842E-2</v>
      </c>
      <c r="W92" s="302">
        <f t="shared" si="12"/>
        <v>3.5250683466018021E-2</v>
      </c>
      <c r="X92" s="302">
        <f t="shared" si="12"/>
        <v>3.451140402626772E-2</v>
      </c>
      <c r="Y92" s="302">
        <f t="shared" si="12"/>
        <v>3.9172865817672528E-2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1.0119166323916608E-3</v>
      </c>
      <c r="C93" s="302">
        <f t="shared" si="13"/>
        <v>1.0580407442308259E-3</v>
      </c>
      <c r="D93" s="302">
        <f t="shared" si="13"/>
        <v>9.6035777670849538E-4</v>
      </c>
      <c r="E93" s="302">
        <f t="shared" si="13"/>
        <v>1.0223140751738089E-3</v>
      </c>
      <c r="F93" s="302">
        <f t="shared" si="13"/>
        <v>1.0714549974624829E-3</v>
      </c>
      <c r="G93" s="302">
        <f t="shared" si="13"/>
        <v>1.0830116985442342E-3</v>
      </c>
      <c r="H93" s="302">
        <f t="shared" si="13"/>
        <v>1.0476761460541711E-3</v>
      </c>
      <c r="I93" s="302">
        <f t="shared" si="13"/>
        <v>1.0781744775460733E-3</v>
      </c>
      <c r="J93" s="302">
        <f t="shared" si="13"/>
        <v>1.1088263481976953E-3</v>
      </c>
      <c r="K93" s="302">
        <f t="shared" si="13"/>
        <v>1.1020823391583218E-3</v>
      </c>
      <c r="L93" s="302">
        <f t="shared" si="13"/>
        <v>1.0802245939675499E-3</v>
      </c>
      <c r="M93" s="302">
        <f t="shared" si="13"/>
        <v>1.0977854933485491E-3</v>
      </c>
      <c r="N93" s="302">
        <f t="shared" si="13"/>
        <v>1.3020838762239516E-3</v>
      </c>
      <c r="O93" s="302">
        <f t="shared" si="13"/>
        <v>1.2961641637689485E-3</v>
      </c>
      <c r="P93" s="302">
        <f t="shared" si="13"/>
        <v>1.3413767020643312E-3</v>
      </c>
      <c r="Q93" s="302">
        <f t="shared" si="13"/>
        <v>1.31164661700469E-3</v>
      </c>
      <c r="R93" s="302">
        <f t="shared" si="13"/>
        <v>1.3325290209162432E-3</v>
      </c>
      <c r="S93" s="302">
        <f t="shared" si="13"/>
        <v>1.3576204177313735E-3</v>
      </c>
      <c r="T93" s="302">
        <f t="shared" si="13"/>
        <v>1.3868238210308617E-3</v>
      </c>
      <c r="U93" s="302">
        <f t="shared" si="13"/>
        <v>1.387816751841673E-3</v>
      </c>
      <c r="V93" s="302">
        <f t="shared" si="13"/>
        <v>1.3589977646887384E-3</v>
      </c>
      <c r="W93" s="302">
        <f t="shared" si="13"/>
        <v>1.3919953329978182E-3</v>
      </c>
      <c r="X93" s="302">
        <f t="shared" si="13"/>
        <v>1.3934229403656914E-3</v>
      </c>
      <c r="Y93" s="302">
        <f t="shared" si="13"/>
        <v>1.4727494983255679E-3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4.9776640338993185E-2</v>
      </c>
      <c r="C94" s="301">
        <f t="shared" si="14"/>
        <v>4.9483333607011855E-2</v>
      </c>
      <c r="D94" s="301">
        <f t="shared" si="14"/>
        <v>5.0088912235912185E-2</v>
      </c>
      <c r="E94" s="301">
        <f t="shared" si="14"/>
        <v>4.9516806382390144E-2</v>
      </c>
      <c r="F94" s="301">
        <f t="shared" si="14"/>
        <v>4.9232343110802879E-2</v>
      </c>
      <c r="G94" s="301">
        <f t="shared" si="14"/>
        <v>4.8804566651136694E-2</v>
      </c>
      <c r="H94" s="301">
        <f t="shared" si="14"/>
        <v>4.9007530674209453E-2</v>
      </c>
      <c r="I94" s="301">
        <f t="shared" si="14"/>
        <v>4.863580510278856E-2</v>
      </c>
      <c r="J94" s="301">
        <f t="shared" si="14"/>
        <v>4.8771445415628459E-2</v>
      </c>
      <c r="K94" s="301">
        <f t="shared" si="14"/>
        <v>4.8795648338643867E-2</v>
      </c>
      <c r="L94" s="301">
        <f t="shared" si="14"/>
        <v>4.8645993852142896E-2</v>
      </c>
      <c r="M94" s="301">
        <f t="shared" si="14"/>
        <v>4.8687847657566508E-2</v>
      </c>
      <c r="N94" s="301">
        <f t="shared" si="14"/>
        <v>5.1141994733765121E-2</v>
      </c>
      <c r="O94" s="301">
        <f t="shared" si="14"/>
        <v>5.0983452402705291E-2</v>
      </c>
      <c r="P94" s="301">
        <f t="shared" si="14"/>
        <v>5.1561632983814304E-2</v>
      </c>
      <c r="Q94" s="301">
        <f t="shared" si="14"/>
        <v>5.119569295951365E-2</v>
      </c>
      <c r="R94" s="301">
        <f t="shared" si="14"/>
        <v>5.1438335914297521E-2</v>
      </c>
      <c r="S94" s="301">
        <f t="shared" si="14"/>
        <v>5.1780704956197285E-2</v>
      </c>
      <c r="T94" s="301">
        <f t="shared" si="14"/>
        <v>5.2229657122633576E-2</v>
      </c>
      <c r="U94" s="301">
        <f t="shared" si="14"/>
        <v>5.2249370405541937E-2</v>
      </c>
      <c r="V94" s="301">
        <f t="shared" si="14"/>
        <v>5.1812074581405423E-2</v>
      </c>
      <c r="W94" s="301">
        <f t="shared" si="14"/>
        <v>5.2337887739261138E-2</v>
      </c>
      <c r="X94" s="301">
        <f t="shared" si="14"/>
        <v>5.2321659425356208E-2</v>
      </c>
      <c r="Y94" s="301">
        <f t="shared" si="14"/>
        <v>5.3672823077019156E-2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3.7170508935212981E-2</v>
      </c>
      <c r="C95" s="302">
        <f t="shared" si="15"/>
        <v>3.4833731688289009E-2</v>
      </c>
      <c r="D95" s="302">
        <f t="shared" si="15"/>
        <v>3.9612365262546592E-2</v>
      </c>
      <c r="E95" s="302">
        <f t="shared" si="15"/>
        <v>3.6304568921812302E-2</v>
      </c>
      <c r="F95" s="302">
        <f t="shared" si="15"/>
        <v>3.349812862802861E-2</v>
      </c>
      <c r="G95" s="302">
        <f t="shared" si="15"/>
        <v>3.1534139282881568E-2</v>
      </c>
      <c r="H95" s="302">
        <f t="shared" si="15"/>
        <v>3.3943508676158342E-2</v>
      </c>
      <c r="I95" s="302">
        <f t="shared" si="15"/>
        <v>3.1305097073337222E-2</v>
      </c>
      <c r="J95" s="302">
        <f t="shared" si="15"/>
        <v>2.9899999228748104E-2</v>
      </c>
      <c r="K95" s="302">
        <f t="shared" si="15"/>
        <v>3.0439772525870889E-2</v>
      </c>
      <c r="L95" s="302">
        <f t="shared" si="15"/>
        <v>3.1221686201221933E-2</v>
      </c>
      <c r="M95" s="302">
        <f t="shared" si="15"/>
        <v>3.0452627057289933E-2</v>
      </c>
      <c r="N95" s="302">
        <f t="shared" si="15"/>
        <v>2.7039624946567909E-2</v>
      </c>
      <c r="O95" s="302">
        <f t="shared" si="15"/>
        <v>2.5809132254999277E-2</v>
      </c>
      <c r="P95" s="302">
        <f t="shared" si="15"/>
        <v>2.350438336314593E-2</v>
      </c>
      <c r="Q95" s="302">
        <f t="shared" si="15"/>
        <v>2.5994426282894546E-2</v>
      </c>
      <c r="R95" s="302">
        <f t="shared" si="15"/>
        <v>2.470155253661371E-2</v>
      </c>
      <c r="S95" s="302">
        <f t="shared" si="15"/>
        <v>2.3827580455361871E-2</v>
      </c>
      <c r="T95" s="302">
        <f t="shared" si="15"/>
        <v>2.2469565472668141E-2</v>
      </c>
      <c r="U95" s="302">
        <f t="shared" si="15"/>
        <v>2.2340687546364802E-2</v>
      </c>
      <c r="V95" s="302">
        <f t="shared" si="15"/>
        <v>2.3067529059247423E-2</v>
      </c>
      <c r="W95" s="302">
        <f t="shared" si="15"/>
        <v>2.1802322073414607E-2</v>
      </c>
      <c r="X95" s="302">
        <f t="shared" si="15"/>
        <v>2.2400970286495018E-2</v>
      </c>
      <c r="Y95" s="302">
        <f t="shared" si="15"/>
        <v>1.9801476980354057E-2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1.1762867543453823E-2</v>
      </c>
      <c r="C96" s="302">
        <f t="shared" si="16"/>
        <v>1.3767901298530488E-2</v>
      </c>
      <c r="D96" s="302">
        <f t="shared" si="16"/>
        <v>9.6762488261085151E-3</v>
      </c>
      <c r="E96" s="302">
        <f t="shared" si="16"/>
        <v>1.2360309064599671E-2</v>
      </c>
      <c r="F96" s="302">
        <f t="shared" si="16"/>
        <v>1.4841335318222199E-2</v>
      </c>
      <c r="G96" s="302">
        <f t="shared" si="16"/>
        <v>1.6367917619468257E-2</v>
      </c>
      <c r="H96" s="302">
        <f t="shared" si="16"/>
        <v>1.419095854300597E-2</v>
      </c>
      <c r="I96" s="302">
        <f t="shared" si="16"/>
        <v>1.6432229298162945E-2</v>
      </c>
      <c r="J96" s="302">
        <f t="shared" si="16"/>
        <v>1.7947424230048949E-2</v>
      </c>
      <c r="K96" s="302">
        <f t="shared" si="16"/>
        <v>1.7437473863474381E-2</v>
      </c>
      <c r="L96" s="302">
        <f t="shared" si="16"/>
        <v>1.6524120489281337E-2</v>
      </c>
      <c r="M96" s="302">
        <f t="shared" si="16"/>
        <v>1.7320399355819451E-2</v>
      </c>
      <c r="N96" s="302">
        <f t="shared" si="16"/>
        <v>2.3017299890343911E-2</v>
      </c>
      <c r="O96" s="302">
        <f t="shared" si="16"/>
        <v>2.4094183344565225E-2</v>
      </c>
      <c r="P96" s="302">
        <f t="shared" si="16"/>
        <v>2.6939435702281436E-2</v>
      </c>
      <c r="Q96" s="302">
        <f t="shared" si="16"/>
        <v>2.4108227829115193E-2</v>
      </c>
      <c r="R96" s="302">
        <f t="shared" si="16"/>
        <v>2.5626342526920264E-2</v>
      </c>
      <c r="S96" s="302">
        <f t="shared" si="16"/>
        <v>2.6821774152725929E-2</v>
      </c>
      <c r="T96" s="302">
        <f t="shared" si="16"/>
        <v>2.8604405132439718E-2</v>
      </c>
      <c r="U96" s="302">
        <f t="shared" si="16"/>
        <v>2.875216889930907E-2</v>
      </c>
      <c r="V96" s="302">
        <f t="shared" si="16"/>
        <v>2.7612047384917387E-2</v>
      </c>
      <c r="W96" s="302">
        <f t="shared" si="16"/>
        <v>2.937556955501501E-2</v>
      </c>
      <c r="X96" s="302">
        <f t="shared" si="16"/>
        <v>2.875950335522311E-2</v>
      </c>
      <c r="Y96" s="302">
        <f t="shared" si="16"/>
        <v>3.2644054848060461E-2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8.4326386032638405E-4</v>
      </c>
      <c r="C97" s="302">
        <f t="shared" si="17"/>
        <v>8.8170062019235474E-4</v>
      </c>
      <c r="D97" s="302">
        <f t="shared" si="17"/>
        <v>8.0029814725708008E-4</v>
      </c>
      <c r="E97" s="302">
        <f t="shared" si="17"/>
        <v>8.5192839597817425E-4</v>
      </c>
      <c r="F97" s="302">
        <f t="shared" si="17"/>
        <v>8.928791645520692E-4</v>
      </c>
      <c r="G97" s="302">
        <f t="shared" si="17"/>
        <v>9.0250974878686185E-4</v>
      </c>
      <c r="H97" s="302">
        <f t="shared" si="17"/>
        <v>8.7306345504514272E-4</v>
      </c>
      <c r="I97" s="302">
        <f t="shared" si="17"/>
        <v>8.9847873128839461E-4</v>
      </c>
      <c r="J97" s="302">
        <f t="shared" si="17"/>
        <v>9.2402195683141273E-4</v>
      </c>
      <c r="K97" s="302">
        <f t="shared" si="17"/>
        <v>9.1840194929860132E-4</v>
      </c>
      <c r="L97" s="302">
        <f t="shared" si="17"/>
        <v>9.0018716163962485E-4</v>
      </c>
      <c r="M97" s="302">
        <f t="shared" si="17"/>
        <v>9.1482124445712448E-4</v>
      </c>
      <c r="N97" s="302">
        <f t="shared" si="17"/>
        <v>1.0850698968532934E-3</v>
      </c>
      <c r="O97" s="302">
        <f t="shared" si="17"/>
        <v>1.0801368031407908E-3</v>
      </c>
      <c r="P97" s="302">
        <f t="shared" si="17"/>
        <v>1.1178139183869427E-3</v>
      </c>
      <c r="Q97" s="302">
        <f t="shared" si="17"/>
        <v>1.0930388475039086E-3</v>
      </c>
      <c r="R97" s="302">
        <f t="shared" si="17"/>
        <v>1.1104408507635361E-3</v>
      </c>
      <c r="S97" s="302">
        <f t="shared" si="17"/>
        <v>1.1313503481094787E-3</v>
      </c>
      <c r="T97" s="302">
        <f t="shared" si="17"/>
        <v>1.1556865175257184E-3</v>
      </c>
      <c r="U97" s="302">
        <f t="shared" si="17"/>
        <v>1.156513959868061E-3</v>
      </c>
      <c r="V97" s="302">
        <f t="shared" si="17"/>
        <v>1.1324981372406158E-3</v>
      </c>
      <c r="W97" s="302">
        <f t="shared" si="17"/>
        <v>1.1599961108315156E-3</v>
      </c>
      <c r="X97" s="302">
        <f t="shared" si="17"/>
        <v>1.1611857836380762E-3</v>
      </c>
      <c r="Y97" s="302">
        <f t="shared" si="17"/>
        <v>1.2272912486046403E-3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0.5428285732187309</v>
      </c>
      <c r="C98" s="301">
        <f t="shared" si="18"/>
        <v>0.5334869476166556</v>
      </c>
      <c r="D98" s="301">
        <f t="shared" si="18"/>
        <v>0.55066906763131174</v>
      </c>
      <c r="E98" s="301">
        <f t="shared" si="18"/>
        <v>0.54007538963027402</v>
      </c>
      <c r="F98" s="301">
        <f t="shared" si="18"/>
        <v>0.5313929445715444</v>
      </c>
      <c r="G98" s="301">
        <f t="shared" si="18"/>
        <v>0.53059511604727327</v>
      </c>
      <c r="H98" s="301">
        <f t="shared" si="18"/>
        <v>0.53652024433664935</v>
      </c>
      <c r="I98" s="301">
        <f t="shared" si="18"/>
        <v>0.53183082679816884</v>
      </c>
      <c r="J98" s="301">
        <f t="shared" si="18"/>
        <v>0.52572167125640956</v>
      </c>
      <c r="K98" s="301">
        <f t="shared" si="18"/>
        <v>0.52682554827715633</v>
      </c>
      <c r="L98" s="301">
        <f t="shared" si="18"/>
        <v>0.53137084611985419</v>
      </c>
      <c r="M98" s="301">
        <f t="shared" si="18"/>
        <v>0.52764924817456904</v>
      </c>
      <c r="N98" s="301">
        <f t="shared" si="18"/>
        <v>0.48162157961590407</v>
      </c>
      <c r="O98" s="301">
        <f t="shared" si="18"/>
        <v>0.48358853144282105</v>
      </c>
      <c r="P98" s="301">
        <f t="shared" si="18"/>
        <v>0.47402248607902564</v>
      </c>
      <c r="Q98" s="301">
        <f t="shared" si="18"/>
        <v>0.47995820473026235</v>
      </c>
      <c r="R98" s="301">
        <f t="shared" si="18"/>
        <v>0.47566193095901937</v>
      </c>
      <c r="S98" s="301">
        <f t="shared" si="18"/>
        <v>0.47017108256380552</v>
      </c>
      <c r="T98" s="301">
        <f t="shared" si="18"/>
        <v>0.46379436271989505</v>
      </c>
      <c r="U98" s="301">
        <f t="shared" si="18"/>
        <v>0.46359858119449809</v>
      </c>
      <c r="V98" s="301">
        <f t="shared" si="18"/>
        <v>0.47007803933543835</v>
      </c>
      <c r="W98" s="301">
        <f t="shared" si="18"/>
        <v>0.46276733665194103</v>
      </c>
      <c r="X98" s="301">
        <f t="shared" si="18"/>
        <v>0.46232580975730814</v>
      </c>
      <c r="Y98" s="301">
        <f t="shared" si="18"/>
        <v>0.44449417015120718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9.7192300225009798E-2</v>
      </c>
      <c r="C99" s="301">
        <f t="shared" si="19"/>
        <v>9.6239903491183262E-2</v>
      </c>
      <c r="D99" s="301">
        <f t="shared" si="19"/>
        <v>9.7808203946035732E-2</v>
      </c>
      <c r="E99" s="301">
        <f t="shared" si="19"/>
        <v>9.674527349136082E-2</v>
      </c>
      <c r="F99" s="301">
        <f t="shared" si="19"/>
        <v>9.5829545522293641E-2</v>
      </c>
      <c r="G99" s="301">
        <f t="shared" si="19"/>
        <v>9.5297069092482506E-2</v>
      </c>
      <c r="H99" s="301">
        <f t="shared" si="19"/>
        <v>9.6022615338434689E-2</v>
      </c>
      <c r="I99" s="301">
        <f t="shared" si="19"/>
        <v>9.5220011412766953E-2</v>
      </c>
      <c r="J99" s="301">
        <f t="shared" si="19"/>
        <v>9.4747633613295953E-2</v>
      </c>
      <c r="K99" s="301">
        <f t="shared" si="19"/>
        <v>9.490193557259903E-2</v>
      </c>
      <c r="L99" s="301">
        <f t="shared" si="19"/>
        <v>9.5188042684202626E-2</v>
      </c>
      <c r="M99" s="301">
        <f t="shared" si="19"/>
        <v>9.4851612147199574E-2</v>
      </c>
      <c r="N99" s="301">
        <f t="shared" si="19"/>
        <v>9.2653447416959619E-2</v>
      </c>
      <c r="O99" s="301">
        <f t="shared" si="19"/>
        <v>9.2417080829402767E-2</v>
      </c>
      <c r="P99" s="301">
        <f t="shared" si="19"/>
        <v>9.1478668307554981E-2</v>
      </c>
      <c r="Q99" s="301">
        <f t="shared" si="19"/>
        <v>9.2321183435811777E-2</v>
      </c>
      <c r="R99" s="301">
        <f t="shared" si="19"/>
        <v>9.1838629606610753E-2</v>
      </c>
      <c r="S99" s="301">
        <f t="shared" si="19"/>
        <v>9.1406086989612167E-2</v>
      </c>
      <c r="T99" s="301">
        <f t="shared" si="19"/>
        <v>9.0803414530000806E-2</v>
      </c>
      <c r="U99" s="301">
        <f t="shared" si="19"/>
        <v>9.0760386979028732E-2</v>
      </c>
      <c r="V99" s="301">
        <f t="shared" si="19"/>
        <v>9.1204030893093521E-2</v>
      </c>
      <c r="W99" s="301">
        <f t="shared" si="19"/>
        <v>9.0580968770225367E-2</v>
      </c>
      <c r="X99" s="301">
        <f t="shared" si="19"/>
        <v>9.0723889527895021E-2</v>
      </c>
      <c r="Y99" s="301">
        <f t="shared" si="19"/>
        <v>8.9255254936615555E-2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4.4342919838685088E-2</v>
      </c>
      <c r="C100" s="302">
        <f t="shared" si="20"/>
        <v>4.3444896425946046E-2</v>
      </c>
      <c r="D100" s="302">
        <f t="shared" si="20"/>
        <v>4.5086080822969207E-2</v>
      </c>
      <c r="E100" s="302">
        <f t="shared" si="20"/>
        <v>4.3954935704699737E-2</v>
      </c>
      <c r="F100" s="302">
        <f t="shared" si="20"/>
        <v>4.300534029412597E-2</v>
      </c>
      <c r="G100" s="302">
        <f t="shared" si="20"/>
        <v>4.2374989654906776E-2</v>
      </c>
      <c r="H100" s="302">
        <f t="shared" si="20"/>
        <v>4.3147879632660882E-2</v>
      </c>
      <c r="I100" s="302">
        <f t="shared" si="20"/>
        <v>4.2273727071857593E-2</v>
      </c>
      <c r="J100" s="302">
        <f t="shared" si="20"/>
        <v>4.1830339893421171E-2</v>
      </c>
      <c r="K100" s="302">
        <f t="shared" si="20"/>
        <v>4.1995626870939842E-2</v>
      </c>
      <c r="L100" s="302">
        <f t="shared" si="20"/>
        <v>4.224741037641485E-2</v>
      </c>
      <c r="M100" s="302">
        <f t="shared" si="20"/>
        <v>4.1943602357254993E-2</v>
      </c>
      <c r="N100" s="302">
        <f t="shared" si="20"/>
        <v>4.0322379489198971E-2</v>
      </c>
      <c r="O100" s="302">
        <f t="shared" si="20"/>
        <v>4.0023529133028209E-2</v>
      </c>
      <c r="P100" s="302">
        <f t="shared" si="20"/>
        <v>3.9167977194295524E-2</v>
      </c>
      <c r="Q100" s="302">
        <f t="shared" si="20"/>
        <v>3.9981630430993439E-2</v>
      </c>
      <c r="R100" s="302">
        <f t="shared" si="20"/>
        <v>3.9528529500779765E-2</v>
      </c>
      <c r="S100" s="302">
        <f t="shared" si="20"/>
        <v>3.9155126647361475E-2</v>
      </c>
      <c r="T100" s="302">
        <f t="shared" si="20"/>
        <v>3.8620275858198543E-2</v>
      </c>
      <c r="U100" s="302">
        <f t="shared" si="20"/>
        <v>3.8578034405837895E-2</v>
      </c>
      <c r="V100" s="302">
        <f t="shared" si="20"/>
        <v>3.8941258067287772E-2</v>
      </c>
      <c r="W100" s="302">
        <f t="shared" si="20"/>
        <v>3.8402454188181966E-2</v>
      </c>
      <c r="X100" s="302">
        <f t="shared" si="20"/>
        <v>3.8558071243141027E-2</v>
      </c>
      <c r="Y100" s="302">
        <f t="shared" si="20"/>
        <v>3.7310540705378488E-2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3.9230669042053593E-2</v>
      </c>
      <c r="C101" s="302">
        <f t="shared" si="21"/>
        <v>3.8555542049130684E-2</v>
      </c>
      <c r="D101" s="302">
        <f t="shared" si="21"/>
        <v>3.9797308044864671E-2</v>
      </c>
      <c r="E101" s="302">
        <f t="shared" si="21"/>
        <v>3.9031694191613564E-2</v>
      </c>
      <c r="F101" s="302">
        <f t="shared" si="21"/>
        <v>3.840420672065175E-2</v>
      </c>
      <c r="G101" s="302">
        <f t="shared" si="21"/>
        <v>3.8346546994667906E-2</v>
      </c>
      <c r="H101" s="302">
        <f t="shared" si="21"/>
        <v>3.8774760906794742E-2</v>
      </c>
      <c r="I101" s="302">
        <f t="shared" si="21"/>
        <v>3.8435852830601781E-2</v>
      </c>
      <c r="J101" s="302">
        <f t="shared" si="21"/>
        <v>3.7994339117047478E-2</v>
      </c>
      <c r="K101" s="302">
        <f t="shared" si="21"/>
        <v>3.8074117220486772E-2</v>
      </c>
      <c r="L101" s="302">
        <f t="shared" si="21"/>
        <v>3.840260964730783E-2</v>
      </c>
      <c r="M101" s="302">
        <f t="shared" si="21"/>
        <v>3.8133646691962009E-2</v>
      </c>
      <c r="N101" s="302">
        <f t="shared" si="21"/>
        <v>3.4807189093579972E-2</v>
      </c>
      <c r="O101" s="302">
        <f t="shared" si="21"/>
        <v>3.4949342325650799E-2</v>
      </c>
      <c r="P101" s="302">
        <f t="shared" si="21"/>
        <v>3.4257996331310339E-2</v>
      </c>
      <c r="Q101" s="302">
        <f t="shared" si="21"/>
        <v>3.4686975617630234E-2</v>
      </c>
      <c r="R101" s="302">
        <f t="shared" si="21"/>
        <v>3.4376480365999884E-2</v>
      </c>
      <c r="S101" s="302">
        <f t="shared" si="21"/>
        <v>3.3979652220282625E-2</v>
      </c>
      <c r="T101" s="302">
        <f t="shared" si="21"/>
        <v>3.3518801413761908E-2</v>
      </c>
      <c r="U101" s="302">
        <f t="shared" si="21"/>
        <v>3.3504652121321643E-2</v>
      </c>
      <c r="V101" s="302">
        <f t="shared" si="21"/>
        <v>3.3972927909369836E-2</v>
      </c>
      <c r="W101" s="302">
        <f t="shared" si="21"/>
        <v>3.3444577392114413E-2</v>
      </c>
      <c r="X101" s="302">
        <f t="shared" si="21"/>
        <v>3.3412667878999061E-2</v>
      </c>
      <c r="Y101" s="302">
        <f t="shared" si="21"/>
        <v>3.2123960566272119E-2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4.0055033365503263E-3</v>
      </c>
      <c r="C102" s="302">
        <f t="shared" si="22"/>
        <v>4.1880779459136826E-3</v>
      </c>
      <c r="D102" s="302">
        <f t="shared" si="22"/>
        <v>3.8014161994711282E-3</v>
      </c>
      <c r="E102" s="302">
        <f t="shared" si="22"/>
        <v>4.0466598808963266E-3</v>
      </c>
      <c r="F102" s="302">
        <f t="shared" si="22"/>
        <v>4.2411760316223299E-3</v>
      </c>
      <c r="G102" s="302">
        <f t="shared" si="22"/>
        <v>4.2869213067375936E-3</v>
      </c>
      <c r="H102" s="302">
        <f t="shared" si="22"/>
        <v>4.1470514114644273E-3</v>
      </c>
      <c r="I102" s="302">
        <f t="shared" si="22"/>
        <v>4.2677739736198738E-3</v>
      </c>
      <c r="J102" s="302">
        <f t="shared" si="22"/>
        <v>4.3891042949492096E-3</v>
      </c>
      <c r="K102" s="302">
        <f t="shared" si="22"/>
        <v>4.3624092591683554E-3</v>
      </c>
      <c r="L102" s="302">
        <f t="shared" si="22"/>
        <v>4.2758890177882194E-3</v>
      </c>
      <c r="M102" s="302">
        <f t="shared" si="22"/>
        <v>4.3454009111713408E-3</v>
      </c>
      <c r="N102" s="302">
        <f t="shared" si="22"/>
        <v>5.1540820100531431E-3</v>
      </c>
      <c r="O102" s="302">
        <f t="shared" si="22"/>
        <v>5.1306498149187559E-3</v>
      </c>
      <c r="P102" s="302">
        <f t="shared" si="22"/>
        <v>5.3096161123379797E-3</v>
      </c>
      <c r="Q102" s="302">
        <f t="shared" si="22"/>
        <v>5.1919345256435647E-3</v>
      </c>
      <c r="R102" s="302">
        <f t="shared" si="22"/>
        <v>5.274594041126796E-3</v>
      </c>
      <c r="S102" s="302">
        <f t="shared" si="22"/>
        <v>5.3739141535200236E-3</v>
      </c>
      <c r="T102" s="302">
        <f t="shared" si="22"/>
        <v>5.4895109582471617E-3</v>
      </c>
      <c r="U102" s="302">
        <f t="shared" si="22"/>
        <v>5.4934413093732891E-3</v>
      </c>
      <c r="V102" s="302">
        <f t="shared" si="22"/>
        <v>5.3793661518929245E-3</v>
      </c>
      <c r="W102" s="302">
        <f t="shared" si="22"/>
        <v>5.5099815264496987E-3</v>
      </c>
      <c r="X102" s="302">
        <f t="shared" si="22"/>
        <v>5.5156324722808597E-3</v>
      </c>
      <c r="Y102" s="302">
        <f t="shared" si="22"/>
        <v>5.8296334308720384E-3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8.0110066731006509E-3</v>
      </c>
      <c r="C103" s="302">
        <f t="shared" si="23"/>
        <v>8.3761558918273669E-3</v>
      </c>
      <c r="D103" s="302">
        <f t="shared" si="23"/>
        <v>7.6028323989422563E-3</v>
      </c>
      <c r="E103" s="302">
        <f t="shared" si="23"/>
        <v>8.0933197617926549E-3</v>
      </c>
      <c r="F103" s="302">
        <f t="shared" si="23"/>
        <v>8.4823520632446581E-3</v>
      </c>
      <c r="G103" s="302">
        <f t="shared" si="23"/>
        <v>8.5738426134751872E-3</v>
      </c>
      <c r="H103" s="302">
        <f t="shared" si="23"/>
        <v>8.2941028229288529E-3</v>
      </c>
      <c r="I103" s="302">
        <f t="shared" si="23"/>
        <v>8.5355479472397459E-3</v>
      </c>
      <c r="J103" s="302">
        <f t="shared" si="23"/>
        <v>8.7782085898984209E-3</v>
      </c>
      <c r="K103" s="302">
        <f t="shared" si="23"/>
        <v>8.7248185183367126E-3</v>
      </c>
      <c r="L103" s="302">
        <f t="shared" si="23"/>
        <v>8.5517780355764371E-3</v>
      </c>
      <c r="M103" s="302">
        <f t="shared" si="23"/>
        <v>8.6908018223426798E-3</v>
      </c>
      <c r="N103" s="302">
        <f t="shared" si="23"/>
        <v>1.0308164020106281E-2</v>
      </c>
      <c r="O103" s="302">
        <f t="shared" si="23"/>
        <v>1.0261299629837512E-2</v>
      </c>
      <c r="P103" s="302">
        <f t="shared" si="23"/>
        <v>1.0619232224675959E-2</v>
      </c>
      <c r="Q103" s="302">
        <f t="shared" si="23"/>
        <v>1.0383869051287131E-2</v>
      </c>
      <c r="R103" s="302">
        <f t="shared" si="23"/>
        <v>1.054918808225359E-2</v>
      </c>
      <c r="S103" s="302">
        <f t="shared" si="23"/>
        <v>1.0747828307040047E-2</v>
      </c>
      <c r="T103" s="302">
        <f t="shared" si="23"/>
        <v>1.0979021916494323E-2</v>
      </c>
      <c r="U103" s="302">
        <f t="shared" si="23"/>
        <v>1.098688261874658E-2</v>
      </c>
      <c r="V103" s="302">
        <f t="shared" si="23"/>
        <v>1.0758732303785847E-2</v>
      </c>
      <c r="W103" s="302">
        <f t="shared" si="23"/>
        <v>1.1019963052899397E-2</v>
      </c>
      <c r="X103" s="302">
        <f t="shared" si="23"/>
        <v>1.1031264944561719E-2</v>
      </c>
      <c r="Y103" s="302">
        <f t="shared" si="23"/>
        <v>1.1659266861744077E-2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1.6022013346201301E-3</v>
      </c>
      <c r="C104" s="302">
        <f t="shared" si="24"/>
        <v>1.6752311783654744E-3</v>
      </c>
      <c r="D104" s="302">
        <f t="shared" si="24"/>
        <v>1.5205664797884515E-3</v>
      </c>
      <c r="E104" s="302">
        <f t="shared" si="24"/>
        <v>1.6186639523585306E-3</v>
      </c>
      <c r="F104" s="302">
        <f t="shared" si="24"/>
        <v>1.6964704126489316E-3</v>
      </c>
      <c r="G104" s="302">
        <f t="shared" si="24"/>
        <v>1.7147685226950374E-3</v>
      </c>
      <c r="H104" s="302">
        <f t="shared" si="24"/>
        <v>1.6588205645857712E-3</v>
      </c>
      <c r="I104" s="302">
        <f t="shared" si="24"/>
        <v>1.7071095894479504E-3</v>
      </c>
      <c r="J104" s="302">
        <f t="shared" si="24"/>
        <v>1.7556417179796844E-3</v>
      </c>
      <c r="K104" s="302">
        <f t="shared" si="24"/>
        <v>1.7449637036673423E-3</v>
      </c>
      <c r="L104" s="302">
        <f t="shared" si="24"/>
        <v>1.7103556071152875E-3</v>
      </c>
      <c r="M104" s="302">
        <f t="shared" si="24"/>
        <v>1.738160364468536E-3</v>
      </c>
      <c r="N104" s="302">
        <f t="shared" si="24"/>
        <v>2.0616328040212566E-3</v>
      </c>
      <c r="O104" s="302">
        <f t="shared" si="24"/>
        <v>2.0522599259675022E-3</v>
      </c>
      <c r="P104" s="302">
        <f t="shared" si="24"/>
        <v>2.1238464449351915E-3</v>
      </c>
      <c r="Q104" s="302">
        <f t="shared" si="24"/>
        <v>2.0767738102574263E-3</v>
      </c>
      <c r="R104" s="302">
        <f t="shared" si="24"/>
        <v>2.1098376164507184E-3</v>
      </c>
      <c r="S104" s="302">
        <f t="shared" si="24"/>
        <v>2.1495656614080091E-3</v>
      </c>
      <c r="T104" s="302">
        <f t="shared" si="24"/>
        <v>2.1958043832988644E-3</v>
      </c>
      <c r="U104" s="302">
        <f t="shared" si="24"/>
        <v>2.1973765237493156E-3</v>
      </c>
      <c r="V104" s="302">
        <f t="shared" si="24"/>
        <v>2.1517464607571694E-3</v>
      </c>
      <c r="W104" s="302">
        <f t="shared" si="24"/>
        <v>2.2039926105798793E-3</v>
      </c>
      <c r="X104" s="302">
        <f t="shared" si="24"/>
        <v>2.2062529889123436E-3</v>
      </c>
      <c r="Y104" s="302">
        <f t="shared" si="24"/>
        <v>2.3318533723488159E-3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7.4552238750763167E-2</v>
      </c>
      <c r="C105" s="301">
        <f t="shared" si="25"/>
        <v>7.7727047925883974E-2</v>
      </c>
      <c r="D105" s="301">
        <f t="shared" si="25"/>
        <v>7.3396095227872618E-2</v>
      </c>
      <c r="E105" s="301">
        <f t="shared" si="25"/>
        <v>7.6522868426889046E-2</v>
      </c>
      <c r="F105" s="301">
        <f t="shared" si="25"/>
        <v>7.8718412353907488E-2</v>
      </c>
      <c r="G105" s="301">
        <f t="shared" si="25"/>
        <v>7.9151628669202723E-2</v>
      </c>
      <c r="H105" s="301">
        <f t="shared" si="25"/>
        <v>7.7748839888730409E-2</v>
      </c>
      <c r="I105" s="301">
        <f t="shared" si="25"/>
        <v>7.9105846219692036E-2</v>
      </c>
      <c r="J105" s="301">
        <f t="shared" si="25"/>
        <v>8.0437072649870822E-2</v>
      </c>
      <c r="K105" s="301">
        <f t="shared" si="25"/>
        <v>8.020161735857724E-2</v>
      </c>
      <c r="L105" s="301">
        <f t="shared" si="25"/>
        <v>7.9256840267408799E-2</v>
      </c>
      <c r="M105" s="301">
        <f t="shared" si="25"/>
        <v>8.0238957489607188E-2</v>
      </c>
      <c r="N105" s="301">
        <f t="shared" si="25"/>
        <v>8.9691201489833297E-2</v>
      </c>
      <c r="O105" s="301">
        <f t="shared" si="25"/>
        <v>8.9316747687402193E-2</v>
      </c>
      <c r="P105" s="301">
        <f t="shared" si="25"/>
        <v>9.1204783186004515E-2</v>
      </c>
      <c r="Q105" s="301">
        <f t="shared" si="25"/>
        <v>9.0108408391325653E-2</v>
      </c>
      <c r="R105" s="301">
        <f t="shared" si="25"/>
        <v>9.0965316324405451E-2</v>
      </c>
      <c r="S105" s="301">
        <f t="shared" si="25"/>
        <v>9.2054818299612526E-2</v>
      </c>
      <c r="T105" s="301">
        <f t="shared" si="25"/>
        <v>9.325872511260537E-2</v>
      </c>
      <c r="U105" s="301">
        <f t="shared" si="25"/>
        <v>9.3304907462315428E-2</v>
      </c>
      <c r="V105" s="301">
        <f t="shared" si="25"/>
        <v>9.2067315169603189E-2</v>
      </c>
      <c r="W105" s="301">
        <f t="shared" si="25"/>
        <v>9.3476250097452598E-2</v>
      </c>
      <c r="X105" s="301">
        <f t="shared" si="25"/>
        <v>9.3568600312531572E-2</v>
      </c>
      <c r="Y105" s="301">
        <f t="shared" si="25"/>
        <v>9.6977808005016097E-2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1.4947630007276867E-2</v>
      </c>
      <c r="C106" s="302">
        <f t="shared" si="26"/>
        <v>1.5869605747005817E-2</v>
      </c>
      <c r="D106" s="302">
        <f t="shared" si="26"/>
        <v>1.6345188113008419E-2</v>
      </c>
      <c r="E106" s="302">
        <f t="shared" si="26"/>
        <v>1.6419231663073606E-2</v>
      </c>
      <c r="F106" s="302">
        <f t="shared" si="26"/>
        <v>1.6197301085939444E-2</v>
      </c>
      <c r="G106" s="302">
        <f t="shared" si="26"/>
        <v>1.6045052737235985E-2</v>
      </c>
      <c r="H106" s="302">
        <f t="shared" si="26"/>
        <v>1.6384917672938943E-2</v>
      </c>
      <c r="I106" s="302">
        <f t="shared" si="26"/>
        <v>1.6232048739309307E-2</v>
      </c>
      <c r="J106" s="302">
        <f t="shared" si="26"/>
        <v>1.6064804661930044E-2</v>
      </c>
      <c r="K106" s="302">
        <f t="shared" si="26"/>
        <v>1.6162312782680703E-2</v>
      </c>
      <c r="L106" s="302">
        <f t="shared" si="26"/>
        <v>1.6283518653539358E-2</v>
      </c>
      <c r="M106" s="302">
        <f t="shared" si="26"/>
        <v>1.64101568498486E-2</v>
      </c>
      <c r="N106" s="302">
        <f t="shared" si="26"/>
        <v>1.5947194644645685E-2</v>
      </c>
      <c r="O106" s="302">
        <f t="shared" si="26"/>
        <v>1.5851421218796301E-2</v>
      </c>
      <c r="P106" s="302">
        <f t="shared" si="26"/>
        <v>1.5536715579626E-2</v>
      </c>
      <c r="Q106" s="302">
        <f t="shared" si="26"/>
        <v>1.589360821150454E-2</v>
      </c>
      <c r="R106" s="302">
        <f t="shared" si="26"/>
        <v>1.5731470742944498E-2</v>
      </c>
      <c r="S106" s="302">
        <f t="shared" si="26"/>
        <v>1.5601005434481879E-2</v>
      </c>
      <c r="T106" s="302">
        <f t="shared" si="26"/>
        <v>1.5384825099391252E-2</v>
      </c>
      <c r="U106" s="302">
        <f t="shared" si="26"/>
        <v>1.5382437459944723E-2</v>
      </c>
      <c r="V106" s="302">
        <f t="shared" si="26"/>
        <v>1.5543697830674941E-2</v>
      </c>
      <c r="W106" s="302">
        <f t="shared" si="26"/>
        <v>1.5349481322898767E-2</v>
      </c>
      <c r="X106" s="302">
        <f t="shared" si="26"/>
        <v>1.5374177654005585E-2</v>
      </c>
      <c r="Y106" s="302">
        <f t="shared" si="26"/>
        <v>1.4932883147631439E-2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7.3897105120765746E-3</v>
      </c>
      <c r="C107" s="302">
        <f t="shared" si="27"/>
        <v>7.2625397765675517E-3</v>
      </c>
      <c r="D107" s="302">
        <f t="shared" si="27"/>
        <v>7.4964458367058106E-3</v>
      </c>
      <c r="E107" s="302">
        <f t="shared" si="27"/>
        <v>7.3522304848468766E-3</v>
      </c>
      <c r="F107" s="302">
        <f t="shared" si="27"/>
        <v>7.2340333989039281E-3</v>
      </c>
      <c r="G107" s="302">
        <f t="shared" si="27"/>
        <v>7.2231722870842573E-3</v>
      </c>
      <c r="H107" s="302">
        <f t="shared" si="27"/>
        <v>7.3038330793962387E-3</v>
      </c>
      <c r="I107" s="302">
        <f t="shared" si="27"/>
        <v>7.2399944390053247E-3</v>
      </c>
      <c r="J107" s="302">
        <f t="shared" si="27"/>
        <v>7.1568284209396933E-3</v>
      </c>
      <c r="K107" s="302">
        <f t="shared" si="27"/>
        <v>7.1718558753271437E-3</v>
      </c>
      <c r="L107" s="302">
        <f t="shared" si="27"/>
        <v>7.233732565143855E-3</v>
      </c>
      <c r="M107" s="302">
        <f t="shared" si="27"/>
        <v>7.1830691829734535E-3</v>
      </c>
      <c r="N107" s="302">
        <f t="shared" si="27"/>
        <v>6.5564788320316824E-3</v>
      </c>
      <c r="O107" s="302">
        <f t="shared" si="27"/>
        <v>6.5832556181281273E-3</v>
      </c>
      <c r="P107" s="302">
        <f t="shared" si="27"/>
        <v>6.453029779859008E-3</v>
      </c>
      <c r="Q107" s="302">
        <f t="shared" si="27"/>
        <v>6.5338347423790979E-3</v>
      </c>
      <c r="R107" s="302">
        <f t="shared" si="27"/>
        <v>6.475348102182801E-3</v>
      </c>
      <c r="S107" s="302">
        <f t="shared" si="27"/>
        <v>6.4005993101917446E-3</v>
      </c>
      <c r="T107" s="302">
        <f t="shared" si="27"/>
        <v>6.3137908480216335E-3</v>
      </c>
      <c r="U107" s="302">
        <f t="shared" si="27"/>
        <v>6.3111256073403671E-3</v>
      </c>
      <c r="V107" s="302">
        <f t="shared" si="27"/>
        <v>6.3993326809893281E-3</v>
      </c>
      <c r="W107" s="302">
        <f t="shared" si="27"/>
        <v>6.2998095918664248E-3</v>
      </c>
      <c r="X107" s="302">
        <f t="shared" si="27"/>
        <v>6.2937989356563352E-3</v>
      </c>
      <c r="Y107" s="302">
        <f t="shared" si="27"/>
        <v>6.0510507437853299E-3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5.2214898231409713E-2</v>
      </c>
      <c r="C108" s="302">
        <f t="shared" si="28"/>
        <v>5.4594902402310623E-2</v>
      </c>
      <c r="D108" s="302">
        <f t="shared" si="28"/>
        <v>4.9554461278158393E-2</v>
      </c>
      <c r="E108" s="302">
        <f t="shared" si="28"/>
        <v>5.2751406278968564E-2</v>
      </c>
      <c r="F108" s="302">
        <f t="shared" si="28"/>
        <v>5.5287077869064109E-2</v>
      </c>
      <c r="G108" s="302">
        <f t="shared" si="28"/>
        <v>5.5883403644882486E-2</v>
      </c>
      <c r="H108" s="302">
        <f t="shared" si="28"/>
        <v>5.4060089136395234E-2</v>
      </c>
      <c r="I108" s="302">
        <f t="shared" si="28"/>
        <v>5.5633803041377404E-2</v>
      </c>
      <c r="J108" s="302">
        <f t="shared" si="28"/>
        <v>5.7215439567001092E-2</v>
      </c>
      <c r="K108" s="302">
        <f t="shared" si="28"/>
        <v>5.6867448700569395E-2</v>
      </c>
      <c r="L108" s="302">
        <f t="shared" si="28"/>
        <v>5.5739589048725585E-2</v>
      </c>
      <c r="M108" s="302">
        <f t="shared" si="28"/>
        <v>5.6645731456785128E-2</v>
      </c>
      <c r="N108" s="302">
        <f t="shared" si="28"/>
        <v>6.7187528013155931E-2</v>
      </c>
      <c r="O108" s="302">
        <f t="shared" si="28"/>
        <v>6.6882070850477773E-2</v>
      </c>
      <c r="P108" s="302">
        <f t="shared" si="28"/>
        <v>6.9215037826519499E-2</v>
      </c>
      <c r="Q108" s="302">
        <f t="shared" si="28"/>
        <v>6.7680965437442009E-2</v>
      </c>
      <c r="R108" s="302">
        <f t="shared" si="28"/>
        <v>6.8758497479278147E-2</v>
      </c>
      <c r="S108" s="302">
        <f t="shared" si="28"/>
        <v>7.0053213554938903E-2</v>
      </c>
      <c r="T108" s="302">
        <f t="shared" si="28"/>
        <v>7.1560109165192481E-2</v>
      </c>
      <c r="U108" s="302">
        <f t="shared" si="28"/>
        <v>7.1611344395030335E-2</v>
      </c>
      <c r="V108" s="302">
        <f t="shared" si="28"/>
        <v>7.0124284657938921E-2</v>
      </c>
      <c r="W108" s="302">
        <f t="shared" si="28"/>
        <v>7.1826959182687417E-2</v>
      </c>
      <c r="X108" s="302">
        <f t="shared" si="28"/>
        <v>7.1900623722869664E-2</v>
      </c>
      <c r="Y108" s="302">
        <f t="shared" si="28"/>
        <v>7.5993874113599327E-2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7.1567803825900222E-2</v>
      </c>
      <c r="C109" s="235">
        <f t="shared" si="29"/>
        <v>7.4829931635725142E-2</v>
      </c>
      <c r="D109" s="235">
        <f t="shared" si="29"/>
        <v>6.7921303757708371E-2</v>
      </c>
      <c r="E109" s="235">
        <f t="shared" si="29"/>
        <v>7.2303162966667667E-2</v>
      </c>
      <c r="F109" s="235">
        <f t="shared" si="29"/>
        <v>7.5778654695534103E-2</v>
      </c>
      <c r="G109" s="235">
        <f t="shared" si="29"/>
        <v>7.6596002379540964E-2</v>
      </c>
      <c r="H109" s="235">
        <f t="shared" si="29"/>
        <v>7.4096895429681259E-2</v>
      </c>
      <c r="I109" s="235">
        <f t="shared" si="29"/>
        <v>7.6253889924446053E-2</v>
      </c>
      <c r="J109" s="235">
        <f t="shared" si="29"/>
        <v>7.8421743476281988E-2</v>
      </c>
      <c r="K109" s="235">
        <f t="shared" si="29"/>
        <v>7.7944773436972287E-2</v>
      </c>
      <c r="L109" s="235">
        <f t="shared" si="29"/>
        <v>7.6398884408354989E-2</v>
      </c>
      <c r="M109" s="235">
        <f t="shared" si="29"/>
        <v>7.7640879017076114E-2</v>
      </c>
      <c r="N109" s="235">
        <f t="shared" si="29"/>
        <v>9.2089882145938995E-2</v>
      </c>
      <c r="O109" s="235">
        <f t="shared" si="29"/>
        <v>9.1671210482558885E-2</v>
      </c>
      <c r="P109" s="235">
        <f t="shared" si="29"/>
        <v>9.4868867253499856E-2</v>
      </c>
      <c r="Q109" s="235">
        <f t="shared" si="29"/>
        <v>9.276620698765671E-2</v>
      </c>
      <c r="R109" s="235">
        <f t="shared" si="29"/>
        <v>9.4243115004301298E-2</v>
      </c>
      <c r="S109" s="235">
        <f t="shared" si="29"/>
        <v>9.6017704044051411E-2</v>
      </c>
      <c r="T109" s="235">
        <f t="shared" si="29"/>
        <v>9.808311474240769E-2</v>
      </c>
      <c r="U109" s="235">
        <f t="shared" si="29"/>
        <v>9.8153339774002341E-2</v>
      </c>
      <c r="V109" s="235">
        <f t="shared" si="29"/>
        <v>9.6115116907611042E-2</v>
      </c>
      <c r="W109" s="235">
        <f t="shared" si="29"/>
        <v>9.8448869926270707E-2</v>
      </c>
      <c r="X109" s="235">
        <f t="shared" si="29"/>
        <v>9.8549837457363482E-2</v>
      </c>
      <c r="Y109" s="235">
        <f t="shared" si="29"/>
        <v>0.10416020826907581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109.1953116035713</v>
      </c>
      <c r="D113" s="320">
        <f t="shared" si="30"/>
        <v>111.52671379556683</v>
      </c>
      <c r="E113" s="320">
        <f t="shared" si="30"/>
        <v>112.03777381256033</v>
      </c>
      <c r="F113" s="320">
        <f t="shared" si="30"/>
        <v>110.07090512905103</v>
      </c>
      <c r="G113" s="320">
        <f t="shared" si="30"/>
        <v>105.75903992192643</v>
      </c>
      <c r="H113" s="320">
        <f t="shared" si="30"/>
        <v>101.66642059462863</v>
      </c>
      <c r="I113" s="320">
        <f t="shared" si="30"/>
        <v>101.40446830003896</v>
      </c>
      <c r="J113" s="320">
        <f t="shared" si="30"/>
        <v>100.46047410561013</v>
      </c>
      <c r="K113" s="320">
        <f t="shared" si="30"/>
        <v>96.667568135169148</v>
      </c>
      <c r="L113" s="320">
        <f t="shared" si="30"/>
        <v>99.194771286176646</v>
      </c>
      <c r="M113" s="320">
        <f t="shared" si="30"/>
        <v>99.212462675420042</v>
      </c>
      <c r="N113" s="320">
        <f t="shared" si="30"/>
        <v>99.996127920555338</v>
      </c>
      <c r="O113" s="320">
        <f t="shared" si="30"/>
        <v>98.644404463652791</v>
      </c>
      <c r="P113" s="320">
        <f t="shared" si="30"/>
        <v>97.287241633792561</v>
      </c>
      <c r="Q113" s="320">
        <f t="shared" si="30"/>
        <v>95.644111514181105</v>
      </c>
      <c r="R113" s="320">
        <f t="shared" si="30"/>
        <v>97.349277509353243</v>
      </c>
      <c r="S113" s="320">
        <f t="shared" si="30"/>
        <v>97.689943262779849</v>
      </c>
      <c r="T113" s="320">
        <f t="shared" si="30"/>
        <v>98.166485076638224</v>
      </c>
      <c r="U113" s="320">
        <f t="shared" si="30"/>
        <v>95.967479901010378</v>
      </c>
      <c r="V113" s="320">
        <f t="shared" si="30"/>
        <v>96.628114700679504</v>
      </c>
      <c r="W113" s="320">
        <f t="shared" si="30"/>
        <v>100.82155772557387</v>
      </c>
      <c r="X113" s="320">
        <f t="shared" si="30"/>
        <v>99.996916203670295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1.3780945098300699</v>
      </c>
      <c r="C114" s="330">
        <f>IF(C$6=0,0,C$6/FBT!C$5*1000)</f>
        <v>1.4441636094444934</v>
      </c>
      <c r="D114" s="330">
        <f>IF(D$6=0,0,D$6/FBT!D$5*1000)</f>
        <v>1.3388193363039411</v>
      </c>
      <c r="E114" s="330">
        <f>IF(E$6=0,0,E$6/FBT!E$5*1000)</f>
        <v>1.4317224139964999</v>
      </c>
      <c r="F114" s="330">
        <f>IF(F$6=0,0,F$6/FBT!F$5*1000)</f>
        <v>1.4742002671967571</v>
      </c>
      <c r="G114" s="330">
        <f>IF(G$6=0,0,G$6/FBT!G$5*1000)</f>
        <v>1.431728468278163</v>
      </c>
      <c r="H114" s="330">
        <f>IF(H$6=0,0,H$6/FBT!H$5*1000)</f>
        <v>1.3314185463962869</v>
      </c>
      <c r="I114" s="330">
        <f>IF(I$6=0,0,I$6/FBT!I$5*1000)</f>
        <v>1.3666463703778984</v>
      </c>
      <c r="J114" s="330">
        <f>IF(J$6=0,0,J$6/FBT!J$5*1000)</f>
        <v>1.39241525800916</v>
      </c>
      <c r="K114" s="330">
        <f>IF(K$6=0,0,K$6/FBT!K$5*1000)</f>
        <v>1.3316952451394204</v>
      </c>
      <c r="L114" s="330">
        <f>IF(L$6=0,0,L$6/FBT!L$5*1000)</f>
        <v>1.3394078942039265</v>
      </c>
      <c r="M114" s="330">
        <f>IF(M$6=0,0,M$6/FBT!M$5*1000)</f>
        <v>1.3614250285557561</v>
      </c>
      <c r="N114" s="330">
        <f>IF(N$6=0,0,N$6/FBT!N$5*1000)</f>
        <v>1.6275418231272847</v>
      </c>
      <c r="O114" s="330">
        <f>IF(O$6=0,0,O$6/FBT!O$5*1000)</f>
        <v>1.5982417752764559</v>
      </c>
      <c r="P114" s="330">
        <f>IF(P$6=0,0,P$6/FBT!P$5*1000)</f>
        <v>1.6312354916959044</v>
      </c>
      <c r="Q114" s="330">
        <f>IF(Q$6=0,0,Q$6/FBT!Q$5*1000)</f>
        <v>1.5681409412999376</v>
      </c>
      <c r="R114" s="330">
        <f>IF(R$6=0,0,R$6/FBT!R$5*1000)</f>
        <v>1.6215092180805259</v>
      </c>
      <c r="S114" s="330">
        <f>IF(S$6=0,0,S$6/FBT!S$5*1000)</f>
        <v>1.6578232697571176</v>
      </c>
      <c r="T114" s="330">
        <f>IF(T$6=0,0,T$6/FBT!T$5*1000)</f>
        <v>1.7017452491394065</v>
      </c>
      <c r="U114" s="330">
        <f>IF(U$6=0,0,U$6/FBT!U$5*1000)</f>
        <v>1.6648159529831412</v>
      </c>
      <c r="V114" s="330">
        <f>IF(V$6=0,0,V$6/FBT!V$5*1000)</f>
        <v>1.641467398553881</v>
      </c>
      <c r="W114" s="330">
        <f>IF(W$6=0,0,W$6/FBT!W$5*1000)</f>
        <v>1.7542892227446116</v>
      </c>
      <c r="X114" s="330">
        <f>IF(X$6=0,0,X$6/FBT!X$5*1000)</f>
        <v>1.7417249625502489</v>
      </c>
      <c r="Y114" s="330">
        <f>IF(Y$6=0,0,Y$6/FBT!Y$5*1000)</f>
        <v>1.6752829720749067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1.6077769281350818</v>
      </c>
      <c r="C115" s="331">
        <f>IF(C$7=0,0,C$7/FBT!C$5*1000)</f>
        <v>1.6848575443519092</v>
      </c>
      <c r="D115" s="331">
        <f>IF(D$7=0,0,D$7/FBT!D$5*1000)</f>
        <v>1.561955892354598</v>
      </c>
      <c r="E115" s="331">
        <f>IF(E$7=0,0,E$7/FBT!E$5*1000)</f>
        <v>1.6703428163292502</v>
      </c>
      <c r="F115" s="331">
        <f>IF(F$7=0,0,F$7/FBT!F$5*1000)</f>
        <v>1.7199003117295506</v>
      </c>
      <c r="G115" s="331">
        <f>IF(G$7=0,0,G$7/FBT!G$5*1000)</f>
        <v>1.6703498796578562</v>
      </c>
      <c r="H115" s="331">
        <f>IF(H$7=0,0,H$7/FBT!H$5*1000)</f>
        <v>1.5533216374623349</v>
      </c>
      <c r="I115" s="331">
        <f>IF(I$7=0,0,I$7/FBT!I$5*1000)</f>
        <v>1.5944207654408813</v>
      </c>
      <c r="J115" s="331">
        <f>IF(J$7=0,0,J$7/FBT!J$5*1000)</f>
        <v>1.6244844676773538</v>
      </c>
      <c r="K115" s="331">
        <f>IF(K$7=0,0,K$7/FBT!K$5*1000)</f>
        <v>1.5536444526626576</v>
      </c>
      <c r="L115" s="331">
        <f>IF(L$7=0,0,L$7/FBT!L$5*1000)</f>
        <v>1.562642543237915</v>
      </c>
      <c r="M115" s="331">
        <f>IF(M$7=0,0,M$7/FBT!M$5*1000)</f>
        <v>1.5883291999817155</v>
      </c>
      <c r="N115" s="331">
        <f>IF(N$7=0,0,N$7/FBT!N$5*1000)</f>
        <v>1.8987987936484998</v>
      </c>
      <c r="O115" s="331">
        <f>IF(O$7=0,0,O$7/FBT!O$5*1000)</f>
        <v>1.8646154044891987</v>
      </c>
      <c r="P115" s="331">
        <f>IF(P$7=0,0,P$7/FBT!P$5*1000)</f>
        <v>1.9031080736452219</v>
      </c>
      <c r="Q115" s="331">
        <f>IF(Q$7=0,0,Q$7/FBT!Q$5*1000)</f>
        <v>1.8294977648499275</v>
      </c>
      <c r="R115" s="331">
        <f>IF(R$7=0,0,R$7/FBT!R$5*1000)</f>
        <v>1.891760754427281</v>
      </c>
      <c r="S115" s="331">
        <f>IF(S$7=0,0,S$7/FBT!S$5*1000)</f>
        <v>1.9341271480499709</v>
      </c>
      <c r="T115" s="331">
        <f>IF(T$7=0,0,T$7/FBT!T$5*1000)</f>
        <v>1.9853694573293079</v>
      </c>
      <c r="U115" s="331">
        <f>IF(U$7=0,0,U$7/FBT!U$5*1000)</f>
        <v>1.9422852784803317</v>
      </c>
      <c r="V115" s="331">
        <f>IF(V$7=0,0,V$7/FBT!V$5*1000)</f>
        <v>1.9150452983128616</v>
      </c>
      <c r="W115" s="331">
        <f>IF(W$7=0,0,W$7/FBT!W$5*1000)</f>
        <v>2.0466707598687139</v>
      </c>
      <c r="X115" s="331">
        <f>IF(X$7=0,0,X$7/FBT!X$5*1000)</f>
        <v>2.0320124563086237</v>
      </c>
      <c r="Y115" s="331">
        <f>IF(Y$7=0,0,Y$7/FBT!Y$5*1000)</f>
        <v>1.9544968007540582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3.6749186928801869</v>
      </c>
      <c r="C116" s="331">
        <f>IF(C$8=0,0,C$8/FBT!C$5*1000)</f>
        <v>3.8511029585186498</v>
      </c>
      <c r="D116" s="331">
        <f>IF(D$8=0,0,D$8/FBT!D$5*1000)</f>
        <v>3.5701848968105097</v>
      </c>
      <c r="E116" s="331">
        <f>IF(E$8=0,0,E$8/FBT!E$5*1000)</f>
        <v>3.8179264373239996</v>
      </c>
      <c r="F116" s="331">
        <f>IF(F$8=0,0,F$8/FBT!F$5*1000)</f>
        <v>3.9312007125246851</v>
      </c>
      <c r="G116" s="331">
        <f>IF(G$8=0,0,G$8/FBT!G$5*1000)</f>
        <v>3.8179425820751014</v>
      </c>
      <c r="H116" s="331">
        <f>IF(H$8=0,0,H$8/FBT!H$5*1000)</f>
        <v>3.5504494570567653</v>
      </c>
      <c r="I116" s="331">
        <f>IF(I$8=0,0,I$8/FBT!I$5*1000)</f>
        <v>3.6443903210077284</v>
      </c>
      <c r="J116" s="331">
        <f>IF(J$8=0,0,J$8/FBT!J$5*1000)</f>
        <v>3.7131073546910938</v>
      </c>
      <c r="K116" s="331">
        <f>IF(K$8=0,0,K$8/FBT!K$5*1000)</f>
        <v>3.5511873203717883</v>
      </c>
      <c r="L116" s="331">
        <f>IF(L$8=0,0,L$8/FBT!L$5*1000)</f>
        <v>3.5717543845438047</v>
      </c>
      <c r="M116" s="331">
        <f>IF(M$8=0,0,M$8/FBT!M$5*1000)</f>
        <v>3.6304667428153494</v>
      </c>
      <c r="N116" s="331">
        <f>IF(N$8=0,0,N$8/FBT!N$5*1000)</f>
        <v>4.3401115283394276</v>
      </c>
      <c r="O116" s="331">
        <f>IF(O$8=0,0,O$8/FBT!O$5*1000)</f>
        <v>4.2619780674038816</v>
      </c>
      <c r="P116" s="331">
        <f>IF(P$8=0,0,P$8/FBT!P$5*1000)</f>
        <v>4.3499613111890794</v>
      </c>
      <c r="Q116" s="331">
        <f>IF(Q$8=0,0,Q$8/FBT!Q$5*1000)</f>
        <v>4.1817091767998331</v>
      </c>
      <c r="R116" s="331">
        <f>IF(R$8=0,0,R$8/FBT!R$5*1000)</f>
        <v>4.3240245815480698</v>
      </c>
      <c r="S116" s="331">
        <f>IF(S$8=0,0,S$8/FBT!S$5*1000)</f>
        <v>4.4208620526856466</v>
      </c>
      <c r="T116" s="331">
        <f>IF(T$8=0,0,T$8/FBT!T$5*1000)</f>
        <v>4.5379873310384173</v>
      </c>
      <c r="U116" s="331">
        <f>IF(U$8=0,0,U$8/FBT!U$5*1000)</f>
        <v>4.4395092079550444</v>
      </c>
      <c r="V116" s="331">
        <f>IF(V$8=0,0,V$8/FBT!V$5*1000)</f>
        <v>4.3772463961436836</v>
      </c>
      <c r="W116" s="331">
        <f>IF(W$8=0,0,W$8/FBT!W$5*1000)</f>
        <v>4.6781045939856325</v>
      </c>
      <c r="X116" s="331">
        <f>IF(X$8=0,0,X$8/FBT!X$5*1000)</f>
        <v>4.644599900133997</v>
      </c>
      <c r="Y116" s="331">
        <f>IF(Y$8=0,0,Y$8/FBT!Y$5*1000)</f>
        <v>4.4674212588664188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2.7561890196601389</v>
      </c>
      <c r="C117" s="331">
        <f>IF(C$9=0,0,C$9/FBT!C$5*1000)</f>
        <v>2.8883272188889864</v>
      </c>
      <c r="D117" s="331">
        <f>IF(D$9=0,0,D$9/FBT!D$5*1000)</f>
        <v>2.6776386726078818</v>
      </c>
      <c r="E117" s="331">
        <f>IF(E$9=0,0,E$9/FBT!E$5*1000)</f>
        <v>2.8634448279929989</v>
      </c>
      <c r="F117" s="331">
        <f>IF(F$9=0,0,F$9/FBT!F$5*1000)</f>
        <v>2.9484005343935138</v>
      </c>
      <c r="G117" s="331">
        <f>IF(G$9=0,0,G$9/FBT!G$5*1000)</f>
        <v>2.863456936556326</v>
      </c>
      <c r="H117" s="331">
        <f>IF(H$9=0,0,H$9/FBT!H$5*1000)</f>
        <v>2.6628370927925733</v>
      </c>
      <c r="I117" s="331">
        <f>IF(I$9=0,0,I$9/FBT!I$5*1000)</f>
        <v>2.7332927407557963</v>
      </c>
      <c r="J117" s="331">
        <f>IF(J$9=0,0,J$9/FBT!J$5*1000)</f>
        <v>2.7848305160183195</v>
      </c>
      <c r="K117" s="331">
        <f>IF(K$9=0,0,K$9/FBT!K$5*1000)</f>
        <v>2.6633904902788399</v>
      </c>
      <c r="L117" s="331">
        <f>IF(L$9=0,0,L$9/FBT!L$5*1000)</f>
        <v>2.6788157884078521</v>
      </c>
      <c r="M117" s="331">
        <f>IF(M$9=0,0,M$9/FBT!M$5*1000)</f>
        <v>2.7228500571115126</v>
      </c>
      <c r="N117" s="331">
        <f>IF(N$9=0,0,N$9/FBT!N$5*1000)</f>
        <v>3.2550836462545698</v>
      </c>
      <c r="O117" s="331">
        <f>IF(O$9=0,0,O$9/FBT!O$5*1000)</f>
        <v>3.1964835505529128</v>
      </c>
      <c r="P117" s="331">
        <f>IF(P$9=0,0,P$9/FBT!P$5*1000)</f>
        <v>3.2624709833918089</v>
      </c>
      <c r="Q117" s="331">
        <f>IF(Q$9=0,0,Q$9/FBT!Q$5*1000)</f>
        <v>3.1362818825998762</v>
      </c>
      <c r="R117" s="331">
        <f>IF(R$9=0,0,R$9/FBT!R$5*1000)</f>
        <v>3.2430184361610528</v>
      </c>
      <c r="S117" s="331">
        <f>IF(S$9=0,0,S$9/FBT!S$5*1000)</f>
        <v>3.3156465395142343</v>
      </c>
      <c r="T117" s="331">
        <f>IF(T$9=0,0,T$9/FBT!T$5*1000)</f>
        <v>3.4034904982788121</v>
      </c>
      <c r="U117" s="331">
        <f>IF(U$9=0,0,U$9/FBT!U$5*1000)</f>
        <v>3.3296319059662833</v>
      </c>
      <c r="V117" s="331">
        <f>IF(V$9=0,0,V$9/FBT!V$5*1000)</f>
        <v>3.2829347971077625</v>
      </c>
      <c r="W117" s="331">
        <f>IF(W$9=0,0,W$9/FBT!W$5*1000)</f>
        <v>3.5085784454892233</v>
      </c>
      <c r="X117" s="331">
        <f>IF(X$9=0,0,X$9/FBT!X$5*1000)</f>
        <v>3.4834499251004982</v>
      </c>
      <c r="Y117" s="331">
        <f>IF(Y$9=0,0,Y$9/FBT!Y$5*1000)</f>
        <v>3.3505659441498135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1.9519271340362676</v>
      </c>
      <c r="C118" s="332">
        <f>IF(C$10=0,0,C$10/FBT!C$5*1000)</f>
        <v>2.0177679486990114</v>
      </c>
      <c r="D118" s="332">
        <f>IF(D$10=0,0,D$10/FBT!D$5*1000)</f>
        <v>2.0051569019693347</v>
      </c>
      <c r="E118" s="332">
        <f>IF(E$10=0,0,E$10/FBT!E$5*1000)</f>
        <v>2.0271746027796187</v>
      </c>
      <c r="F118" s="332">
        <f>IF(F$10=0,0,F$10/FBT!F$5*1000)</f>
        <v>2.0307172421386444</v>
      </c>
      <c r="G118" s="332">
        <f>IF(G$10=0,0,G$10/FBT!G$5*1000)</f>
        <v>1.9547324822864889</v>
      </c>
      <c r="H118" s="332">
        <f>IF(H$10=0,0,H$10/FBT!H$5*1000)</f>
        <v>1.8610885558597616</v>
      </c>
      <c r="I118" s="332">
        <f>IF(I$10=0,0,I$10/FBT!I$5*1000)</f>
        <v>1.8756363127085642</v>
      </c>
      <c r="J118" s="332">
        <f>IF(J$10=0,0,J$10/FBT!J$5*1000)</f>
        <v>1.8748384257421449</v>
      </c>
      <c r="K118" s="332">
        <f>IF(K$10=0,0,K$10/FBT!K$5*1000)</f>
        <v>1.8018350595567121</v>
      </c>
      <c r="L118" s="332">
        <f>IF(L$10=0,0,L$10/FBT!L$5*1000)</f>
        <v>1.8346088798127349</v>
      </c>
      <c r="M118" s="332">
        <f>IF(M$10=0,0,M$10/FBT!M$5*1000)</f>
        <v>1.8589300996043689</v>
      </c>
      <c r="N118" s="332">
        <f>IF(N$10=0,0,N$10/FBT!N$5*1000)</f>
        <v>2.02110538712523</v>
      </c>
      <c r="O118" s="332">
        <f>IF(O$10=0,0,O$10/FBT!O$5*1000)</f>
        <v>1.9855946673619611</v>
      </c>
      <c r="P118" s="332">
        <f>IF(P$10=0,0,P$10/FBT!P$5*1000)</f>
        <v>1.9859902272003331</v>
      </c>
      <c r="Q118" s="332">
        <f>IF(Q$10=0,0,Q$10/FBT!Q$5*1000)</f>
        <v>1.9300015769637258</v>
      </c>
      <c r="R118" s="332">
        <f>IF(R$10=0,0,R$10/FBT!R$5*1000)</f>
        <v>1.9768213408403799</v>
      </c>
      <c r="S118" s="332">
        <f>IF(S$10=0,0,S$10/FBT!S$5*1000)</f>
        <v>1.9996492999757332</v>
      </c>
      <c r="T118" s="332">
        <f>IF(T$10=0,0,T$10/FBT!T$5*1000)</f>
        <v>2.0317781659787126</v>
      </c>
      <c r="U118" s="332">
        <f>IF(U$10=0,0,U$10/FBT!U$5*1000)</f>
        <v>1.9857100366383282</v>
      </c>
      <c r="V118" s="332">
        <f>IF(V$10=0,0,V$10/FBT!V$5*1000)</f>
        <v>1.977772129503157</v>
      </c>
      <c r="W118" s="332">
        <f>IF(W$10=0,0,W$10/FBT!W$5*1000)</f>
        <v>2.0853548046920061</v>
      </c>
      <c r="X118" s="332">
        <f>IF(X$10=0,0,X$10/FBT!X$5*1000)</f>
        <v>2.0702030958056561</v>
      </c>
      <c r="Y118" s="332">
        <f>IF(Y$10=0,0,Y$10/FBT!Y$5*1000)</f>
        <v>1.9324196211876272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6.5077533138822927</v>
      </c>
      <c r="C119" s="348">
        <f>IF(C$16=0,0,C$16/FBT!C$5*1000)</f>
        <v>6.484017638881352</v>
      </c>
      <c r="D119" s="348">
        <f>IF(D$16=0,0,D$16/FBT!D$5*1000)</f>
        <v>6.7035021351190123</v>
      </c>
      <c r="E119" s="348">
        <f>IF(E$16=0,0,E$16/FBT!E$5*1000)</f>
        <v>6.6573033040686829</v>
      </c>
      <c r="F119" s="348">
        <f>IF(F$16=0,0,F$16/FBT!F$5*1000)</f>
        <v>6.5028582813960902</v>
      </c>
      <c r="G119" s="348">
        <f>IF(G$16=0,0,G$16/FBT!G$5*1000)</f>
        <v>6.1938289353958584</v>
      </c>
      <c r="H119" s="348">
        <f>IF(H$16=0,0,H$16/FBT!H$5*1000)</f>
        <v>5.9789042709940121</v>
      </c>
      <c r="I119" s="348">
        <f>IF(I$16=0,0,I$16/FBT!I$5*1000)</f>
        <v>5.9182655481511137</v>
      </c>
      <c r="J119" s="348">
        <f>IF(J$16=0,0,J$16/FBT!J$5*1000)</f>
        <v>5.8795230351239054</v>
      </c>
      <c r="K119" s="348">
        <f>IF(K$16=0,0,K$16/FBT!K$5*1000)</f>
        <v>5.6603479925707321</v>
      </c>
      <c r="L119" s="348">
        <f>IF(L$16=0,0,L$16/FBT!L$5*1000)</f>
        <v>5.7905138809824832</v>
      </c>
      <c r="M119" s="348">
        <f>IF(M$16=0,0,M$16/FBT!M$5*1000)</f>
        <v>5.7965295221674271</v>
      </c>
      <c r="N119" s="348">
        <f>IF(N$16=0,0,N$16/FBT!N$5*1000)</f>
        <v>6.1368017370119325</v>
      </c>
      <c r="O119" s="348">
        <f>IF(O$16=0,0,O$16/FBT!O$5*1000)</f>
        <v>6.0350787597190214</v>
      </c>
      <c r="P119" s="348">
        <f>IF(P$16=0,0,P$16/FBT!P$5*1000)</f>
        <v>6.0195468565551264</v>
      </c>
      <c r="Q119" s="348">
        <f>IF(Q$16=0,0,Q$16/FBT!Q$5*1000)</f>
        <v>5.875879879758604</v>
      </c>
      <c r="R119" s="348">
        <f>IF(R$16=0,0,R$16/FBT!R$5*1000)</f>
        <v>6.0089818050483332</v>
      </c>
      <c r="S119" s="348">
        <f>IF(S$16=0,0,S$16/FBT!S$5*1000)</f>
        <v>6.0701449551331885</v>
      </c>
      <c r="T119" s="348">
        <f>IF(T$16=0,0,T$16/FBT!T$5*1000)</f>
        <v>6.1526422277843302</v>
      </c>
      <c r="U119" s="348">
        <f>IF(U$16=0,0,U$16/FBT!U$5*1000)</f>
        <v>6.0170884850811523</v>
      </c>
      <c r="V119" s="348">
        <f>IF(V$16=0,0,V$16/FBT!V$5*1000)</f>
        <v>6.0078037026386433</v>
      </c>
      <c r="W119" s="348">
        <f>IF(W$16=0,0,W$16/FBT!W$5*1000)</f>
        <v>6.3321448439262262</v>
      </c>
      <c r="X119" s="348">
        <f>IF(X$16=0,0,X$16/FBT!X$5*1000)</f>
        <v>6.278405511833185</v>
      </c>
      <c r="Y119" s="348">
        <f>IF(Y$16=0,0,Y$16/FBT!Y$5*1000)</f>
        <v>5.8611787000909477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5.4231277615685771</v>
      </c>
      <c r="C120" s="348">
        <f>IF(C$25=0,0,C$25/FBT!C$5*1000)</f>
        <v>5.40334803240113</v>
      </c>
      <c r="D120" s="348">
        <f>IF(D$25=0,0,D$25/FBT!D$5*1000)</f>
        <v>5.5862517792658446</v>
      </c>
      <c r="E120" s="348">
        <f>IF(E$25=0,0,E$25/FBT!E$5*1000)</f>
        <v>5.5477527533905704</v>
      </c>
      <c r="F120" s="348">
        <f>IF(F$25=0,0,F$25/FBT!F$5*1000)</f>
        <v>5.4190485678300728</v>
      </c>
      <c r="G120" s="348">
        <f>IF(G$25=0,0,G$25/FBT!G$5*1000)</f>
        <v>5.1615241128298841</v>
      </c>
      <c r="H120" s="348">
        <f>IF(H$25=0,0,H$25/FBT!H$5*1000)</f>
        <v>4.9824202258283439</v>
      </c>
      <c r="I120" s="348">
        <f>IF(I$25=0,0,I$25/FBT!I$5*1000)</f>
        <v>4.931887956792596</v>
      </c>
      <c r="J120" s="348">
        <f>IF(J$25=0,0,J$25/FBT!J$5*1000)</f>
        <v>4.8996025292699219</v>
      </c>
      <c r="K120" s="348">
        <f>IF(K$25=0,0,K$25/FBT!K$5*1000)</f>
        <v>4.7169566604756108</v>
      </c>
      <c r="L120" s="348">
        <f>IF(L$25=0,0,L$25/FBT!L$5*1000)</f>
        <v>4.8254282341520689</v>
      </c>
      <c r="M120" s="348">
        <f>IF(M$25=0,0,M$25/FBT!M$5*1000)</f>
        <v>4.830441268472855</v>
      </c>
      <c r="N120" s="348">
        <f>IF(N$25=0,0,N$25/FBT!N$5*1000)</f>
        <v>5.1140014475099429</v>
      </c>
      <c r="O120" s="348">
        <f>IF(O$25=0,0,O$25/FBT!O$5*1000)</f>
        <v>5.0292322997658507</v>
      </c>
      <c r="P120" s="348">
        <f>IF(P$25=0,0,P$25/FBT!P$5*1000)</f>
        <v>5.0162890471292707</v>
      </c>
      <c r="Q120" s="348">
        <f>IF(Q$25=0,0,Q$25/FBT!Q$5*1000)</f>
        <v>4.8965665664655011</v>
      </c>
      <c r="R120" s="348">
        <f>IF(R$25=0,0,R$25/FBT!R$5*1000)</f>
        <v>5.0074848375402796</v>
      </c>
      <c r="S120" s="348">
        <f>IF(S$25=0,0,S$25/FBT!S$5*1000)</f>
        <v>5.0584541292776555</v>
      </c>
      <c r="T120" s="348">
        <f>IF(T$25=0,0,T$25/FBT!T$5*1000)</f>
        <v>5.1272018564869413</v>
      </c>
      <c r="U120" s="348">
        <f>IF(U$25=0,0,U$25/FBT!U$5*1000)</f>
        <v>5.0142404042342923</v>
      </c>
      <c r="V120" s="348">
        <f>IF(V$25=0,0,V$25/FBT!V$5*1000)</f>
        <v>5.0065030855322039</v>
      </c>
      <c r="W120" s="348">
        <f>IF(W$25=0,0,W$25/FBT!W$5*1000)</f>
        <v>5.2767873699385204</v>
      </c>
      <c r="X120" s="348">
        <f>IF(X$25=0,0,X$25/FBT!X$5*1000)</f>
        <v>5.2320045931943211</v>
      </c>
      <c r="Y120" s="348">
        <f>IF(Y$25=0,0,Y$25/FBT!Y$5*1000)</f>
        <v>4.8843155834091254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59.14076733879272</v>
      </c>
      <c r="C121" s="348">
        <f>IF(C$34=0,0,C$34/FBT!C$5*1000)</f>
        <v>58.254273481438823</v>
      </c>
      <c r="D121" s="348">
        <f>IF(D$34=0,0,D$34/FBT!D$5*1000)</f>
        <v>61.414311501788951</v>
      </c>
      <c r="E121" s="348">
        <f>IF(E$34=0,0,E$34/FBT!E$5*1000)</f>
        <v>60.508844345127031</v>
      </c>
      <c r="F121" s="348">
        <f>IF(F$34=0,0,F$34/FBT!F$5*1000)</f>
        <v>58.490902388181532</v>
      </c>
      <c r="G121" s="348">
        <f>IF(G$34=0,0,G$34/FBT!G$5*1000)</f>
        <v>56.115230060422761</v>
      </c>
      <c r="H121" s="348">
        <f>IF(H$34=0,0,H$34/FBT!H$5*1000)</f>
        <v>54.546092818262721</v>
      </c>
      <c r="I121" s="348">
        <f>IF(I$34=0,0,I$34/FBT!I$5*1000)</f>
        <v>53.930022217038427</v>
      </c>
      <c r="J121" s="348">
        <f>IF(J$34=0,0,J$34/FBT!J$5*1000)</f>
        <v>52.814248342012618</v>
      </c>
      <c r="K121" s="348">
        <f>IF(K$34=0,0,K$34/FBT!K$5*1000)</f>
        <v>50.926944583429865</v>
      </c>
      <c r="L121" s="348">
        <f>IF(L$34=0,0,L$34/FBT!L$5*1000)</f>
        <v>52.709209549001095</v>
      </c>
      <c r="M121" s="348">
        <f>IF(M$34=0,0,M$34/FBT!M$5*1000)</f>
        <v>52.349381340232874</v>
      </c>
      <c r="N121" s="348">
        <f>IF(N$34=0,0,N$34/FBT!N$5*1000)</f>
        <v>48.160293084571862</v>
      </c>
      <c r="O121" s="348">
        <f>IF(O$34=0,0,O$34/FBT!O$5*1000)</f>
        <v>47.703302689629503</v>
      </c>
      <c r="P121" s="348">
        <f>IF(P$34=0,0,P$34/FBT!P$5*1000)</f>
        <v>46.11634014302124</v>
      </c>
      <c r="Q121" s="348">
        <f>IF(Q$34=0,0,Q$34/FBT!Q$5*1000)</f>
        <v>45.905176055367384</v>
      </c>
      <c r="R121" s="348">
        <f>IF(R$34=0,0,R$34/FBT!R$5*1000)</f>
        <v>46.305345317564388</v>
      </c>
      <c r="S121" s="348">
        <f>IF(S$34=0,0,S$34/FBT!S$5*1000)</f>
        <v>45.930986379457941</v>
      </c>
      <c r="T121" s="348">
        <f>IF(T$34=0,0,T$34/FBT!T$5*1000)</f>
        <v>45.529062386571518</v>
      </c>
      <c r="U121" s="348">
        <f>IF(U$34=0,0,U$34/FBT!U$5*1000)</f>
        <v>44.490387522919931</v>
      </c>
      <c r="V121" s="348">
        <f>IF(V$34=0,0,V$34/FBT!V$5*1000)</f>
        <v>45.422754703175272</v>
      </c>
      <c r="W121" s="348">
        <f>IF(W$34=0,0,W$34/FBT!W$5*1000)</f>
        <v>46.656923745763741</v>
      </c>
      <c r="X121" s="348">
        <f>IF(X$34=0,0,X$34/FBT!X$5*1000)</f>
        <v>46.231155257095558</v>
      </c>
      <c r="Y121" s="348">
        <f>IF(Y$34=0,0,Y$34/FBT!Y$5*1000)</f>
        <v>40.449703919777924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10.589028467396554</v>
      </c>
      <c r="C122" s="348">
        <f>IF(C$45=0,0,C$45/FBT!C$5*1000)</f>
        <v>10.508946250417383</v>
      </c>
      <c r="D122" s="348">
        <f>IF(D$45=0,0,D$45/FBT!D$5*1000)</f>
        <v>10.908227568347959</v>
      </c>
      <c r="E122" s="348">
        <f>IF(E$45=0,0,E$45/FBT!E$5*1000)</f>
        <v>10.839125068859371</v>
      </c>
      <c r="F122" s="348">
        <f>IF(F$45=0,0,F$45/FBT!F$5*1000)</f>
        <v>10.548044813744459</v>
      </c>
      <c r="G122" s="348">
        <f>IF(G$45=0,0,G$45/FBT!G$5*1000)</f>
        <v>10.078526534594438</v>
      </c>
      <c r="H122" s="348">
        <f>IF(H$45=0,0,H$45/FBT!H$5*1000)</f>
        <v>9.7622755975935416</v>
      </c>
      <c r="I122" s="348">
        <f>IF(I$45=0,0,I$45/FBT!I$5*1000)</f>
        <v>9.6557346288352743</v>
      </c>
      <c r="J122" s="348">
        <f>IF(J$45=0,0,J$45/FBT!J$5*1000)</f>
        <v>9.5183921931763553</v>
      </c>
      <c r="K122" s="348">
        <f>IF(K$45=0,0,K$45/FBT!K$5*1000)</f>
        <v>9.1739393231236495</v>
      </c>
      <c r="L122" s="348">
        <f>IF(L$45=0,0,L$45/FBT!L$5*1000)</f>
        <v>9.4421561232383002</v>
      </c>
      <c r="M122" s="348">
        <f>IF(M$45=0,0,M$45/FBT!M$5*1000)</f>
        <v>9.4104620298574559</v>
      </c>
      <c r="N122" s="348">
        <f>IF(N$45=0,0,N$45/FBT!N$5*1000)</f>
        <v>9.26498598018674</v>
      </c>
      <c r="O122" s="348">
        <f>IF(O$45=0,0,O$45/FBT!O$5*1000)</f>
        <v>9.1164279006856983</v>
      </c>
      <c r="P122" s="348">
        <f>IF(P$45=0,0,P$45/FBT!P$5*1000)</f>
        <v>8.899707307974662</v>
      </c>
      <c r="Q122" s="348">
        <f>IF(Q$45=0,0,Q$45/FBT!Q$5*1000)</f>
        <v>8.8299775636559534</v>
      </c>
      <c r="R122" s="348">
        <f>IF(R$45=0,0,R$45/FBT!R$5*1000)</f>
        <v>8.9404242396526517</v>
      </c>
      <c r="S122" s="348">
        <f>IF(S$45=0,0,S$45/FBT!S$5*1000)</f>
        <v>8.9294554518879323</v>
      </c>
      <c r="T122" s="348">
        <f>IF(T$45=0,0,T$45/FBT!T$5*1000)</f>
        <v>8.9138520373671195</v>
      </c>
      <c r="U122" s="348">
        <f>IF(U$45=0,0,U$45/FBT!U$5*1000)</f>
        <v>8.710045613217865</v>
      </c>
      <c r="V122" s="348">
        <f>IF(V$45=0,0,V$45/FBT!V$5*1000)</f>
        <v>8.8128735583021562</v>
      </c>
      <c r="W122" s="348">
        <f>IF(W$45=0,0,W$45/FBT!W$5*1000)</f>
        <v>9.1325143717056783</v>
      </c>
      <c r="X122" s="348">
        <f>IF(X$45=0,0,X$45/FBT!X$5*1000)</f>
        <v>9.0721091787919583</v>
      </c>
      <c r="Y122" s="348">
        <f>IF(Y$45=0,0,Y$45/FBT!Y$5*1000)</f>
        <v>8.1223756753485308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8.12241069109748</v>
      </c>
      <c r="C123" s="348">
        <f>IF(C$66=0,0,C$66/FBT!C$5*1000)</f>
        <v>8.4874292182926201</v>
      </c>
      <c r="D123" s="348">
        <f>IF(D$66=0,0,D$66/FBT!D$5*1000)</f>
        <v>8.1856253061911204</v>
      </c>
      <c r="E123" s="348">
        <f>IF(E$66=0,0,E$66/FBT!E$5*1000)</f>
        <v>8.5734518243001077</v>
      </c>
      <c r="F123" s="348">
        <f>IF(F$66=0,0,F$66/FBT!F$5*1000)</f>
        <v>8.664606898116471</v>
      </c>
      <c r="G123" s="348">
        <f>IF(G$66=0,0,G$66/FBT!G$5*1000)</f>
        <v>8.3710002563117065</v>
      </c>
      <c r="H123" s="348">
        <f>IF(H$66=0,0,H$66/FBT!H$5*1000)</f>
        <v>7.9044462568721077</v>
      </c>
      <c r="I123" s="348">
        <f>IF(I$66=0,0,I$66/FBT!I$5*1000)</f>
        <v>8.0216862753325167</v>
      </c>
      <c r="J123" s="348">
        <f>IF(J$66=0,0,J$66/FBT!J$5*1000)</f>
        <v>8.0807464540734291</v>
      </c>
      <c r="K123" s="348">
        <f>IF(K$66=0,0,K$66/FBT!K$5*1000)</f>
        <v>7.7528953105610316</v>
      </c>
      <c r="L123" s="348">
        <f>IF(L$66=0,0,L$66/FBT!L$5*1000)</f>
        <v>7.8618641431906502</v>
      </c>
      <c r="M123" s="348">
        <f>IF(M$66=0,0,M$66/FBT!M$5*1000)</f>
        <v>7.9607045750522687</v>
      </c>
      <c r="N123" s="348">
        <f>IF(N$66=0,0,N$66/FBT!N$5*1000)</f>
        <v>8.9687728575256713</v>
      </c>
      <c r="O123" s="348">
        <f>IF(O$66=0,0,O$66/FBT!O$5*1000)</f>
        <v>8.810597384254125</v>
      </c>
      <c r="P123" s="348">
        <f>IF(P$66=0,0,P$66/FBT!P$5*1000)</f>
        <v>8.8730617799744831</v>
      </c>
      <c r="Q123" s="348">
        <f>IF(Q$66=0,0,Q$66/FBT!Q$5*1000)</f>
        <v>8.6183386605453247</v>
      </c>
      <c r="R123" s="348">
        <f>IF(R$66=0,0,R$66/FBT!R$5*1000)</f>
        <v>8.8554078225906458</v>
      </c>
      <c r="S123" s="348">
        <f>IF(S$66=0,0,S$66/FBT!S$5*1000)</f>
        <v>8.9928299767546562</v>
      </c>
      <c r="T123" s="348">
        <f>IF(T$66=0,0,T$66/FBT!T$5*1000)</f>
        <v>9.1548812470328844</v>
      </c>
      <c r="U123" s="348">
        <f>IF(U$66=0,0,U$66/FBT!U$5*1000)</f>
        <v>8.9542368315553897</v>
      </c>
      <c r="V123" s="348">
        <f>IF(V$66=0,0,V$66/FBT!V$5*1000)</f>
        <v>8.896291090392026</v>
      </c>
      <c r="W123" s="348">
        <f>IF(W$66=0,0,W$66/FBT!W$5*1000)</f>
        <v>9.4244211451704967</v>
      </c>
      <c r="X123" s="348">
        <f>IF(X$66=0,0,X$66/FBT!X$5*1000)</f>
        <v>9.3565714847469383</v>
      </c>
      <c r="Y123" s="348">
        <f>IF(Y$66=0,0,Y$66/FBT!Y$5*1000)</f>
        <v>8.8251407645178919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7.7972587366185371</v>
      </c>
      <c r="C124" s="333">
        <f>IF(C$80=0,0,C$80/FBT!C$5*1000)</f>
        <v>8.1710777022369427</v>
      </c>
      <c r="D124" s="333">
        <f>IF(D$80=0,0,D$80/FBT!D$5*1000)</f>
        <v>7.5750398048077008</v>
      </c>
      <c r="E124" s="333">
        <f>IF(E$80=0,0,E$80/FBT!E$5*1000)</f>
        <v>8.1006854183921995</v>
      </c>
      <c r="F124" s="333">
        <f>IF(F$80=0,0,F$80/FBT!F$5*1000)</f>
        <v>8.3410251117992509</v>
      </c>
      <c r="G124" s="333">
        <f>IF(G$80=0,0,G$80/FBT!G$5*1000)</f>
        <v>8.1007196735178439</v>
      </c>
      <c r="H124" s="333">
        <f>IF(H$80=0,0,H$80/FBT!H$5*1000)</f>
        <v>7.533166135510192</v>
      </c>
      <c r="I124" s="333">
        <f>IF(I$80=0,0,I$80/FBT!I$5*1000)</f>
        <v>7.7324851635981497</v>
      </c>
      <c r="J124" s="333">
        <f>IF(J$80=0,0,J$80/FBT!J$5*1000)</f>
        <v>7.8782855298158267</v>
      </c>
      <c r="K124" s="333">
        <f>IF(K$80=0,0,K$80/FBT!K$5*1000)</f>
        <v>7.5347316969988425</v>
      </c>
      <c r="L124" s="333">
        <f>IF(L$80=0,0,L$80/FBT!L$5*1000)</f>
        <v>7.5783698654058194</v>
      </c>
      <c r="M124" s="333">
        <f>IF(M$80=0,0,M$80/FBT!M$5*1000)</f>
        <v>7.7029428115684668</v>
      </c>
      <c r="N124" s="333">
        <f>IF(N$80=0,0,N$80/FBT!N$5*1000)</f>
        <v>9.2086316352541786</v>
      </c>
      <c r="O124" s="333">
        <f>IF(O$80=0,0,O$80/FBT!O$5*1000)</f>
        <v>9.0428519645141847</v>
      </c>
      <c r="P124" s="333">
        <f>IF(P$80=0,0,P$80/FBT!P$5*1000)</f>
        <v>9.229530412015432</v>
      </c>
      <c r="Q124" s="333">
        <f>IF(Q$80=0,0,Q$80/FBT!Q$5*1000)</f>
        <v>8.8725414458750471</v>
      </c>
      <c r="R124" s="333">
        <f>IF(R$80=0,0,R$80/FBT!R$5*1000)</f>
        <v>9.1744991558996194</v>
      </c>
      <c r="S124" s="333">
        <f>IF(S$80=0,0,S$80/FBT!S$5*1000)</f>
        <v>9.3799640602857703</v>
      </c>
      <c r="T124" s="333">
        <f>IF(T$80=0,0,T$80/FBT!T$5*1000)</f>
        <v>9.6284746196307598</v>
      </c>
      <c r="U124" s="333">
        <f>IF(U$80=0,0,U$80/FBT!U$5*1000)</f>
        <v>9.4195286619786138</v>
      </c>
      <c r="V124" s="333">
        <f>IF(V$80=0,0,V$80/FBT!V$5*1000)</f>
        <v>9.2874225410178592</v>
      </c>
      <c r="W124" s="333">
        <f>IF(W$80=0,0,W$80/FBT!W$5*1000)</f>
        <v>9.9257684222890123</v>
      </c>
      <c r="X124" s="333">
        <f>IF(X$80=0,0,X$80/FBT!X$5*1000)</f>
        <v>9.8546798381093037</v>
      </c>
      <c r="Y124" s="333">
        <f>IF(Y$80=0,0,Y$80/FBT!Y$5*1000)</f>
        <v>9.4787510559998225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PT: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231.84988142492961</v>
      </c>
      <c r="C5" s="223">
        <v>224.04799203353519</v>
      </c>
      <c r="D5" s="223">
        <v>255.86831451175661</v>
      </c>
      <c r="E5" s="223">
        <v>243.37407218301919</v>
      </c>
      <c r="F5" s="223">
        <v>236.65469135174479</v>
      </c>
      <c r="G5" s="223">
        <v>234.20062105953559</v>
      </c>
      <c r="H5" s="223">
        <v>255.6668800371574</v>
      </c>
      <c r="I5" s="223">
        <v>254.57138314960591</v>
      </c>
      <c r="J5" s="223">
        <v>238.40212659181881</v>
      </c>
      <c r="K5" s="223">
        <v>248.37466948101081</v>
      </c>
      <c r="L5" s="223">
        <v>264.04475345533649</v>
      </c>
      <c r="M5" s="223">
        <v>256.22402570745618</v>
      </c>
      <c r="N5" s="223">
        <v>206.71794576186161</v>
      </c>
      <c r="O5" s="223">
        <v>208.19147579044909</v>
      </c>
      <c r="P5" s="223">
        <v>209.84988494221099</v>
      </c>
      <c r="Q5" s="223">
        <v>217.20442885615239</v>
      </c>
      <c r="R5" s="223">
        <v>220.77789660175381</v>
      </c>
      <c r="S5" s="223">
        <v>221.76862653113221</v>
      </c>
      <c r="T5" s="223">
        <v>221.9174265071691</v>
      </c>
      <c r="U5" s="223">
        <v>227.92419917009681</v>
      </c>
      <c r="V5" s="223">
        <v>226.17671370778999</v>
      </c>
      <c r="W5" s="223">
        <v>234.8631765667227</v>
      </c>
      <c r="X5" s="223">
        <v>233.42918073241719</v>
      </c>
      <c r="Y5" s="223">
        <v>223.08233686838889</v>
      </c>
      <c r="DA5" s="89" t="s">
        <v>2228</v>
      </c>
    </row>
    <row r="6" spans="1:105" ht="12" customHeight="1" x14ac:dyDescent="0.25">
      <c r="A6" s="55" t="s">
        <v>91</v>
      </c>
      <c r="B6" s="259">
        <v>3.0857445578213758</v>
      </c>
      <c r="C6" s="259">
        <v>3.0823895702522282</v>
      </c>
      <c r="D6" s="259">
        <v>3.2266799486222411</v>
      </c>
      <c r="E6" s="259">
        <v>3.2370996845016249</v>
      </c>
      <c r="F6" s="259">
        <v>3.271935076959759</v>
      </c>
      <c r="G6" s="259">
        <v>3.250574149103155</v>
      </c>
      <c r="H6" s="259">
        <v>3.4510581481746541</v>
      </c>
      <c r="I6" s="259">
        <v>3.5023048962893921</v>
      </c>
      <c r="J6" s="259">
        <v>3.3707331127790372</v>
      </c>
      <c r="K6" s="259">
        <v>3.4995838476088901</v>
      </c>
      <c r="L6" s="259">
        <v>3.6527216901782529</v>
      </c>
      <c r="M6" s="259">
        <v>3.575617791588535</v>
      </c>
      <c r="N6" s="259">
        <v>3.2953335533185961</v>
      </c>
      <c r="O6" s="259">
        <v>3.299410341628521</v>
      </c>
      <c r="P6" s="259">
        <v>3.422234022424723</v>
      </c>
      <c r="Q6" s="259">
        <v>3.4764983066067332</v>
      </c>
      <c r="R6" s="259">
        <v>3.583046332104963</v>
      </c>
      <c r="S6" s="259">
        <v>3.657889959041607</v>
      </c>
      <c r="T6" s="259">
        <v>3.7323468752969622</v>
      </c>
      <c r="U6" s="259">
        <v>3.830333587327424</v>
      </c>
      <c r="V6" s="259">
        <v>3.7238156706325798</v>
      </c>
      <c r="W6" s="259">
        <v>3.9538423969240841</v>
      </c>
      <c r="X6" s="259">
        <v>3.955166674338189</v>
      </c>
      <c r="Y6" s="259">
        <v>3.9339145281699062</v>
      </c>
      <c r="DA6" s="67" t="s">
        <v>2229</v>
      </c>
    </row>
    <row r="7" spans="1:105" ht="12" customHeight="1" x14ac:dyDescent="0.25">
      <c r="A7" s="173" t="s">
        <v>92</v>
      </c>
      <c r="B7" s="224">
        <v>0.93297193542232593</v>
      </c>
      <c r="C7" s="224">
        <v>0.93195755811822512</v>
      </c>
      <c r="D7" s="224">
        <v>0.97558361693423279</v>
      </c>
      <c r="E7" s="224">
        <v>0.97873401417801564</v>
      </c>
      <c r="F7" s="224">
        <v>0.98926646199210455</v>
      </c>
      <c r="G7" s="224">
        <v>0.9828080057487707</v>
      </c>
      <c r="H7" s="224">
        <v>1.0434241523966989</v>
      </c>
      <c r="I7" s="224">
        <v>1.058918558001829</v>
      </c>
      <c r="J7" s="224">
        <v>1.0191379542582411</v>
      </c>
      <c r="K7" s="224">
        <v>1.058095851518432</v>
      </c>
      <c r="L7" s="224">
        <v>1.1043969327295129</v>
      </c>
      <c r="M7" s="224">
        <v>1.081084642244053</v>
      </c>
      <c r="N7" s="224">
        <v>0.99634096908929937</v>
      </c>
      <c r="O7" s="224">
        <v>0.9975735821616214</v>
      </c>
      <c r="P7" s="224">
        <v>1.034709205360786</v>
      </c>
      <c r="Q7" s="224">
        <v>1.051115960129023</v>
      </c>
      <c r="R7" s="224">
        <v>1.083330654411655</v>
      </c>
      <c r="S7" s="224">
        <v>1.105959553910195</v>
      </c>
      <c r="T7" s="224">
        <v>1.1284715318016449</v>
      </c>
      <c r="U7" s="224">
        <v>1.158097721091037</v>
      </c>
      <c r="V7" s="224">
        <v>1.1258921301765039</v>
      </c>
      <c r="W7" s="224">
        <v>1.1954404923321089</v>
      </c>
      <c r="X7" s="224">
        <v>1.195840886350124</v>
      </c>
      <c r="Y7" s="224">
        <v>1.189415320146906</v>
      </c>
      <c r="DA7" s="177" t="s">
        <v>2230</v>
      </c>
    </row>
    <row r="8" spans="1:105" ht="12" customHeight="1" x14ac:dyDescent="0.25">
      <c r="A8" s="173" t="s">
        <v>93</v>
      </c>
      <c r="B8" s="224">
        <v>11.65380597303511</v>
      </c>
      <c r="C8" s="224">
        <v>11.641135327931419</v>
      </c>
      <c r="D8" s="224">
        <v>12.186070931572949</v>
      </c>
      <c r="E8" s="224">
        <v>12.225422724293709</v>
      </c>
      <c r="F8" s="224">
        <v>12.356984134220729</v>
      </c>
      <c r="G8" s="224">
        <v>12.27631118674234</v>
      </c>
      <c r="H8" s="224">
        <v>13.03347095226971</v>
      </c>
      <c r="I8" s="224">
        <v>13.227012461648521</v>
      </c>
      <c r="J8" s="224">
        <v>12.730110657943021</v>
      </c>
      <c r="K8" s="224">
        <v>13.21673598776302</v>
      </c>
      <c r="L8" s="224">
        <v>13.795085449616259</v>
      </c>
      <c r="M8" s="224">
        <v>13.503890291659451</v>
      </c>
      <c r="N8" s="224">
        <v>12.445352208259591</v>
      </c>
      <c r="O8" s="224">
        <v>12.46074884886503</v>
      </c>
      <c r="P8" s="224">
        <v>12.924612048838901</v>
      </c>
      <c r="Q8" s="224">
        <v>13.12954976395854</v>
      </c>
      <c r="R8" s="224">
        <v>13.53194535850608</v>
      </c>
      <c r="S8" s="224">
        <v>13.814604240436889</v>
      </c>
      <c r="T8" s="224">
        <v>14.09580264786535</v>
      </c>
      <c r="U8" s="224">
        <v>14.46586507803128</v>
      </c>
      <c r="V8" s="224">
        <v>14.06358319417695</v>
      </c>
      <c r="W8" s="224">
        <v>14.93231577608136</v>
      </c>
      <c r="X8" s="224">
        <v>14.93731712073231</v>
      </c>
      <c r="Y8" s="224">
        <v>14.857055004632</v>
      </c>
      <c r="DA8" s="177" t="s">
        <v>2231</v>
      </c>
    </row>
    <row r="9" spans="1:105" ht="12" customHeight="1" x14ac:dyDescent="0.25">
      <c r="A9" s="173" t="s">
        <v>94</v>
      </c>
      <c r="B9" s="224">
        <v>6.1768537513848543</v>
      </c>
      <c r="C9" s="224">
        <v>6.1701379435258339</v>
      </c>
      <c r="D9" s="224">
        <v>6.4589695523070914</v>
      </c>
      <c r="E9" s="224">
        <v>6.4798271390090996</v>
      </c>
      <c r="F9" s="224">
        <v>6.5495584860321694</v>
      </c>
      <c r="G9" s="224">
        <v>6.5067994938694218</v>
      </c>
      <c r="H9" s="224">
        <v>6.9081160379166526</v>
      </c>
      <c r="I9" s="224">
        <v>7.0106986277607994</v>
      </c>
      <c r="J9" s="224">
        <v>6.7473263202597131</v>
      </c>
      <c r="K9" s="224">
        <v>7.0052517997959693</v>
      </c>
      <c r="L9" s="224">
        <v>7.3117937184897821</v>
      </c>
      <c r="M9" s="224">
        <v>7.1574518744628248</v>
      </c>
      <c r="N9" s="224">
        <v>6.596396117522902</v>
      </c>
      <c r="O9" s="224">
        <v>6.6045567817301638</v>
      </c>
      <c r="P9" s="224">
        <v>6.8504176750312471</v>
      </c>
      <c r="Q9" s="224">
        <v>6.9590405830636941</v>
      </c>
      <c r="R9" s="224">
        <v>7.1723218701790659</v>
      </c>
      <c r="S9" s="224">
        <v>7.3221392413671893</v>
      </c>
      <c r="T9" s="224">
        <v>7.4711825188875887</v>
      </c>
      <c r="U9" s="224">
        <v>7.6673262950329946</v>
      </c>
      <c r="V9" s="224">
        <v>7.4541052778692247</v>
      </c>
      <c r="W9" s="224">
        <v>7.9145586370466967</v>
      </c>
      <c r="X9" s="224">
        <v>7.9172094941607298</v>
      </c>
      <c r="Y9" s="224">
        <v>7.8746682544940159</v>
      </c>
      <c r="DA9" s="177" t="s">
        <v>2232</v>
      </c>
    </row>
    <row r="10" spans="1:105" ht="12" customHeight="1" x14ac:dyDescent="0.25">
      <c r="A10" s="56" t="s">
        <v>95</v>
      </c>
      <c r="B10" s="260">
        <v>6.799811445514008</v>
      </c>
      <c r="C10" s="260">
        <v>6.6624769019585628</v>
      </c>
      <c r="D10" s="260">
        <v>7.3066164836693881</v>
      </c>
      <c r="E10" s="260">
        <v>7.1893796373730652</v>
      </c>
      <c r="F10" s="260">
        <v>7.1137708160553119</v>
      </c>
      <c r="G10" s="260">
        <v>7.0173180223981237</v>
      </c>
      <c r="H10" s="260">
        <v>7.5699043109024302</v>
      </c>
      <c r="I10" s="260">
        <v>7.5664366352673689</v>
      </c>
      <c r="J10" s="260">
        <v>7.2340724684017541</v>
      </c>
      <c r="K10" s="260">
        <v>7.5266134128973068</v>
      </c>
      <c r="L10" s="260">
        <v>7.914299843731734</v>
      </c>
      <c r="M10" s="260">
        <v>7.6586518017760321</v>
      </c>
      <c r="N10" s="260">
        <v>6.5329125267628676</v>
      </c>
      <c r="O10" s="260">
        <v>6.5589892818334947</v>
      </c>
      <c r="P10" s="260">
        <v>6.7126524775220204</v>
      </c>
      <c r="Q10" s="260">
        <v>6.7935054336777778</v>
      </c>
      <c r="R10" s="260">
        <v>6.9878442736934616</v>
      </c>
      <c r="S10" s="260">
        <v>7.0926261539404241</v>
      </c>
      <c r="T10" s="260">
        <v>7.213925090361732</v>
      </c>
      <c r="U10" s="260">
        <v>7.3986936939640398</v>
      </c>
      <c r="V10" s="260">
        <v>7.2393671082076896</v>
      </c>
      <c r="W10" s="260">
        <v>7.6210569846112737</v>
      </c>
      <c r="X10" s="260">
        <v>7.5949896473797427</v>
      </c>
      <c r="Y10" s="260">
        <v>7.4174398213627022</v>
      </c>
      <c r="DA10" s="68" t="s">
        <v>2233</v>
      </c>
    </row>
    <row r="11" spans="1:105" ht="12" customHeight="1" x14ac:dyDescent="0.25">
      <c r="A11" s="37" t="s">
        <v>159</v>
      </c>
      <c r="B11" s="226">
        <v>1.805564141840146</v>
      </c>
      <c r="C11" s="226">
        <v>1.614299386704436</v>
      </c>
      <c r="D11" s="226">
        <v>2.0664378329590432</v>
      </c>
      <c r="E11" s="226">
        <v>0.94484976038305546</v>
      </c>
      <c r="F11" s="226">
        <v>0.92366089738943113</v>
      </c>
      <c r="G11" s="226">
        <v>0.90603284929045247</v>
      </c>
      <c r="H11" s="226">
        <v>0.89930548781915121</v>
      </c>
      <c r="I11" s="226">
        <v>0.83414153536204549</v>
      </c>
      <c r="J11" s="226">
        <v>0.60868351129434339</v>
      </c>
      <c r="K11" s="226">
        <v>0.6108336590737673</v>
      </c>
      <c r="L11" s="226">
        <v>0.62774137006118924</v>
      </c>
      <c r="M11" s="226">
        <v>0.5549122122358765</v>
      </c>
      <c r="N11" s="226">
        <v>0.37334583633979518</v>
      </c>
      <c r="O11" s="226">
        <v>0.34361382696700449</v>
      </c>
      <c r="P11" s="226">
        <v>0.370710425240311</v>
      </c>
      <c r="Q11" s="226">
        <v>0.44480964895233671</v>
      </c>
      <c r="R11" s="226">
        <v>0.33706472053321418</v>
      </c>
      <c r="S11" s="226">
        <v>0.26686496195089138</v>
      </c>
      <c r="T11" s="226">
        <v>0.24750755428998741</v>
      </c>
      <c r="U11" s="226">
        <v>0.21204159566544881</v>
      </c>
      <c r="V11" s="226">
        <v>0.1477577063918406</v>
      </c>
      <c r="W11" s="226">
        <v>0.1162063073899918</v>
      </c>
      <c r="X11" s="226">
        <v>0.29776528737924668</v>
      </c>
      <c r="Y11" s="226">
        <v>0.1149167011821105</v>
      </c>
      <c r="DA11" s="69" t="s">
        <v>2234</v>
      </c>
    </row>
    <row r="12" spans="1:105" ht="12" customHeight="1" x14ac:dyDescent="0.25">
      <c r="A12" s="37" t="s">
        <v>35</v>
      </c>
      <c r="B12" s="226">
        <v>0.72481903326104935</v>
      </c>
      <c r="C12" s="226">
        <v>1.124178664873388</v>
      </c>
      <c r="D12" s="226">
        <v>1.554113490984524</v>
      </c>
      <c r="E12" s="226">
        <v>1.996470462933404</v>
      </c>
      <c r="F12" s="226">
        <v>1.792556961822563</v>
      </c>
      <c r="G12" s="226">
        <v>1.7191279308810219</v>
      </c>
      <c r="H12" s="226">
        <v>2.2361759642758909</v>
      </c>
      <c r="I12" s="226">
        <v>2.2283241361685349</v>
      </c>
      <c r="J12" s="226">
        <v>2.0175214491770581</v>
      </c>
      <c r="K12" s="226">
        <v>2.2264597279609091</v>
      </c>
      <c r="L12" s="226">
        <v>2.536520834959191</v>
      </c>
      <c r="M12" s="226">
        <v>2.8263554351223088</v>
      </c>
      <c r="N12" s="226">
        <v>2.0498200311218389</v>
      </c>
      <c r="O12" s="226">
        <v>2.039013092099895</v>
      </c>
      <c r="P12" s="226">
        <v>1.853165754572464</v>
      </c>
      <c r="Q12" s="226">
        <v>2.209830505290014</v>
      </c>
      <c r="R12" s="226">
        <v>2.2252952947521671</v>
      </c>
      <c r="S12" s="226">
        <v>2.221784298370407</v>
      </c>
      <c r="T12" s="226">
        <v>2.0731943266872679</v>
      </c>
      <c r="U12" s="226">
        <v>2.179189338903897</v>
      </c>
      <c r="V12" s="226">
        <v>2.3427772567129841</v>
      </c>
      <c r="W12" s="226">
        <v>2.361191668202629</v>
      </c>
      <c r="X12" s="226">
        <v>2.192698360459719</v>
      </c>
      <c r="Y12" s="226">
        <v>2.0335111637547119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4.2694282704128126</v>
      </c>
      <c r="C15" s="226">
        <v>3.9239988503807401</v>
      </c>
      <c r="D15" s="226">
        <v>3.6860651597258198</v>
      </c>
      <c r="E15" s="226">
        <v>4.2480594140566064</v>
      </c>
      <c r="F15" s="226">
        <v>4.3975529568433176</v>
      </c>
      <c r="G15" s="226">
        <v>4.3921572422266486</v>
      </c>
      <c r="H15" s="226">
        <v>4.4344228588073884</v>
      </c>
      <c r="I15" s="226">
        <v>4.5039709637367888</v>
      </c>
      <c r="J15" s="226">
        <v>4.6078675079303526</v>
      </c>
      <c r="K15" s="226">
        <v>4.6893200258626306</v>
      </c>
      <c r="L15" s="226">
        <v>4.7500376387113539</v>
      </c>
      <c r="M15" s="226">
        <v>4.277384154417847</v>
      </c>
      <c r="N15" s="226">
        <v>4.1097466593012344</v>
      </c>
      <c r="O15" s="226">
        <v>4.1763623627665947</v>
      </c>
      <c r="P15" s="226">
        <v>4.4887762977092454</v>
      </c>
      <c r="Q15" s="226">
        <v>4.1388652794354277</v>
      </c>
      <c r="R15" s="226">
        <v>4.4254842584080807</v>
      </c>
      <c r="S15" s="226">
        <v>4.6039768936191248</v>
      </c>
      <c r="T15" s="226">
        <v>4.8932232093844767</v>
      </c>
      <c r="U15" s="226">
        <v>5.0074627593946941</v>
      </c>
      <c r="V15" s="226">
        <v>4.748832145102865</v>
      </c>
      <c r="W15" s="226">
        <v>5.143659009018652</v>
      </c>
      <c r="X15" s="226">
        <v>5.104525999540777</v>
      </c>
      <c r="Y15" s="226">
        <v>5.2690119564258797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15.979546565572738</v>
      </c>
      <c r="C16" s="261">
        <f t="shared" si="0"/>
        <v>15.558178490607817</v>
      </c>
      <c r="D16" s="261">
        <f t="shared" si="0"/>
        <v>17.592415831908959</v>
      </c>
      <c r="E16" s="261">
        <f t="shared" si="0"/>
        <v>16.792386325723374</v>
      </c>
      <c r="F16" s="261">
        <f t="shared" si="0"/>
        <v>16.430388557372137</v>
      </c>
      <c r="G16" s="261">
        <f t="shared" si="0"/>
        <v>16.231341805597854</v>
      </c>
      <c r="H16" s="261">
        <f t="shared" si="0"/>
        <v>17.585330212435032</v>
      </c>
      <c r="I16" s="261">
        <f t="shared" si="0"/>
        <v>17.58313791235139</v>
      </c>
      <c r="J16" s="261">
        <f t="shared" si="0"/>
        <v>16.654114303319073</v>
      </c>
      <c r="K16" s="261">
        <f t="shared" si="0"/>
        <v>17.343173038182332</v>
      </c>
      <c r="L16" s="261">
        <f t="shared" si="0"/>
        <v>18.320311273203608</v>
      </c>
      <c r="M16" s="261">
        <f t="shared" si="0"/>
        <v>17.930149288742943</v>
      </c>
      <c r="N16" s="261">
        <f t="shared" si="0"/>
        <v>15.106941816320827</v>
      </c>
      <c r="O16" s="261">
        <f t="shared" si="0"/>
        <v>15.286297682283617</v>
      </c>
      <c r="P16" s="261">
        <f t="shared" si="0"/>
        <v>15.713337556739111</v>
      </c>
      <c r="Q16" s="261">
        <f t="shared" si="0"/>
        <v>16.011703317130387</v>
      </c>
      <c r="R16" s="261">
        <f t="shared" si="0"/>
        <v>16.451647318373968</v>
      </c>
      <c r="S16" s="261">
        <f t="shared" si="0"/>
        <v>16.693389386822449</v>
      </c>
      <c r="T16" s="261">
        <f t="shared" si="0"/>
        <v>16.941298843848447</v>
      </c>
      <c r="U16" s="261">
        <f t="shared" si="0"/>
        <v>17.408565504190282</v>
      </c>
      <c r="V16" s="261">
        <f t="shared" si="0"/>
        <v>17.089351144534763</v>
      </c>
      <c r="W16" s="261">
        <f t="shared" si="0"/>
        <v>18.04349847400583</v>
      </c>
      <c r="X16" s="261">
        <f t="shared" si="0"/>
        <v>17.924272487493745</v>
      </c>
      <c r="Y16" s="261">
        <f t="shared" si="0"/>
        <v>17.613334670383921</v>
      </c>
      <c r="DA16" s="70"/>
    </row>
    <row r="17" spans="1:105" ht="12" customHeight="1" x14ac:dyDescent="0.25">
      <c r="A17" s="60" t="s">
        <v>2148</v>
      </c>
      <c r="B17" s="329">
        <v>10.857330038899249</v>
      </c>
      <c r="C17" s="329">
        <v>9.8721591131283777</v>
      </c>
      <c r="D17" s="329">
        <v>12.90113170447796</v>
      </c>
      <c r="E17" s="329">
        <v>11.21814032575354</v>
      </c>
      <c r="F17" s="329">
        <v>10.02949454037625</v>
      </c>
      <c r="G17" s="329">
        <v>9.3265222864835131</v>
      </c>
      <c r="H17" s="329">
        <v>10.974706489157519</v>
      </c>
      <c r="I17" s="329">
        <v>10.08420265401422</v>
      </c>
      <c r="J17" s="329">
        <v>9.0129920803389254</v>
      </c>
      <c r="K17" s="329">
        <v>9.5792945887472811</v>
      </c>
      <c r="L17" s="329">
        <v>10.47202675298057</v>
      </c>
      <c r="M17" s="329">
        <v>10.018862010212739</v>
      </c>
      <c r="N17" s="329">
        <v>6.9828664421058129</v>
      </c>
      <c r="O17" s="329">
        <v>6.7519989072312949</v>
      </c>
      <c r="P17" s="329">
        <v>6.1807944470709089</v>
      </c>
      <c r="Q17" s="329">
        <v>7.1158885118783424</v>
      </c>
      <c r="R17" s="329">
        <v>6.8773774610202807</v>
      </c>
      <c r="S17" s="329">
        <v>6.6635642298287658</v>
      </c>
      <c r="T17" s="329">
        <v>6.2755790505194637</v>
      </c>
      <c r="U17" s="329">
        <v>6.4160928259490184</v>
      </c>
      <c r="V17" s="329">
        <v>6.6005601394523739</v>
      </c>
      <c r="W17" s="329">
        <v>6.4936911332152034</v>
      </c>
      <c r="X17" s="329">
        <v>6.6146426349878134</v>
      </c>
      <c r="Y17" s="329">
        <v>5.5657753993821899</v>
      </c>
      <c r="DA17" s="72" t="s">
        <v>2239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2240</v>
      </c>
    </row>
    <row r="19" spans="1:105" ht="12" customHeight="1" x14ac:dyDescent="0.25">
      <c r="A19" s="59" t="s">
        <v>31</v>
      </c>
      <c r="B19" s="230">
        <v>1.3304125597515599</v>
      </c>
      <c r="C19" s="230">
        <v>1.303387421037707</v>
      </c>
      <c r="D19" s="230">
        <v>1.8086352692774641</v>
      </c>
      <c r="E19" s="230">
        <v>1.7321469529991469</v>
      </c>
      <c r="F19" s="230">
        <v>1.462462713194022</v>
      </c>
      <c r="G19" s="230">
        <v>1.305346042888172</v>
      </c>
      <c r="H19" s="230">
        <v>1.21270310365</v>
      </c>
      <c r="I19" s="230">
        <v>1.091438609829672</v>
      </c>
      <c r="J19" s="230">
        <v>1.0612808220322569</v>
      </c>
      <c r="K19" s="230">
        <v>0.965715201068991</v>
      </c>
      <c r="L19" s="230">
        <v>0.98986051711097656</v>
      </c>
      <c r="M19" s="230">
        <v>0.97605474760412592</v>
      </c>
      <c r="N19" s="230">
        <v>0.73167593122917229</v>
      </c>
      <c r="O19" s="230">
        <v>0.79789112718527533</v>
      </c>
      <c r="P19" s="230">
        <v>0.62275693580445346</v>
      </c>
      <c r="Q19" s="230">
        <v>0.56078268954026667</v>
      </c>
      <c r="R19" s="230">
        <v>0.51701338314927126</v>
      </c>
      <c r="S19" s="230">
        <v>0.48684829864384699</v>
      </c>
      <c r="T19" s="230">
        <v>0.49269105348424891</v>
      </c>
      <c r="U19" s="230">
        <v>0.49506650256898982</v>
      </c>
      <c r="V19" s="230">
        <v>0.48666066610370229</v>
      </c>
      <c r="W19" s="230">
        <v>0.46333484578527279</v>
      </c>
      <c r="X19" s="230">
        <v>0.477591359695685</v>
      </c>
      <c r="Y19" s="230">
        <v>0.38989741404306288</v>
      </c>
      <c r="DA19" s="71" t="s">
        <v>2241</v>
      </c>
    </row>
    <row r="20" spans="1:105" ht="12" customHeight="1" x14ac:dyDescent="0.25">
      <c r="A20" s="59" t="s">
        <v>159</v>
      </c>
      <c r="B20" s="230">
        <v>2.0755939719497132</v>
      </c>
      <c r="C20" s="230">
        <v>2.2577655667718162</v>
      </c>
      <c r="D20" s="230">
        <v>2.493790428924374</v>
      </c>
      <c r="E20" s="230">
        <v>1.191088401149158</v>
      </c>
      <c r="F20" s="230">
        <v>1.3024946783356759</v>
      </c>
      <c r="G20" s="230">
        <v>1.38661910905077</v>
      </c>
      <c r="H20" s="230">
        <v>1.297113109681834</v>
      </c>
      <c r="I20" s="230">
        <v>1.352621582400457</v>
      </c>
      <c r="J20" s="230">
        <v>0.98610978848655206</v>
      </c>
      <c r="K20" s="230">
        <v>0.98689233251486874</v>
      </c>
      <c r="L20" s="230">
        <v>1.010358111956928</v>
      </c>
      <c r="M20" s="230">
        <v>1.0014016132917971</v>
      </c>
      <c r="N20" s="230">
        <v>0.72407210018184276</v>
      </c>
      <c r="O20" s="230">
        <v>0.69044922629492189</v>
      </c>
      <c r="P20" s="230">
        <v>0.77664944102167199</v>
      </c>
      <c r="Q20" s="230">
        <v>0.93962406678039534</v>
      </c>
      <c r="R20" s="230">
        <v>0.71810116268131829</v>
      </c>
      <c r="S20" s="230">
        <v>0.57315086904262058</v>
      </c>
      <c r="T20" s="230">
        <v>0.53279214775338712</v>
      </c>
      <c r="U20" s="230">
        <v>0.45977904815074111</v>
      </c>
      <c r="V20" s="230">
        <v>0.32210845280014833</v>
      </c>
      <c r="W20" s="230">
        <v>0.25792661508656578</v>
      </c>
      <c r="X20" s="230">
        <v>0.65155730742255946</v>
      </c>
      <c r="Y20" s="230">
        <v>0.26021052483670198</v>
      </c>
      <c r="DA20" s="71" t="s">
        <v>2242</v>
      </c>
    </row>
    <row r="21" spans="1:105" ht="12" customHeight="1" x14ac:dyDescent="0.25">
      <c r="A21" s="59" t="s">
        <v>32</v>
      </c>
      <c r="B21" s="230">
        <v>6.6380562050344079</v>
      </c>
      <c r="C21" s="230">
        <v>4.7763737879336663</v>
      </c>
      <c r="D21" s="230">
        <v>6.7681012652082808</v>
      </c>
      <c r="E21" s="230">
        <v>5.8383959099543761</v>
      </c>
      <c r="F21" s="230">
        <v>4.7973016383275313</v>
      </c>
      <c r="G21" s="230">
        <v>4.0665532492717729</v>
      </c>
      <c r="H21" s="230">
        <v>5.3167735762292034</v>
      </c>
      <c r="I21" s="230">
        <v>4.113274726848327</v>
      </c>
      <c r="J21" s="230">
        <v>3.7753410480411609</v>
      </c>
      <c r="K21" s="230">
        <v>4.1156460497630833</v>
      </c>
      <c r="L21" s="230">
        <v>4.4870014265282601</v>
      </c>
      <c r="M21" s="230">
        <v>3.063060262801534</v>
      </c>
      <c r="N21" s="230">
        <v>1.6468615356158229</v>
      </c>
      <c r="O21" s="230">
        <v>1.264622007365674</v>
      </c>
      <c r="P21" s="230">
        <v>0.99191571239399834</v>
      </c>
      <c r="Q21" s="230">
        <v>1.059173066567388</v>
      </c>
      <c r="R21" s="230">
        <v>1.0148929459186331</v>
      </c>
      <c r="S21" s="230">
        <v>0.94605786576750017</v>
      </c>
      <c r="T21" s="230">
        <v>0.89413857292692933</v>
      </c>
      <c r="U21" s="230">
        <v>0.84916207403034483</v>
      </c>
      <c r="V21" s="230">
        <v>0.80688215415370779</v>
      </c>
      <c r="W21" s="230">
        <v>0.65711985532501149</v>
      </c>
      <c r="X21" s="230">
        <v>0.80241277800143029</v>
      </c>
      <c r="Y21" s="230">
        <v>0.42136276982176829</v>
      </c>
      <c r="DA21" s="71" t="s">
        <v>2243</v>
      </c>
    </row>
    <row r="22" spans="1:105" ht="12" customHeight="1" x14ac:dyDescent="0.25">
      <c r="A22" s="59" t="s">
        <v>35</v>
      </c>
      <c r="B22" s="230">
        <v>0.81326730216356757</v>
      </c>
      <c r="C22" s="230">
        <v>1.534632337385188</v>
      </c>
      <c r="D22" s="230">
        <v>1.8306047410678361</v>
      </c>
      <c r="E22" s="230">
        <v>2.4565090616508569</v>
      </c>
      <c r="F22" s="230">
        <v>2.46723551051902</v>
      </c>
      <c r="G22" s="230">
        <v>2.5680038852727991</v>
      </c>
      <c r="H22" s="230">
        <v>3.1481166995964851</v>
      </c>
      <c r="I22" s="230">
        <v>3.52686773493576</v>
      </c>
      <c r="J22" s="230">
        <v>3.1902604217789552</v>
      </c>
      <c r="K22" s="230">
        <v>3.511041005400338</v>
      </c>
      <c r="L22" s="230">
        <v>3.9848066973844052</v>
      </c>
      <c r="M22" s="230">
        <v>4.9783453865152847</v>
      </c>
      <c r="N22" s="230">
        <v>3.8802568750789752</v>
      </c>
      <c r="O22" s="230">
        <v>3.9990365463854252</v>
      </c>
      <c r="P22" s="230">
        <v>3.789472357850785</v>
      </c>
      <c r="Q22" s="230">
        <v>4.556308688990292</v>
      </c>
      <c r="R22" s="230">
        <v>4.6273699692710579</v>
      </c>
      <c r="S22" s="230">
        <v>4.657507196374798</v>
      </c>
      <c r="T22" s="230">
        <v>4.3559572763548982</v>
      </c>
      <c r="U22" s="230">
        <v>4.6120852011989433</v>
      </c>
      <c r="V22" s="230">
        <v>4.9849088663948153</v>
      </c>
      <c r="W22" s="230">
        <v>5.1153098170183533</v>
      </c>
      <c r="X22" s="230">
        <v>4.6830811898681386</v>
      </c>
      <c r="Y22" s="230">
        <v>4.4943046906806572</v>
      </c>
      <c r="DA22" s="71" t="s">
        <v>2244</v>
      </c>
    </row>
    <row r="23" spans="1:105" ht="12" customHeight="1" x14ac:dyDescent="0.25">
      <c r="A23" s="60" t="s">
        <v>2155</v>
      </c>
      <c r="B23" s="329">
        <v>4.7726073272150886</v>
      </c>
      <c r="C23" s="329">
        <v>5.3367902919599164</v>
      </c>
      <c r="D23" s="329">
        <v>4.3257072066560811</v>
      </c>
      <c r="E23" s="329">
        <v>5.2074885422285222</v>
      </c>
      <c r="F23" s="329">
        <v>6.0301897731736478</v>
      </c>
      <c r="G23" s="329">
        <v>6.5365354292444762</v>
      </c>
      <c r="H23" s="329">
        <v>6.2196251639801829</v>
      </c>
      <c r="I23" s="329">
        <v>7.102130536459784</v>
      </c>
      <c r="J23" s="329">
        <v>7.2592243428851688</v>
      </c>
      <c r="K23" s="329">
        <v>7.3673820173830364</v>
      </c>
      <c r="L23" s="329">
        <v>7.4344378514471963</v>
      </c>
      <c r="M23" s="329">
        <v>7.506176340063841</v>
      </c>
      <c r="N23" s="329">
        <v>7.7507201259317542</v>
      </c>
      <c r="O23" s="329">
        <v>8.1604816341299635</v>
      </c>
      <c r="P23" s="329">
        <v>9.1448102709578141</v>
      </c>
      <c r="Q23" s="329">
        <v>8.5019339226590311</v>
      </c>
      <c r="R23" s="329">
        <v>9.168317278870008</v>
      </c>
      <c r="S23" s="329">
        <v>9.6153929328337071</v>
      </c>
      <c r="T23" s="329">
        <v>10.24285173710371</v>
      </c>
      <c r="U23" s="329">
        <v>10.558502907240641</v>
      </c>
      <c r="V23" s="329">
        <v>10.066889518700229</v>
      </c>
      <c r="W23" s="329">
        <v>11.101844248165341</v>
      </c>
      <c r="X23" s="329">
        <v>10.861516721678219</v>
      </c>
      <c r="Y23" s="329">
        <v>11.601853969360601</v>
      </c>
      <c r="DA23" s="72" t="s">
        <v>2245</v>
      </c>
    </row>
    <row r="24" spans="1:105" ht="12" customHeight="1" x14ac:dyDescent="0.25">
      <c r="A24" s="60" t="s">
        <v>2157</v>
      </c>
      <c r="B24" s="329">
        <v>0.34960919945840108</v>
      </c>
      <c r="C24" s="329">
        <v>0.34922908551952381</v>
      </c>
      <c r="D24" s="329">
        <v>0.36557692077491682</v>
      </c>
      <c r="E24" s="329">
        <v>0.36675745774131158</v>
      </c>
      <c r="F24" s="329">
        <v>0.37070424382223932</v>
      </c>
      <c r="G24" s="329">
        <v>0.36828408986986261</v>
      </c>
      <c r="H24" s="329">
        <v>0.39099855929732941</v>
      </c>
      <c r="I24" s="329">
        <v>0.39680472187738741</v>
      </c>
      <c r="J24" s="329">
        <v>0.38189788009497949</v>
      </c>
      <c r="K24" s="329">
        <v>0.39649643205201412</v>
      </c>
      <c r="L24" s="329">
        <v>0.41384666877584098</v>
      </c>
      <c r="M24" s="329">
        <v>0.40511093846636081</v>
      </c>
      <c r="N24" s="329">
        <v>0.37335524828326128</v>
      </c>
      <c r="O24" s="329">
        <v>0.37381714092235918</v>
      </c>
      <c r="P24" s="329">
        <v>0.38773283871038738</v>
      </c>
      <c r="Q24" s="329">
        <v>0.39388088259301179</v>
      </c>
      <c r="R24" s="329">
        <v>0.40595257848368183</v>
      </c>
      <c r="S24" s="329">
        <v>0.4144322241599776</v>
      </c>
      <c r="T24" s="329">
        <v>0.42286805622527152</v>
      </c>
      <c r="U24" s="329">
        <v>0.43396977100062439</v>
      </c>
      <c r="V24" s="329">
        <v>0.42190148638216168</v>
      </c>
      <c r="W24" s="329">
        <v>0.44796309262528772</v>
      </c>
      <c r="X24" s="329">
        <v>0.44811313082771531</v>
      </c>
      <c r="Y24" s="329">
        <v>0.44570530164113081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7.2634302570785154</v>
      </c>
      <c r="C25" s="261">
        <f t="shared" si="1"/>
        <v>7.0718993139126463</v>
      </c>
      <c r="D25" s="261">
        <f t="shared" si="1"/>
        <v>7.9965526508677067</v>
      </c>
      <c r="E25" s="261">
        <f t="shared" si="1"/>
        <v>7.6329028753288055</v>
      </c>
      <c r="F25" s="261">
        <f t="shared" si="1"/>
        <v>7.4683584351691525</v>
      </c>
      <c r="G25" s="261">
        <f t="shared" si="1"/>
        <v>7.3778826389081136</v>
      </c>
      <c r="H25" s="261">
        <f t="shared" si="1"/>
        <v>7.9933319147431963</v>
      </c>
      <c r="I25" s="261">
        <f t="shared" si="1"/>
        <v>7.9923354147051775</v>
      </c>
      <c r="J25" s="261">
        <f t="shared" si="1"/>
        <v>7.5700519560541215</v>
      </c>
      <c r="K25" s="261">
        <f t="shared" si="1"/>
        <v>7.8832604719010586</v>
      </c>
      <c r="L25" s="261">
        <f t="shared" si="1"/>
        <v>8.3274142150925492</v>
      </c>
      <c r="M25" s="261">
        <f t="shared" si="1"/>
        <v>8.1500678585195185</v>
      </c>
      <c r="N25" s="261">
        <f t="shared" si="1"/>
        <v>6.8667917346912839</v>
      </c>
      <c r="O25" s="261">
        <f t="shared" si="1"/>
        <v>6.9483171283107321</v>
      </c>
      <c r="P25" s="261">
        <f t="shared" si="1"/>
        <v>7.1424261621541421</v>
      </c>
      <c r="Q25" s="261">
        <f t="shared" si="1"/>
        <v>7.2780469623319908</v>
      </c>
      <c r="R25" s="261">
        <f t="shared" si="1"/>
        <v>7.4780215083518033</v>
      </c>
      <c r="S25" s="261">
        <f t="shared" si="1"/>
        <v>7.5879042667374774</v>
      </c>
      <c r="T25" s="261">
        <f t="shared" si="1"/>
        <v>7.7005903835674747</v>
      </c>
      <c r="U25" s="261">
        <f t="shared" si="1"/>
        <v>7.9129843200864913</v>
      </c>
      <c r="V25" s="261">
        <f t="shared" si="1"/>
        <v>7.7678868838794388</v>
      </c>
      <c r="W25" s="261">
        <f t="shared" si="1"/>
        <v>8.2015902154571929</v>
      </c>
      <c r="X25" s="261">
        <f t="shared" si="1"/>
        <v>8.1473965852244312</v>
      </c>
      <c r="Y25" s="261">
        <f t="shared" si="1"/>
        <v>8.0060612138108738</v>
      </c>
      <c r="DA25" s="70"/>
    </row>
    <row r="26" spans="1:105" ht="12" customHeight="1" x14ac:dyDescent="0.25">
      <c r="A26" s="60" t="s">
        <v>2160</v>
      </c>
      <c r="B26" s="329">
        <v>4.9351500176814751</v>
      </c>
      <c r="C26" s="329">
        <v>4.4873450514219906</v>
      </c>
      <c r="D26" s="329">
        <v>5.8641507747627077</v>
      </c>
      <c r="E26" s="329">
        <v>5.0991546935243353</v>
      </c>
      <c r="F26" s="329">
        <v>4.5588611547164763</v>
      </c>
      <c r="G26" s="329">
        <v>4.2393283120379603</v>
      </c>
      <c r="H26" s="329">
        <v>4.9885029496170539</v>
      </c>
      <c r="I26" s="329">
        <v>4.5837284790973714</v>
      </c>
      <c r="J26" s="329">
        <v>4.0968145819722377</v>
      </c>
      <c r="K26" s="329">
        <v>4.3542248130669456</v>
      </c>
      <c r="L26" s="329">
        <v>4.7600121604457133</v>
      </c>
      <c r="M26" s="329">
        <v>4.5540281864603376</v>
      </c>
      <c r="N26" s="329">
        <v>3.174030200957187</v>
      </c>
      <c r="O26" s="329">
        <v>3.06909041237786</v>
      </c>
      <c r="P26" s="329">
        <v>2.809452021395868</v>
      </c>
      <c r="Q26" s="329">
        <v>3.2344947781265181</v>
      </c>
      <c r="R26" s="329">
        <v>3.1260806641001269</v>
      </c>
      <c r="S26" s="329">
        <v>3.028892831740349</v>
      </c>
      <c r="T26" s="329">
        <v>2.8525359320543009</v>
      </c>
      <c r="U26" s="329">
        <v>2.9164058299768252</v>
      </c>
      <c r="V26" s="329">
        <v>3.000254608841987</v>
      </c>
      <c r="W26" s="329">
        <v>2.9516777878250919</v>
      </c>
      <c r="X26" s="329">
        <v>3.0066557431762782</v>
      </c>
      <c r="Y26" s="329">
        <v>2.5298979088100859</v>
      </c>
      <c r="DA26" s="72" t="s">
        <v>2247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2248</v>
      </c>
    </row>
    <row r="28" spans="1:105" ht="12" customHeight="1" x14ac:dyDescent="0.25">
      <c r="A28" s="59" t="s">
        <v>31</v>
      </c>
      <c r="B28" s="230">
        <v>0.60473298170525458</v>
      </c>
      <c r="C28" s="230">
        <v>0.59244882774441265</v>
      </c>
      <c r="D28" s="230">
        <v>0.82210694058066591</v>
      </c>
      <c r="E28" s="230">
        <v>0.78733952409052166</v>
      </c>
      <c r="F28" s="230">
        <v>0.66475577872455527</v>
      </c>
      <c r="G28" s="230">
        <v>0.59333911040371468</v>
      </c>
      <c r="H28" s="230">
        <v>0.5512286834772725</v>
      </c>
      <c r="I28" s="230">
        <v>0.49610845901348721</v>
      </c>
      <c r="J28" s="230">
        <v>0.482400373651026</v>
      </c>
      <c r="K28" s="230">
        <v>0.43896145503135958</v>
      </c>
      <c r="L28" s="230">
        <v>0.44993659868680752</v>
      </c>
      <c r="M28" s="230">
        <v>0.44366124891096642</v>
      </c>
      <c r="N28" s="230">
        <v>0.33257996874053269</v>
      </c>
      <c r="O28" s="230">
        <v>0.36267778508421578</v>
      </c>
      <c r="P28" s="230">
        <v>0.28307133445656979</v>
      </c>
      <c r="Q28" s="230">
        <v>0.25490122251830299</v>
      </c>
      <c r="R28" s="230">
        <v>0.23500608324966879</v>
      </c>
      <c r="S28" s="230">
        <v>0.22129468120174869</v>
      </c>
      <c r="T28" s="230">
        <v>0.2239504788564767</v>
      </c>
      <c r="U28" s="230">
        <v>0.22503022844044979</v>
      </c>
      <c r="V28" s="230">
        <v>0.22120939368350101</v>
      </c>
      <c r="W28" s="230">
        <v>0.2106067480842149</v>
      </c>
      <c r="X28" s="230">
        <v>0.21708698167985679</v>
      </c>
      <c r="Y28" s="230">
        <v>0.1772260972923014</v>
      </c>
      <c r="DA28" s="71" t="s">
        <v>2249</v>
      </c>
    </row>
    <row r="29" spans="1:105" ht="12" customHeight="1" x14ac:dyDescent="0.25">
      <c r="A29" s="59" t="s">
        <v>159</v>
      </c>
      <c r="B29" s="230">
        <v>0.94345180543168738</v>
      </c>
      <c r="C29" s="230">
        <v>1.0262570758053711</v>
      </c>
      <c r="D29" s="230">
        <v>1.133541104056534</v>
      </c>
      <c r="E29" s="230">
        <v>0.54140381870416254</v>
      </c>
      <c r="F29" s="230">
        <v>0.59204303560712557</v>
      </c>
      <c r="G29" s="230">
        <v>0.63028141320489517</v>
      </c>
      <c r="H29" s="230">
        <v>0.5895968680371968</v>
      </c>
      <c r="I29" s="230">
        <v>0.61482799200020766</v>
      </c>
      <c r="J29" s="230">
        <v>0.44823172203934181</v>
      </c>
      <c r="K29" s="230">
        <v>0.44858742387039469</v>
      </c>
      <c r="L29" s="230">
        <v>0.45925368725314902</v>
      </c>
      <c r="M29" s="230">
        <v>0.45518255149627118</v>
      </c>
      <c r="N29" s="230">
        <v>0.32912368190083752</v>
      </c>
      <c r="O29" s="230">
        <v>0.31384055740678263</v>
      </c>
      <c r="P29" s="230">
        <v>0.35302247319166907</v>
      </c>
      <c r="Q29" s="230">
        <v>0.42710184853654309</v>
      </c>
      <c r="R29" s="230">
        <v>0.32640961940059909</v>
      </c>
      <c r="S29" s="230">
        <v>0.26052312229210017</v>
      </c>
      <c r="T29" s="230">
        <v>0.24217824897881229</v>
      </c>
      <c r="U29" s="230">
        <v>0.20899047643215499</v>
      </c>
      <c r="V29" s="230">
        <v>0.14641293309097639</v>
      </c>
      <c r="W29" s="230">
        <v>0.1172393704938935</v>
      </c>
      <c r="X29" s="230">
        <v>0.2961624124647998</v>
      </c>
      <c r="Y29" s="230">
        <v>0.11827751128941</v>
      </c>
      <c r="DA29" s="71" t="s">
        <v>2250</v>
      </c>
    </row>
    <row r="30" spans="1:105" ht="12" customHeight="1" x14ac:dyDescent="0.25">
      <c r="A30" s="59" t="s">
        <v>32</v>
      </c>
      <c r="B30" s="230">
        <v>3.017298275015639</v>
      </c>
      <c r="C30" s="230">
        <v>2.171078994515304</v>
      </c>
      <c r="D30" s="230">
        <v>3.0764096660037641</v>
      </c>
      <c r="E30" s="230">
        <v>2.6538163227065348</v>
      </c>
      <c r="F30" s="230">
        <v>2.1805916537852408</v>
      </c>
      <c r="G30" s="230">
        <v>1.8484332951235329</v>
      </c>
      <c r="H30" s="230">
        <v>2.4167152619223651</v>
      </c>
      <c r="I30" s="230">
        <v>1.869670330385603</v>
      </c>
      <c r="J30" s="230">
        <v>1.7160641127459819</v>
      </c>
      <c r="K30" s="230">
        <v>1.870748204437765</v>
      </c>
      <c r="L30" s="230">
        <v>2.0395461029673911</v>
      </c>
      <c r="M30" s="230">
        <v>1.3923001194552429</v>
      </c>
      <c r="N30" s="230">
        <v>0.74857342527991955</v>
      </c>
      <c r="O30" s="230">
        <v>0.57482818516621492</v>
      </c>
      <c r="P30" s="230">
        <v>0.45087077836090839</v>
      </c>
      <c r="Q30" s="230">
        <v>0.48144230298517621</v>
      </c>
      <c r="R30" s="230">
        <v>0.4613149754175605</v>
      </c>
      <c r="S30" s="230">
        <v>0.43002630262159097</v>
      </c>
      <c r="T30" s="230">
        <v>0.40642662405769497</v>
      </c>
      <c r="U30" s="230">
        <v>0.38598276092288392</v>
      </c>
      <c r="V30" s="230">
        <v>0.3667646155244127</v>
      </c>
      <c r="W30" s="230">
        <v>0.29869084332955059</v>
      </c>
      <c r="X30" s="230">
        <v>0.36473308090974099</v>
      </c>
      <c r="Y30" s="230">
        <v>0.19152853173716741</v>
      </c>
      <c r="DA30" s="71" t="s">
        <v>2251</v>
      </c>
    </row>
    <row r="31" spans="1:105" ht="12" customHeight="1" x14ac:dyDescent="0.25">
      <c r="A31" s="59" t="s">
        <v>35</v>
      </c>
      <c r="B31" s="230">
        <v>0.36966695552889428</v>
      </c>
      <c r="C31" s="230">
        <v>0.6975601533569038</v>
      </c>
      <c r="D31" s="230">
        <v>0.83209306412174355</v>
      </c>
      <c r="E31" s="230">
        <v>1.1165950280231169</v>
      </c>
      <c r="F31" s="230">
        <v>1.1214706865995541</v>
      </c>
      <c r="G31" s="230">
        <v>1.167274493305817</v>
      </c>
      <c r="H31" s="230">
        <v>1.4309621361802201</v>
      </c>
      <c r="I31" s="230">
        <v>1.6031216976980729</v>
      </c>
      <c r="J31" s="230">
        <v>1.450118373535888</v>
      </c>
      <c r="K31" s="230">
        <v>1.5959277297274259</v>
      </c>
      <c r="L31" s="230">
        <v>1.8112757715383649</v>
      </c>
      <c r="M31" s="230">
        <v>2.2628842665978568</v>
      </c>
      <c r="N31" s="230">
        <v>1.7637531250358971</v>
      </c>
      <c r="O31" s="230">
        <v>1.8177438847206471</v>
      </c>
      <c r="P31" s="230">
        <v>1.722487435386721</v>
      </c>
      <c r="Q31" s="230">
        <v>2.0710494040864948</v>
      </c>
      <c r="R31" s="230">
        <v>2.1033499860322982</v>
      </c>
      <c r="S31" s="230">
        <v>2.1170487256249091</v>
      </c>
      <c r="T31" s="230">
        <v>1.9799805801613171</v>
      </c>
      <c r="U31" s="230">
        <v>2.096402364181337</v>
      </c>
      <c r="V31" s="230">
        <v>2.2658676665430968</v>
      </c>
      <c r="W31" s="230">
        <v>2.3251408259174329</v>
      </c>
      <c r="X31" s="230">
        <v>2.1286732681218798</v>
      </c>
      <c r="Y31" s="230">
        <v>2.042865768491207</v>
      </c>
      <c r="DA31" s="71" t="s">
        <v>2252</v>
      </c>
    </row>
    <row r="32" spans="1:105" ht="12" customHeight="1" x14ac:dyDescent="0.25">
      <c r="A32" s="60" t="s">
        <v>2167</v>
      </c>
      <c r="B32" s="329">
        <v>2.1693669669159492</v>
      </c>
      <c r="C32" s="329">
        <v>2.4258137690726902</v>
      </c>
      <c r="D32" s="329">
        <v>1.9662305484800371</v>
      </c>
      <c r="E32" s="329">
        <v>2.3670402464675102</v>
      </c>
      <c r="F32" s="329">
        <v>2.7409953514425669</v>
      </c>
      <c r="G32" s="329">
        <v>2.9711524678383978</v>
      </c>
      <c r="H32" s="329">
        <v>2.82710234726372</v>
      </c>
      <c r="I32" s="329">
        <v>3.228241152936266</v>
      </c>
      <c r="J32" s="329">
        <v>3.2996474285841662</v>
      </c>
      <c r="K32" s="329">
        <v>3.3488100079013789</v>
      </c>
      <c r="L32" s="329">
        <v>3.3792899324759991</v>
      </c>
      <c r="M32" s="329">
        <v>3.4118983363926541</v>
      </c>
      <c r="N32" s="329">
        <v>3.5230546026962499</v>
      </c>
      <c r="O32" s="329">
        <v>3.7093098336954369</v>
      </c>
      <c r="P32" s="329">
        <v>4.1567319413444617</v>
      </c>
      <c r="Q32" s="329">
        <v>3.8645154193904681</v>
      </c>
      <c r="R32" s="329">
        <v>4.1674169449409124</v>
      </c>
      <c r="S32" s="329">
        <v>4.3706331512880476</v>
      </c>
      <c r="T32" s="329">
        <v>4.6558416986835054</v>
      </c>
      <c r="U32" s="329">
        <v>4.7993195032912004</v>
      </c>
      <c r="V32" s="329">
        <v>4.575858872136469</v>
      </c>
      <c r="W32" s="329">
        <v>5.0462928400751528</v>
      </c>
      <c r="X32" s="329">
        <v>4.937053055308283</v>
      </c>
      <c r="Y32" s="329">
        <v>5.2735699860730012</v>
      </c>
      <c r="DA32" s="72" t="s">
        <v>2253</v>
      </c>
    </row>
    <row r="33" spans="1:105" ht="12" customHeight="1" x14ac:dyDescent="0.25">
      <c r="A33" s="60" t="s">
        <v>2169</v>
      </c>
      <c r="B33" s="329">
        <v>0.15891327248109141</v>
      </c>
      <c r="C33" s="329">
        <v>0.15874049341796531</v>
      </c>
      <c r="D33" s="329">
        <v>0.1661713276249622</v>
      </c>
      <c r="E33" s="329">
        <v>0.16670793533695979</v>
      </c>
      <c r="F33" s="329">
        <v>0.16850192901010869</v>
      </c>
      <c r="G33" s="329">
        <v>0.1674018590317557</v>
      </c>
      <c r="H33" s="329">
        <v>0.17772661786242239</v>
      </c>
      <c r="I33" s="329">
        <v>0.18036578267153969</v>
      </c>
      <c r="J33" s="329">
        <v>0.17358994549771789</v>
      </c>
      <c r="K33" s="329">
        <v>0.1802256509327336</v>
      </c>
      <c r="L33" s="329">
        <v>0.1881121221708367</v>
      </c>
      <c r="M33" s="329">
        <v>0.18414133566652771</v>
      </c>
      <c r="N33" s="329">
        <v>0.16970693103784609</v>
      </c>
      <c r="O33" s="329">
        <v>0.16991688223743601</v>
      </c>
      <c r="P33" s="329">
        <v>0.17624219941381239</v>
      </c>
      <c r="Q33" s="329">
        <v>0.17903676481500541</v>
      </c>
      <c r="R33" s="329">
        <v>0.18452389931076449</v>
      </c>
      <c r="S33" s="329">
        <v>0.1883782837090808</v>
      </c>
      <c r="T33" s="329">
        <v>0.19221275282966879</v>
      </c>
      <c r="U33" s="329">
        <v>0.1972589868184656</v>
      </c>
      <c r="V33" s="329">
        <v>0.19177340290098269</v>
      </c>
      <c r="W33" s="329">
        <v>0.20361958755694901</v>
      </c>
      <c r="X33" s="329">
        <v>0.20368778673987051</v>
      </c>
      <c r="Y33" s="329">
        <v>0.20259331892778679</v>
      </c>
      <c r="DA33" s="72" t="s">
        <v>2254</v>
      </c>
    </row>
    <row r="34" spans="1:105" ht="12" customHeight="1" x14ac:dyDescent="0.25">
      <c r="A34" s="57" t="s">
        <v>2171</v>
      </c>
      <c r="B34" s="261">
        <v>117.2232082708755</v>
      </c>
      <c r="C34" s="261">
        <v>111.1013478361595</v>
      </c>
      <c r="D34" s="261">
        <v>132.42261037070401</v>
      </c>
      <c r="E34" s="261">
        <v>122.7254860230272</v>
      </c>
      <c r="F34" s="261">
        <v>117.0137378391056</v>
      </c>
      <c r="G34" s="261">
        <v>115.8039519144117</v>
      </c>
      <c r="H34" s="261">
        <v>128.26381711007269</v>
      </c>
      <c r="I34" s="261">
        <v>126.5760140319839</v>
      </c>
      <c r="J34" s="261">
        <v>116.5527115933896</v>
      </c>
      <c r="K34" s="261">
        <v>121.59838797994411</v>
      </c>
      <c r="L34" s="261">
        <v>130.67963262623141</v>
      </c>
      <c r="M34" s="261">
        <v>126.0052946715499</v>
      </c>
      <c r="N34" s="261">
        <v>93.333036872399276</v>
      </c>
      <c r="O34" s="261">
        <v>94.319311970593006</v>
      </c>
      <c r="P34" s="261">
        <v>92.966448677631135</v>
      </c>
      <c r="Q34" s="261">
        <v>97.700448833953388</v>
      </c>
      <c r="R34" s="261">
        <v>98.169227085431757</v>
      </c>
      <c r="S34" s="261">
        <v>97.300007102369747</v>
      </c>
      <c r="T34" s="261">
        <v>95.726756135365719</v>
      </c>
      <c r="U34" s="261">
        <v>98.377787754628102</v>
      </c>
      <c r="V34" s="261">
        <v>99.30562661889229</v>
      </c>
      <c r="W34" s="261">
        <v>101.1019694014964</v>
      </c>
      <c r="X34" s="261">
        <v>99.963920115369746</v>
      </c>
      <c r="Y34" s="261">
        <v>92.187332831246323</v>
      </c>
      <c r="DA34" s="70" t="s">
        <v>2255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9.7959225242405896</v>
      </c>
      <c r="C37" s="229">
        <v>9.8103839223265883</v>
      </c>
      <c r="D37" s="229">
        <v>13.04825026062908</v>
      </c>
      <c r="E37" s="229">
        <v>12.65958742364241</v>
      </c>
      <c r="F37" s="229">
        <v>10.83271761903999</v>
      </c>
      <c r="G37" s="229">
        <v>9.2434887546582321</v>
      </c>
      <c r="H37" s="229">
        <v>8.5741672772677262</v>
      </c>
      <c r="I37" s="229">
        <v>7.5571596659517857</v>
      </c>
      <c r="J37" s="229">
        <v>7.595372554062485</v>
      </c>
      <c r="K37" s="229">
        <v>6.9155299625381828</v>
      </c>
      <c r="L37" s="229">
        <v>6.8740436311144704</v>
      </c>
      <c r="M37" s="229">
        <v>6.891569591331935</v>
      </c>
      <c r="N37" s="229">
        <v>7.9013268763110087</v>
      </c>
      <c r="O37" s="229">
        <v>8.1650795351338026</v>
      </c>
      <c r="P37" s="229">
        <v>6.7085859781352806</v>
      </c>
      <c r="Q37" s="229">
        <v>5.9935175985285376</v>
      </c>
      <c r="R37" s="229">
        <v>5.6192669712945316</v>
      </c>
      <c r="S37" s="229">
        <v>5.5104271107061953</v>
      </c>
      <c r="T37" s="229">
        <v>5.8012234685595603</v>
      </c>
      <c r="U37" s="229">
        <v>5.8227415561667382</v>
      </c>
      <c r="V37" s="229">
        <v>5.4135846507269942</v>
      </c>
      <c r="W37" s="229">
        <v>5.4275853206660303</v>
      </c>
      <c r="X37" s="229">
        <v>5.7044923369911356</v>
      </c>
      <c r="Y37" s="229">
        <v>5.3453804467150681</v>
      </c>
      <c r="DA37" s="73" t="s">
        <v>2258</v>
      </c>
    </row>
    <row r="38" spans="1:105" ht="12" customHeight="1" x14ac:dyDescent="0.25">
      <c r="A38" s="64" t="s">
        <v>159</v>
      </c>
      <c r="B38" s="229">
        <v>15.57337600090665</v>
      </c>
      <c r="C38" s="229">
        <v>17.317001182309969</v>
      </c>
      <c r="D38" s="229">
        <v>18.333382482350839</v>
      </c>
      <c r="E38" s="229">
        <v>8.8707466645573714</v>
      </c>
      <c r="F38" s="229">
        <v>9.8312771842871545</v>
      </c>
      <c r="G38" s="229">
        <v>10.00573057117688</v>
      </c>
      <c r="H38" s="229">
        <v>9.3453737498522713</v>
      </c>
      <c r="I38" s="229">
        <v>9.5437039935968571</v>
      </c>
      <c r="J38" s="229">
        <v>7.1915979086195199</v>
      </c>
      <c r="K38" s="229">
        <v>7.2015758235227016</v>
      </c>
      <c r="L38" s="229">
        <v>7.149817859808806</v>
      </c>
      <c r="M38" s="229">
        <v>7.2049939023262617</v>
      </c>
      <c r="N38" s="229">
        <v>7.9679103051952982</v>
      </c>
      <c r="O38" s="229">
        <v>7.1999568599418344</v>
      </c>
      <c r="P38" s="229">
        <v>8.5254794935873477</v>
      </c>
      <c r="Q38" s="229">
        <v>10.233464343124311</v>
      </c>
      <c r="R38" s="229">
        <v>7.9532543872485384</v>
      </c>
      <c r="S38" s="229">
        <v>6.6106158991459099</v>
      </c>
      <c r="T38" s="229">
        <v>6.3926966671097718</v>
      </c>
      <c r="U38" s="229">
        <v>5.5105444804796919</v>
      </c>
      <c r="V38" s="229">
        <v>3.6512550507759869</v>
      </c>
      <c r="W38" s="229">
        <v>3.0788548701750438</v>
      </c>
      <c r="X38" s="229">
        <v>7.9303895858102358</v>
      </c>
      <c r="Y38" s="229">
        <v>3.6352517119608581</v>
      </c>
      <c r="DA38" s="73" t="s">
        <v>2259</v>
      </c>
    </row>
    <row r="39" spans="1:105" ht="12" customHeight="1" x14ac:dyDescent="0.25">
      <c r="A39" s="64" t="s">
        <v>32</v>
      </c>
      <c r="B39" s="229">
        <v>48.285716881666332</v>
      </c>
      <c r="C39" s="229">
        <v>35.516448973392919</v>
      </c>
      <c r="D39" s="229">
        <v>48.23773230597606</v>
      </c>
      <c r="E39" s="229">
        <v>42.154807717697572</v>
      </c>
      <c r="F39" s="229">
        <v>35.104953278459988</v>
      </c>
      <c r="G39" s="229">
        <v>28.44824481144256</v>
      </c>
      <c r="H39" s="229">
        <v>37.136791677983418</v>
      </c>
      <c r="I39" s="229">
        <v>28.136220253130841</v>
      </c>
      <c r="J39" s="229">
        <v>26.692773879429229</v>
      </c>
      <c r="K39" s="229">
        <v>29.116097865485269</v>
      </c>
      <c r="L39" s="229">
        <v>30.78316307922616</v>
      </c>
      <c r="M39" s="229">
        <v>21.365755876811601</v>
      </c>
      <c r="N39" s="229">
        <v>17.56940681521214</v>
      </c>
      <c r="O39" s="229">
        <v>12.78486869531759</v>
      </c>
      <c r="P39" s="229">
        <v>10.556159402606511</v>
      </c>
      <c r="Q39" s="229">
        <v>11.183374467980929</v>
      </c>
      <c r="R39" s="229">
        <v>10.897248823608701</v>
      </c>
      <c r="S39" s="229">
        <v>10.578596673154861</v>
      </c>
      <c r="T39" s="229">
        <v>10.400842083236901</v>
      </c>
      <c r="U39" s="229">
        <v>9.8667315977242218</v>
      </c>
      <c r="V39" s="229">
        <v>8.8672213345923385</v>
      </c>
      <c r="W39" s="229">
        <v>7.6045765986065437</v>
      </c>
      <c r="X39" s="229">
        <v>9.4684115976402961</v>
      </c>
      <c r="Y39" s="229">
        <v>5.7069383223827899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0.39778061605634968</v>
      </c>
      <c r="L40" s="229">
        <v>0.39778061605683179</v>
      </c>
      <c r="M40" s="229">
        <v>0.3977806160563348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2261</v>
      </c>
    </row>
    <row r="41" spans="1:105" ht="12" customHeight="1" x14ac:dyDescent="0.25">
      <c r="A41" s="64" t="s">
        <v>35</v>
      </c>
      <c r="B41" s="229">
        <v>5.9737593685443606</v>
      </c>
      <c r="C41" s="229">
        <v>11.5231769525787</v>
      </c>
      <c r="D41" s="229">
        <v>13.175019677870861</v>
      </c>
      <c r="E41" s="229">
        <v>17.910536542148211</v>
      </c>
      <c r="F41" s="229">
        <v>18.231341868328201</v>
      </c>
      <c r="G41" s="229">
        <v>18.141005052082079</v>
      </c>
      <c r="H41" s="229">
        <v>22.204637817443849</v>
      </c>
      <c r="I41" s="229">
        <v>24.361491034983111</v>
      </c>
      <c r="J41" s="229">
        <v>22.777198583183619</v>
      </c>
      <c r="K41" s="229">
        <v>25.0823202674929</v>
      </c>
      <c r="L41" s="229">
        <v>27.605838874743441</v>
      </c>
      <c r="M41" s="229">
        <v>35.065852288843438</v>
      </c>
      <c r="N41" s="229">
        <v>41.802008044450638</v>
      </c>
      <c r="O41" s="229">
        <v>40.825128891129403</v>
      </c>
      <c r="P41" s="229">
        <v>40.723637981097802</v>
      </c>
      <c r="Q41" s="229">
        <v>48.579801173246899</v>
      </c>
      <c r="R41" s="229">
        <v>50.172704532276462</v>
      </c>
      <c r="S41" s="229">
        <v>52.589682353039663</v>
      </c>
      <c r="T41" s="229">
        <v>51.166291185321143</v>
      </c>
      <c r="U41" s="229">
        <v>54.114880228067591</v>
      </c>
      <c r="V41" s="229">
        <v>55.318617319248929</v>
      </c>
      <c r="W41" s="229">
        <v>59.777678666469967</v>
      </c>
      <c r="X41" s="229">
        <v>55.80172629498955</v>
      </c>
      <c r="Y41" s="229">
        <v>61.467589954420824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30.539650736718709</v>
      </c>
      <c r="C43" s="229">
        <v>31.137060853939921</v>
      </c>
      <c r="D43" s="229">
        <v>31.347931949413471</v>
      </c>
      <c r="E43" s="229">
        <v>32.103519110003937</v>
      </c>
      <c r="F43" s="229">
        <v>32.015653517826522</v>
      </c>
      <c r="G43" s="229">
        <v>32.648235175116064</v>
      </c>
      <c r="H43" s="229">
        <v>33.131464303199706</v>
      </c>
      <c r="I43" s="229">
        <v>34.150648240438507</v>
      </c>
      <c r="J43" s="229">
        <v>33.966124170956633</v>
      </c>
      <c r="K43" s="229">
        <v>36.303165474910962</v>
      </c>
      <c r="L43" s="229">
        <v>39.422140965555741</v>
      </c>
      <c r="M43" s="229">
        <v>39.360622399330197</v>
      </c>
      <c r="N43" s="229">
        <v>3.71641723688961</v>
      </c>
      <c r="O43" s="229">
        <v>8.4959195780262124</v>
      </c>
      <c r="P43" s="229">
        <v>8.4959195780388121</v>
      </c>
      <c r="Q43" s="229">
        <v>8.4959195780289924</v>
      </c>
      <c r="R43" s="229">
        <v>10.02464804025375</v>
      </c>
      <c r="S43" s="229">
        <v>10.026197865322359</v>
      </c>
      <c r="T43" s="229">
        <v>10.597577247299879</v>
      </c>
      <c r="U43" s="229">
        <v>10.700245250286949</v>
      </c>
      <c r="V43" s="229">
        <v>11.258277159306751</v>
      </c>
      <c r="W43" s="229">
        <v>13.89095550084374</v>
      </c>
      <c r="X43" s="229">
        <v>15.11844857783357</v>
      </c>
      <c r="Y43" s="229">
        <v>8.3770258555450905</v>
      </c>
      <c r="DA43" s="73" t="s">
        <v>2264</v>
      </c>
    </row>
    <row r="44" spans="1:105" ht="12" customHeight="1" x14ac:dyDescent="0.25">
      <c r="A44" s="64" t="s">
        <v>39</v>
      </c>
      <c r="B44" s="229">
        <v>7.0547827587988632</v>
      </c>
      <c r="C44" s="229">
        <v>5.7972759516113799</v>
      </c>
      <c r="D44" s="229">
        <v>8.2802936944637064</v>
      </c>
      <c r="E44" s="229">
        <v>9.0262885649777136</v>
      </c>
      <c r="F44" s="229">
        <v>10.99779437116371</v>
      </c>
      <c r="G44" s="229">
        <v>17.317247549935871</v>
      </c>
      <c r="H44" s="229">
        <v>17.871382284325719</v>
      </c>
      <c r="I44" s="229">
        <v>22.82679084388278</v>
      </c>
      <c r="J44" s="229">
        <v>18.32964449713813</v>
      </c>
      <c r="K44" s="229">
        <v>16.58191796993771</v>
      </c>
      <c r="L44" s="229">
        <v>18.446847599725889</v>
      </c>
      <c r="M44" s="229">
        <v>15.71871999685014</v>
      </c>
      <c r="N44" s="229">
        <v>14.375967594340571</v>
      </c>
      <c r="O44" s="229">
        <v>16.84835841104417</v>
      </c>
      <c r="P44" s="229">
        <v>17.95666624416539</v>
      </c>
      <c r="Q44" s="229">
        <v>13.21437167304372</v>
      </c>
      <c r="R44" s="229">
        <v>13.502104330749781</v>
      </c>
      <c r="S44" s="229">
        <v>11.984487201000761</v>
      </c>
      <c r="T44" s="229">
        <v>11.368125483838471</v>
      </c>
      <c r="U44" s="229">
        <v>12.362644641902911</v>
      </c>
      <c r="V44" s="229">
        <v>14.79667110424128</v>
      </c>
      <c r="W44" s="229">
        <v>11.32231844473505</v>
      </c>
      <c r="X44" s="229">
        <v>5.9404517221049504</v>
      </c>
      <c r="Y44" s="229">
        <v>7.655146540221696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19.176154803385842</v>
      </c>
      <c r="C45" s="261">
        <f t="shared" si="2"/>
        <v>18.340475876524192</v>
      </c>
      <c r="D45" s="261">
        <f t="shared" si="2"/>
        <v>21.4626273186311</v>
      </c>
      <c r="E45" s="261">
        <f t="shared" si="2"/>
        <v>20.096153422420716</v>
      </c>
      <c r="F45" s="261">
        <f t="shared" si="2"/>
        <v>19.280312026670547</v>
      </c>
      <c r="G45" s="261">
        <f t="shared" si="2"/>
        <v>18.956935723999202</v>
      </c>
      <c r="H45" s="261">
        <f t="shared" si="2"/>
        <v>20.906844003505139</v>
      </c>
      <c r="I45" s="261">
        <f t="shared" si="2"/>
        <v>20.622457176442531</v>
      </c>
      <c r="J45" s="261">
        <f t="shared" si="2"/>
        <v>19.165857680251712</v>
      </c>
      <c r="K45" s="261">
        <f t="shared" si="2"/>
        <v>20.019318631139708</v>
      </c>
      <c r="L45" s="261">
        <f t="shared" si="2"/>
        <v>21.39584877196225</v>
      </c>
      <c r="M45" s="261">
        <f t="shared" si="2"/>
        <v>20.766399229634857</v>
      </c>
      <c r="N45" s="261">
        <f t="shared" si="2"/>
        <v>16.088011934026969</v>
      </c>
      <c r="O45" s="261">
        <f t="shared" si="2"/>
        <v>16.1965462661862</v>
      </c>
      <c r="P45" s="261">
        <f t="shared" si="2"/>
        <v>16.104153561166331</v>
      </c>
      <c r="Q45" s="261">
        <f t="shared" si="2"/>
        <v>16.893770522044008</v>
      </c>
      <c r="R45" s="261">
        <f t="shared" si="2"/>
        <v>17.061020047750137</v>
      </c>
      <c r="S45" s="261">
        <f t="shared" si="2"/>
        <v>17.032993569895073</v>
      </c>
      <c r="T45" s="261">
        <f t="shared" si="2"/>
        <v>16.886547592644419</v>
      </c>
      <c r="U45" s="261">
        <f t="shared" si="2"/>
        <v>17.345675541707049</v>
      </c>
      <c r="V45" s="261">
        <f t="shared" si="2"/>
        <v>17.354268807035787</v>
      </c>
      <c r="W45" s="261">
        <f t="shared" si="2"/>
        <v>17.875060639698471</v>
      </c>
      <c r="X45" s="261">
        <f t="shared" si="2"/>
        <v>17.764320940434747</v>
      </c>
      <c r="Y45" s="261">
        <f t="shared" si="2"/>
        <v>16.632250475301838</v>
      </c>
      <c r="DA45" s="70"/>
    </row>
    <row r="46" spans="1:105" ht="12" customHeight="1" x14ac:dyDescent="0.25">
      <c r="A46" s="165" t="s">
        <v>2184</v>
      </c>
      <c r="B46" s="346">
        <v>8.3405331587944129</v>
      </c>
      <c r="C46" s="346">
        <v>7.9285889857849314</v>
      </c>
      <c r="D46" s="346">
        <v>9.4555003187838338</v>
      </c>
      <c r="E46" s="346">
        <v>8.7460554715649117</v>
      </c>
      <c r="F46" s="346">
        <v>8.2913621268173738</v>
      </c>
      <c r="G46" s="346">
        <v>8.0703682228136255</v>
      </c>
      <c r="H46" s="346">
        <v>8.9833978685086233</v>
      </c>
      <c r="I46" s="346">
        <v>8.768837936438084</v>
      </c>
      <c r="J46" s="346">
        <v>8.1195918748572957</v>
      </c>
      <c r="K46" s="346">
        <v>8.5102278795165542</v>
      </c>
      <c r="L46" s="346">
        <v>9.1247185245194462</v>
      </c>
      <c r="M46" s="346">
        <v>8.8859599843764041</v>
      </c>
      <c r="N46" s="346">
        <v>6.7053927305554986</v>
      </c>
      <c r="O46" s="346">
        <v>6.7424748515597548</v>
      </c>
      <c r="P46" s="346">
        <v>6.6324132221073624</v>
      </c>
      <c r="Q46" s="346">
        <v>7.0478133418715023</v>
      </c>
      <c r="R46" s="346">
        <v>7.0868666948570898</v>
      </c>
      <c r="S46" s="346">
        <v>7.0511551555921423</v>
      </c>
      <c r="T46" s="346">
        <v>6.9457555833734892</v>
      </c>
      <c r="U46" s="346">
        <v>7.1344285759801469</v>
      </c>
      <c r="V46" s="346">
        <v>7.1752111945500623</v>
      </c>
      <c r="W46" s="346">
        <v>7.3653408756958019</v>
      </c>
      <c r="X46" s="346">
        <v>7.3316183879803898</v>
      </c>
      <c r="Y46" s="346">
        <v>6.753122519652357</v>
      </c>
      <c r="DA46" s="167" t="s">
        <v>2266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2267</v>
      </c>
    </row>
    <row r="48" spans="1:105" ht="12" customHeight="1" x14ac:dyDescent="0.25">
      <c r="A48" s="59" t="s">
        <v>31</v>
      </c>
      <c r="B48" s="230">
        <v>1.0220146232755969</v>
      </c>
      <c r="C48" s="230">
        <v>1.0467845009616601</v>
      </c>
      <c r="D48" s="230">
        <v>1.325585363901125</v>
      </c>
      <c r="E48" s="230">
        <v>1.3504424883199231</v>
      </c>
      <c r="F48" s="230">
        <v>1.2090148614413221</v>
      </c>
      <c r="G48" s="230">
        <v>1.129533914218759</v>
      </c>
      <c r="H48" s="230">
        <v>0.99266385731829254</v>
      </c>
      <c r="I48" s="230">
        <v>0.94907337898032917</v>
      </c>
      <c r="J48" s="230">
        <v>0.95608284825996936</v>
      </c>
      <c r="K48" s="230">
        <v>0.85793962714795491</v>
      </c>
      <c r="L48" s="230">
        <v>0.86250721185391976</v>
      </c>
      <c r="M48" s="230">
        <v>0.8656854861290485</v>
      </c>
      <c r="N48" s="230">
        <v>0.70260179126481581</v>
      </c>
      <c r="O48" s="230">
        <v>0.79676565906545638</v>
      </c>
      <c r="P48" s="230">
        <v>0.66826058859568138</v>
      </c>
      <c r="Q48" s="230">
        <v>0.55541788135593084</v>
      </c>
      <c r="R48" s="230">
        <v>0.53276193528752336</v>
      </c>
      <c r="S48" s="230">
        <v>0.51516617422355637</v>
      </c>
      <c r="T48" s="230">
        <v>0.54530611566961651</v>
      </c>
      <c r="U48" s="230">
        <v>0.55049337638227225</v>
      </c>
      <c r="V48" s="230">
        <v>0.52902980741028205</v>
      </c>
      <c r="W48" s="230">
        <v>0.52552839498955339</v>
      </c>
      <c r="X48" s="230">
        <v>0.52935854405260596</v>
      </c>
      <c r="Y48" s="230">
        <v>0.47307424719666152</v>
      </c>
      <c r="DA48" s="71" t="s">
        <v>2268</v>
      </c>
    </row>
    <row r="49" spans="1:105" ht="12" customHeight="1" x14ac:dyDescent="0.25">
      <c r="A49" s="59" t="s">
        <v>159</v>
      </c>
      <c r="B49" s="230">
        <v>1.5944583323171679</v>
      </c>
      <c r="C49" s="230">
        <v>1.813270531811646</v>
      </c>
      <c r="D49" s="230">
        <v>1.8277494359266111</v>
      </c>
      <c r="E49" s="230">
        <v>0.92861427344361058</v>
      </c>
      <c r="F49" s="230">
        <v>1.0767696221237959</v>
      </c>
      <c r="G49" s="230">
        <v>1.1998606180405931</v>
      </c>
      <c r="H49" s="230">
        <v>1.061758066718455</v>
      </c>
      <c r="I49" s="230">
        <v>1.1761881283372031</v>
      </c>
      <c r="J49" s="230">
        <v>0.88836303803914618</v>
      </c>
      <c r="K49" s="230">
        <v>0.87675335218472283</v>
      </c>
      <c r="L49" s="230">
        <v>0.88036763064493473</v>
      </c>
      <c r="M49" s="230">
        <v>0.88816620639452526</v>
      </c>
      <c r="N49" s="230">
        <v>0.69530010880362891</v>
      </c>
      <c r="O49" s="230">
        <v>0.68947531072414725</v>
      </c>
      <c r="P49" s="230">
        <v>0.83339772349419128</v>
      </c>
      <c r="Q49" s="230">
        <v>0.93063501812093141</v>
      </c>
      <c r="R49" s="230">
        <v>0.73997497479066721</v>
      </c>
      <c r="S49" s="230">
        <v>0.60648859466097493</v>
      </c>
      <c r="T49" s="230">
        <v>0.58968965337618018</v>
      </c>
      <c r="U49" s="230">
        <v>0.51125519358090188</v>
      </c>
      <c r="V49" s="230">
        <v>0.35015152162261431</v>
      </c>
      <c r="W49" s="230">
        <v>0.29254816745285173</v>
      </c>
      <c r="X49" s="230">
        <v>0.72218104582924747</v>
      </c>
      <c r="Y49" s="230">
        <v>0.3157212479900548</v>
      </c>
      <c r="DA49" s="71" t="s">
        <v>2269</v>
      </c>
    </row>
    <row r="50" spans="1:105" ht="12" customHeight="1" x14ac:dyDescent="0.25">
      <c r="A50" s="59" t="s">
        <v>32</v>
      </c>
      <c r="B50" s="230">
        <v>5.0993133385161018</v>
      </c>
      <c r="C50" s="230">
        <v>3.8360306163057949</v>
      </c>
      <c r="D50" s="230">
        <v>4.960478284903127</v>
      </c>
      <c r="E50" s="230">
        <v>4.5518181276617886</v>
      </c>
      <c r="F50" s="230">
        <v>3.96591921505305</v>
      </c>
      <c r="G50" s="230">
        <v>3.5188445501132648</v>
      </c>
      <c r="H50" s="230">
        <v>4.3520701404841784</v>
      </c>
      <c r="I50" s="230">
        <v>3.5767467895363811</v>
      </c>
      <c r="J50" s="230">
        <v>3.401115658956344</v>
      </c>
      <c r="K50" s="230">
        <v>3.6563324606448209</v>
      </c>
      <c r="L50" s="230">
        <v>3.909713563760179</v>
      </c>
      <c r="M50" s="230">
        <v>2.716698852348995</v>
      </c>
      <c r="N50" s="230">
        <v>1.5814212488101991</v>
      </c>
      <c r="O50" s="230">
        <v>1.262838190370575</v>
      </c>
      <c r="P50" s="230">
        <v>1.064393087722842</v>
      </c>
      <c r="Q50" s="230">
        <v>1.0490403352221911</v>
      </c>
      <c r="R50" s="230">
        <v>1.0458072220176129</v>
      </c>
      <c r="S50" s="230">
        <v>1.0010859905625049</v>
      </c>
      <c r="T50" s="230">
        <v>0.98962469203582804</v>
      </c>
      <c r="U50" s="230">
        <v>0.94423293598539348</v>
      </c>
      <c r="V50" s="230">
        <v>0.87713008333360876</v>
      </c>
      <c r="W50" s="230">
        <v>0.74532521356004866</v>
      </c>
      <c r="X50" s="230">
        <v>0.8893880746977878</v>
      </c>
      <c r="Y50" s="230">
        <v>0.51125210876140137</v>
      </c>
      <c r="DA50" s="71" t="s">
        <v>2270</v>
      </c>
    </row>
    <row r="51" spans="1:105" ht="12" customHeight="1" x14ac:dyDescent="0.25">
      <c r="A51" s="59" t="s">
        <v>35</v>
      </c>
      <c r="B51" s="230">
        <v>0.62474686468554674</v>
      </c>
      <c r="C51" s="230">
        <v>1.2325033367058289</v>
      </c>
      <c r="D51" s="230">
        <v>1.3416872340529711</v>
      </c>
      <c r="E51" s="230">
        <v>1.9151805821395891</v>
      </c>
      <c r="F51" s="230">
        <v>2.0396584281992052</v>
      </c>
      <c r="G51" s="230">
        <v>2.2221291404410088</v>
      </c>
      <c r="H51" s="230">
        <v>2.5769058039876982</v>
      </c>
      <c r="I51" s="230">
        <v>3.0668296395841712</v>
      </c>
      <c r="J51" s="230">
        <v>2.874030329601835</v>
      </c>
      <c r="K51" s="230">
        <v>3.119202439539055</v>
      </c>
      <c r="L51" s="230">
        <v>3.472130118260413</v>
      </c>
      <c r="M51" s="230">
        <v>4.4154094395038346</v>
      </c>
      <c r="N51" s="230">
        <v>3.726069581676855</v>
      </c>
      <c r="O51" s="230">
        <v>3.9933956913995758</v>
      </c>
      <c r="P51" s="230">
        <v>4.066361822294648</v>
      </c>
      <c r="Q51" s="230">
        <v>4.5127201071724494</v>
      </c>
      <c r="R51" s="230">
        <v>4.7683225627612869</v>
      </c>
      <c r="S51" s="230">
        <v>4.9284143961451061</v>
      </c>
      <c r="T51" s="230">
        <v>4.8211351222918646</v>
      </c>
      <c r="U51" s="230">
        <v>5.1284470700315792</v>
      </c>
      <c r="V51" s="230">
        <v>5.4188997821835567</v>
      </c>
      <c r="W51" s="230">
        <v>5.8019390996933478</v>
      </c>
      <c r="X51" s="230">
        <v>5.1906907234007482</v>
      </c>
      <c r="Y51" s="230">
        <v>5.4530749157042404</v>
      </c>
      <c r="DA51" s="71" t="s">
        <v>2271</v>
      </c>
    </row>
    <row r="52" spans="1:105" ht="12" customHeight="1" x14ac:dyDescent="0.25">
      <c r="A52" s="165" t="s">
        <v>2191</v>
      </c>
      <c r="B52" s="346">
        <v>8.0559287706192464</v>
      </c>
      <c r="C52" s="346">
        <v>7.6352162484727479</v>
      </c>
      <c r="D52" s="346">
        <v>9.1004770514449724</v>
      </c>
      <c r="E52" s="346">
        <v>8.4340617214344995</v>
      </c>
      <c r="F52" s="346">
        <v>8.0415333373020648</v>
      </c>
      <c r="G52" s="346">
        <v>7.9583932374806103</v>
      </c>
      <c r="H52" s="346">
        <v>8.8146723650388488</v>
      </c>
      <c r="I52" s="346">
        <v>8.6986814996080319</v>
      </c>
      <c r="J52" s="346">
        <v>8.0098502375843736</v>
      </c>
      <c r="K52" s="346">
        <v>8.3566041796514696</v>
      </c>
      <c r="L52" s="346">
        <v>8.9806944182500157</v>
      </c>
      <c r="M52" s="346">
        <v>8.6594599616251706</v>
      </c>
      <c r="N52" s="346">
        <v>6.414124882610265</v>
      </c>
      <c r="O52" s="346">
        <v>6.4819046512796596</v>
      </c>
      <c r="P52" s="346">
        <v>6.3889318476407961</v>
      </c>
      <c r="Q52" s="346">
        <v>6.7142664688474349</v>
      </c>
      <c r="R52" s="346">
        <v>6.7464823095399957</v>
      </c>
      <c r="S52" s="346">
        <v>6.6867469177789562</v>
      </c>
      <c r="T52" s="346">
        <v>6.5786284153472039</v>
      </c>
      <c r="U52" s="346">
        <v>6.7608152212575758</v>
      </c>
      <c r="V52" s="346">
        <v>6.8245790775056721</v>
      </c>
      <c r="W52" s="346">
        <v>6.9480291154097253</v>
      </c>
      <c r="X52" s="346">
        <v>6.8698189715165059</v>
      </c>
      <c r="Y52" s="346">
        <v>6.3353886811030478</v>
      </c>
      <c r="DA52" s="167" t="s">
        <v>2272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0.67320503560551015</v>
      </c>
      <c r="C55" s="229">
        <v>0.67419886604764567</v>
      </c>
      <c r="D55" s="229">
        <v>0.89671470548685062</v>
      </c>
      <c r="E55" s="229">
        <v>0.87000463521376681</v>
      </c>
      <c r="F55" s="229">
        <v>0.74445668923821973</v>
      </c>
      <c r="G55" s="229">
        <v>0.63524013800642376</v>
      </c>
      <c r="H55" s="229">
        <v>0.58924236822994847</v>
      </c>
      <c r="I55" s="229">
        <v>0.5193505695256605</v>
      </c>
      <c r="J55" s="229">
        <v>0.52197667325785069</v>
      </c>
      <c r="K55" s="229">
        <v>0.47525586111374463</v>
      </c>
      <c r="L55" s="229">
        <v>0.47240479658621992</v>
      </c>
      <c r="M55" s="229">
        <v>0.47360923288540713</v>
      </c>
      <c r="N55" s="229">
        <v>0.54300276752240728</v>
      </c>
      <c r="O55" s="229">
        <v>0.56112863750907438</v>
      </c>
      <c r="P55" s="229">
        <v>0.46103405280079052</v>
      </c>
      <c r="Q55" s="229">
        <v>0.41189241935459792</v>
      </c>
      <c r="R55" s="229">
        <v>0.38617279915456121</v>
      </c>
      <c r="S55" s="229">
        <v>0.37869299906004678</v>
      </c>
      <c r="T55" s="229">
        <v>0.39867739276652953</v>
      </c>
      <c r="U55" s="229">
        <v>0.40015617997599412</v>
      </c>
      <c r="V55" s="229">
        <v>0.37203769614629928</v>
      </c>
      <c r="W55" s="229">
        <v>0.37299986397495299</v>
      </c>
      <c r="X55" s="229">
        <v>0.39202974067347368</v>
      </c>
      <c r="Y55" s="229">
        <v>0.36735049966463312</v>
      </c>
      <c r="DA55" s="73" t="s">
        <v>2275</v>
      </c>
    </row>
    <row r="56" spans="1:105" ht="12" customHeight="1" x14ac:dyDescent="0.25">
      <c r="A56" s="64" t="s">
        <v>159</v>
      </c>
      <c r="B56" s="229">
        <v>1.070248883578335</v>
      </c>
      <c r="C56" s="229">
        <v>1.190076010571695</v>
      </c>
      <c r="D56" s="229">
        <v>1.259924767295689</v>
      </c>
      <c r="E56" s="229">
        <v>0.60962418898099258</v>
      </c>
      <c r="F56" s="229">
        <v>0.67563471337363989</v>
      </c>
      <c r="G56" s="229">
        <v>0.68762367084466725</v>
      </c>
      <c r="H56" s="229">
        <v>0.6422419789915419</v>
      </c>
      <c r="I56" s="229">
        <v>0.65587182533539823</v>
      </c>
      <c r="J56" s="229">
        <v>0.49422807440058192</v>
      </c>
      <c r="K56" s="229">
        <v>0.49491378649569528</v>
      </c>
      <c r="L56" s="229">
        <v>0.49135682473750902</v>
      </c>
      <c r="M56" s="229">
        <v>0.49514868707366122</v>
      </c>
      <c r="N56" s="229">
        <v>0.54757857949946875</v>
      </c>
      <c r="O56" s="229">
        <v>0.49480252648599149</v>
      </c>
      <c r="P56" s="229">
        <v>0.58589639840781116</v>
      </c>
      <c r="Q56" s="229">
        <v>0.70327421541288671</v>
      </c>
      <c r="R56" s="229">
        <v>0.54657138107188152</v>
      </c>
      <c r="S56" s="229">
        <v>0.45430125654284659</v>
      </c>
      <c r="T56" s="229">
        <v>0.43932519645264212</v>
      </c>
      <c r="U56" s="229">
        <v>0.37870106506121709</v>
      </c>
      <c r="V56" s="229">
        <v>0.25092514567973301</v>
      </c>
      <c r="W56" s="229">
        <v>0.21158809671793219</v>
      </c>
      <c r="X56" s="229">
        <v>0.5450000436681508</v>
      </c>
      <c r="Y56" s="229">
        <v>0.24982534846817009</v>
      </c>
      <c r="DA56" s="73" t="s">
        <v>2276</v>
      </c>
    </row>
    <row r="57" spans="1:105" ht="12" customHeight="1" x14ac:dyDescent="0.25">
      <c r="A57" s="64" t="s">
        <v>32</v>
      </c>
      <c r="B57" s="229">
        <v>3.318338591604955</v>
      </c>
      <c r="C57" s="229">
        <v>2.4407963861032922</v>
      </c>
      <c r="D57" s="229">
        <v>3.3150409483348939</v>
      </c>
      <c r="E57" s="229">
        <v>2.8970042137747551</v>
      </c>
      <c r="F57" s="229">
        <v>2.412517173678598</v>
      </c>
      <c r="G57" s="229">
        <v>1.95504829829043</v>
      </c>
      <c r="H57" s="229">
        <v>2.5521511733055862</v>
      </c>
      <c r="I57" s="229">
        <v>1.93360503928463</v>
      </c>
      <c r="J57" s="229">
        <v>1.8344070959569021</v>
      </c>
      <c r="K57" s="229">
        <v>2.0009451536313638</v>
      </c>
      <c r="L57" s="229">
        <v>2.11551085112397</v>
      </c>
      <c r="M57" s="229">
        <v>1.468318518260499</v>
      </c>
      <c r="N57" s="229">
        <v>1.207422079067485</v>
      </c>
      <c r="O57" s="229">
        <v>0.87861433815395296</v>
      </c>
      <c r="P57" s="229">
        <v>0.72545078310938083</v>
      </c>
      <c r="Q57" s="229">
        <v>0.7685548745691515</v>
      </c>
      <c r="R57" s="229">
        <v>0.74889146623465308</v>
      </c>
      <c r="S57" s="229">
        <v>0.72699273931422137</v>
      </c>
      <c r="T57" s="229">
        <v>0.71477691331736914</v>
      </c>
      <c r="U57" s="229">
        <v>0.67807124649251749</v>
      </c>
      <c r="V57" s="229">
        <v>0.60938191778307726</v>
      </c>
      <c r="W57" s="229">
        <v>0.52260920267196809</v>
      </c>
      <c r="X57" s="229">
        <v>0.65069750714583219</v>
      </c>
      <c r="Y57" s="229">
        <v>0.39219783609058251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2.7336671266308989E-2</v>
      </c>
      <c r="L58" s="229">
        <v>2.7336671266342111E-2</v>
      </c>
      <c r="M58" s="229">
        <v>2.7336671266307962E-2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2278</v>
      </c>
    </row>
    <row r="59" spans="1:105" ht="12" customHeight="1" x14ac:dyDescent="0.25">
      <c r="A59" s="64" t="s">
        <v>35</v>
      </c>
      <c r="B59" s="229">
        <v>0.41053457481396533</v>
      </c>
      <c r="C59" s="229">
        <v>0.79190711558335081</v>
      </c>
      <c r="D59" s="229">
        <v>0.90542667823232259</v>
      </c>
      <c r="E59" s="229">
        <v>1.2308655321368429</v>
      </c>
      <c r="F59" s="229">
        <v>1.252912231720166</v>
      </c>
      <c r="G59" s="229">
        <v>1.246704016062379</v>
      </c>
      <c r="H59" s="229">
        <v>1.5259689891900801</v>
      </c>
      <c r="I59" s="229">
        <v>1.674194380266449</v>
      </c>
      <c r="J59" s="229">
        <v>1.565317074041948</v>
      </c>
      <c r="K59" s="229">
        <v>1.7237319167196441</v>
      </c>
      <c r="L59" s="229">
        <v>1.8971556478323981</v>
      </c>
      <c r="M59" s="229">
        <v>2.4098300369600421</v>
      </c>
      <c r="N59" s="229">
        <v>2.872758767161423</v>
      </c>
      <c r="O59" s="229">
        <v>2.805624715869516</v>
      </c>
      <c r="P59" s="229">
        <v>2.7986499575930628</v>
      </c>
      <c r="Q59" s="229">
        <v>3.338548941931287</v>
      </c>
      <c r="R59" s="229">
        <v>3.4480180154032389</v>
      </c>
      <c r="S59" s="229">
        <v>3.6141199456561779</v>
      </c>
      <c r="T59" s="229">
        <v>3.516300255946168</v>
      </c>
      <c r="U59" s="229">
        <v>3.7189360961741929</v>
      </c>
      <c r="V59" s="229">
        <v>3.801660502101571</v>
      </c>
      <c r="W59" s="229">
        <v>4.1081005076849957</v>
      </c>
      <c r="X59" s="229">
        <v>3.8348611929410499</v>
      </c>
      <c r="Y59" s="229">
        <v>4.2242362555903039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2.0987759560895869</v>
      </c>
      <c r="C61" s="229">
        <v>2.1398317625478129</v>
      </c>
      <c r="D61" s="229">
        <v>2.154323453655532</v>
      </c>
      <c r="E61" s="229">
        <v>2.206249658674984</v>
      </c>
      <c r="F61" s="229">
        <v>2.2002112729115262</v>
      </c>
      <c r="G61" s="229">
        <v>2.2436841725863839</v>
      </c>
      <c r="H61" s="229">
        <v>2.2768931206535181</v>
      </c>
      <c r="I61" s="229">
        <v>2.3469344829713159</v>
      </c>
      <c r="J61" s="229">
        <v>2.3342534381326878</v>
      </c>
      <c r="K61" s="229">
        <v>2.4948618923489079</v>
      </c>
      <c r="L61" s="229">
        <v>2.7092071978611112</v>
      </c>
      <c r="M61" s="229">
        <v>2.704979458364011</v>
      </c>
      <c r="N61" s="229">
        <v>0.25540328561134229</v>
      </c>
      <c r="O61" s="229">
        <v>0.58386495277738837</v>
      </c>
      <c r="P61" s="229">
        <v>0.58386495277825434</v>
      </c>
      <c r="Q61" s="229">
        <v>0.58386495277757944</v>
      </c>
      <c r="R61" s="229">
        <v>0.68892373578617205</v>
      </c>
      <c r="S61" s="229">
        <v>0.68903024439094229</v>
      </c>
      <c r="T61" s="229">
        <v>0.72829714102437049</v>
      </c>
      <c r="U61" s="229">
        <v>0.73535279264221753</v>
      </c>
      <c r="V61" s="229">
        <v>0.77370241109326876</v>
      </c>
      <c r="W61" s="229">
        <v>0.95462792497585836</v>
      </c>
      <c r="X61" s="229">
        <v>1.0389849131569711</v>
      </c>
      <c r="Y61" s="229">
        <v>0.57569422128394199</v>
      </c>
      <c r="DA61" s="73" t="s">
        <v>2281</v>
      </c>
    </row>
    <row r="62" spans="1:105" ht="12" customHeight="1" x14ac:dyDescent="0.25">
      <c r="A62" s="64" t="s">
        <v>39</v>
      </c>
      <c r="B62" s="229">
        <v>0.48482572892689452</v>
      </c>
      <c r="C62" s="229">
        <v>0.3984061076189514</v>
      </c>
      <c r="D62" s="229">
        <v>0.56904649843968236</v>
      </c>
      <c r="E62" s="229">
        <v>0.62031349265315916</v>
      </c>
      <c r="F62" s="229">
        <v>0.75580125637991491</v>
      </c>
      <c r="G62" s="229">
        <v>1.190092941690327</v>
      </c>
      <c r="H62" s="229">
        <v>1.228174734668174</v>
      </c>
      <c r="I62" s="229">
        <v>1.5687252022245799</v>
      </c>
      <c r="J62" s="229">
        <v>1.259667881794402</v>
      </c>
      <c r="K62" s="229">
        <v>1.1395588980758049</v>
      </c>
      <c r="L62" s="229">
        <v>1.267722428842464</v>
      </c>
      <c r="M62" s="229">
        <v>1.0802373568152419</v>
      </c>
      <c r="N62" s="229">
        <v>0.98795940374813918</v>
      </c>
      <c r="O62" s="229">
        <v>1.1578694804837359</v>
      </c>
      <c r="P62" s="229">
        <v>1.2340357029514959</v>
      </c>
      <c r="Q62" s="229">
        <v>0.90813106480193295</v>
      </c>
      <c r="R62" s="229">
        <v>0.92790491188948832</v>
      </c>
      <c r="S62" s="229">
        <v>0.82360973281472094</v>
      </c>
      <c r="T62" s="229">
        <v>0.78125151584012476</v>
      </c>
      <c r="U62" s="229">
        <v>0.84959784091143686</v>
      </c>
      <c r="V62" s="229">
        <v>1.0168714047017231</v>
      </c>
      <c r="W62" s="229">
        <v>0.77810351938401845</v>
      </c>
      <c r="X62" s="229">
        <v>0.40824557393102717</v>
      </c>
      <c r="Y62" s="229">
        <v>0.52608452000541517</v>
      </c>
      <c r="DA62" s="73" t="s">
        <v>2282</v>
      </c>
    </row>
    <row r="63" spans="1:105" ht="12" customHeight="1" x14ac:dyDescent="0.25">
      <c r="A63" s="166" t="s">
        <v>2203</v>
      </c>
      <c r="B63" s="347">
        <v>1.0879596226453701</v>
      </c>
      <c r="C63" s="347">
        <v>1.086776734385724</v>
      </c>
      <c r="D63" s="347">
        <v>1.1376500658171611</v>
      </c>
      <c r="E63" s="347">
        <v>1.1413238151191449</v>
      </c>
      <c r="F63" s="347">
        <v>1.1536059401373659</v>
      </c>
      <c r="G63" s="347">
        <v>1.1460745886029939</v>
      </c>
      <c r="H63" s="347">
        <v>1.2167604447680489</v>
      </c>
      <c r="I63" s="347">
        <v>1.234828820712971</v>
      </c>
      <c r="J63" s="347">
        <v>1.188439761198671</v>
      </c>
      <c r="K63" s="347">
        <v>1.233869444121628</v>
      </c>
      <c r="L63" s="347">
        <v>1.2878621795190519</v>
      </c>
      <c r="M63" s="347">
        <v>1.260677191636133</v>
      </c>
      <c r="N63" s="347">
        <v>1.1618556824711279</v>
      </c>
      <c r="O63" s="347">
        <v>1.1632930603837059</v>
      </c>
      <c r="P63" s="347">
        <v>1.206597748411836</v>
      </c>
      <c r="Q63" s="347">
        <v>1.2257300352993361</v>
      </c>
      <c r="R63" s="347">
        <v>1.2632963170969791</v>
      </c>
      <c r="S63" s="347">
        <v>1.2896843873320909</v>
      </c>
      <c r="T63" s="347">
        <v>1.3159361126433089</v>
      </c>
      <c r="U63" s="347">
        <v>1.3504838803691599</v>
      </c>
      <c r="V63" s="347">
        <v>1.312928214214437</v>
      </c>
      <c r="W63" s="347">
        <v>1.394030128402417</v>
      </c>
      <c r="X63" s="347">
        <v>1.3944970369001</v>
      </c>
      <c r="Y63" s="347">
        <v>1.387004039183537</v>
      </c>
      <c r="DA63" s="168" t="s">
        <v>2283</v>
      </c>
    </row>
    <row r="64" spans="1:105" ht="12" customHeight="1" x14ac:dyDescent="0.25">
      <c r="A64" s="60" t="s">
        <v>2205</v>
      </c>
      <c r="B64" s="262">
        <v>1.26399169289854</v>
      </c>
      <c r="C64" s="262">
        <v>1.262617413097435</v>
      </c>
      <c r="D64" s="262">
        <v>1.321722059061277</v>
      </c>
      <c r="E64" s="262">
        <v>1.325990221686844</v>
      </c>
      <c r="F64" s="262">
        <v>1.340259596828197</v>
      </c>
      <c r="G64" s="262">
        <v>1.3315096712081651</v>
      </c>
      <c r="H64" s="262">
        <v>1.4136325121099309</v>
      </c>
      <c r="I64" s="262">
        <v>1.4346243546592139</v>
      </c>
      <c r="J64" s="262">
        <v>1.380729536646685</v>
      </c>
      <c r="K64" s="262">
        <v>1.433509750756111</v>
      </c>
      <c r="L64" s="262">
        <v>1.4962385208305671</v>
      </c>
      <c r="M64" s="262">
        <v>1.46465499682808</v>
      </c>
      <c r="N64" s="262">
        <v>1.349844149013208</v>
      </c>
      <c r="O64" s="262">
        <v>1.351514094940647</v>
      </c>
      <c r="P64" s="262">
        <v>1.40182548958416</v>
      </c>
      <c r="Q64" s="262">
        <v>1.4240533840653451</v>
      </c>
      <c r="R64" s="262">
        <v>1.467697897277932</v>
      </c>
      <c r="S64" s="262">
        <v>1.4983555622082749</v>
      </c>
      <c r="T64" s="262">
        <v>1.5288548215805591</v>
      </c>
      <c r="U64" s="262">
        <v>1.5689924245804621</v>
      </c>
      <c r="V64" s="262">
        <v>1.5253602446238039</v>
      </c>
      <c r="W64" s="262">
        <v>1.619584463683073</v>
      </c>
      <c r="X64" s="262">
        <v>1.620126918062933</v>
      </c>
      <c r="Y64" s="262">
        <v>1.6114215519156001</v>
      </c>
      <c r="DA64" s="72" t="s">
        <v>2284</v>
      </c>
    </row>
    <row r="65" spans="1:105" ht="12" customHeight="1" x14ac:dyDescent="0.25">
      <c r="A65" s="101" t="s">
        <v>2207</v>
      </c>
      <c r="B65" s="278">
        <v>0.42774155842827111</v>
      </c>
      <c r="C65" s="278">
        <v>0.42727649478335661</v>
      </c>
      <c r="D65" s="278">
        <v>0.44727782352385648</v>
      </c>
      <c r="E65" s="278">
        <v>0.44872219261531682</v>
      </c>
      <c r="F65" s="278">
        <v>0.45355102558554272</v>
      </c>
      <c r="G65" s="278">
        <v>0.45059000389380899</v>
      </c>
      <c r="H65" s="278">
        <v>0.47838081307968711</v>
      </c>
      <c r="I65" s="278">
        <v>0.48548456502422788</v>
      </c>
      <c r="J65" s="278">
        <v>0.46724626996469071</v>
      </c>
      <c r="K65" s="278">
        <v>0.48510737709394131</v>
      </c>
      <c r="L65" s="278">
        <v>0.506335128843169</v>
      </c>
      <c r="M65" s="278">
        <v>0.49564709516907041</v>
      </c>
      <c r="N65" s="278">
        <v>0.4567944893768689</v>
      </c>
      <c r="O65" s="278">
        <v>0.45735960802243192</v>
      </c>
      <c r="P65" s="278">
        <v>0.47438525342217852</v>
      </c>
      <c r="Q65" s="278">
        <v>0.48190729196038951</v>
      </c>
      <c r="R65" s="278">
        <v>0.49667682897814108</v>
      </c>
      <c r="S65" s="278">
        <v>0.5070515469836091</v>
      </c>
      <c r="T65" s="278">
        <v>0.51737265969985868</v>
      </c>
      <c r="U65" s="278">
        <v>0.53095543951970325</v>
      </c>
      <c r="V65" s="278">
        <v>0.51619007614181145</v>
      </c>
      <c r="W65" s="278">
        <v>0.54807605650745417</v>
      </c>
      <c r="X65" s="278">
        <v>0.54825962597481803</v>
      </c>
      <c r="Y65" s="278">
        <v>0.54531368344729247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24.591359781844965</v>
      </c>
      <c r="C66" s="261">
        <f t="shared" si="3"/>
        <v>24.541621068389453</v>
      </c>
      <c r="D66" s="261">
        <f t="shared" si="3"/>
        <v>26.406913098782958</v>
      </c>
      <c r="E66" s="261">
        <f t="shared" si="3"/>
        <v>26.11935915210934</v>
      </c>
      <c r="F66" s="261">
        <f t="shared" si="3"/>
        <v>26.068937342132976</v>
      </c>
      <c r="G66" s="261">
        <f t="shared" si="3"/>
        <v>25.81655410583091</v>
      </c>
      <c r="H66" s="261">
        <f t="shared" si="3"/>
        <v>27.699134059705848</v>
      </c>
      <c r="I66" s="261">
        <f t="shared" si="3"/>
        <v>27.904622437678249</v>
      </c>
      <c r="J66" s="261">
        <f t="shared" si="3"/>
        <v>26.639291348726111</v>
      </c>
      <c r="K66" s="261">
        <f t="shared" si="3"/>
        <v>27.713528798680432</v>
      </c>
      <c r="L66" s="261">
        <f t="shared" si="3"/>
        <v>29.091244438515105</v>
      </c>
      <c r="M66" s="261">
        <f t="shared" si="3"/>
        <v>28.417344497345432</v>
      </c>
      <c r="N66" s="261">
        <f t="shared" si="3"/>
        <v>25.201563591309569</v>
      </c>
      <c r="O66" s="261">
        <f t="shared" si="3"/>
        <v>25.239400874796821</v>
      </c>
      <c r="P66" s="261">
        <f t="shared" si="3"/>
        <v>25.94361625430134</v>
      </c>
      <c r="Q66" s="261">
        <f t="shared" si="3"/>
        <v>26.541928269460399</v>
      </c>
      <c r="R66" s="261">
        <f t="shared" si="3"/>
        <v>27.235757748924044</v>
      </c>
      <c r="S66" s="261">
        <f t="shared" si="3"/>
        <v>27.677341017369475</v>
      </c>
      <c r="T66" s="261">
        <f t="shared" si="3"/>
        <v>28.079072188570148</v>
      </c>
      <c r="U66" s="261">
        <f t="shared" si="3"/>
        <v>28.815146878646846</v>
      </c>
      <c r="V66" s="261">
        <f t="shared" si="3"/>
        <v>28.163822508925094</v>
      </c>
      <c r="W66" s="261">
        <f t="shared" si="3"/>
        <v>29.720955237245448</v>
      </c>
      <c r="X66" s="261">
        <f t="shared" si="3"/>
        <v>29.71771859835653</v>
      </c>
      <c r="Y66" s="261">
        <f t="shared" si="3"/>
        <v>29.190466086326332</v>
      </c>
      <c r="DA66" s="70"/>
    </row>
    <row r="67" spans="1:105" ht="12" customHeight="1" x14ac:dyDescent="0.25">
      <c r="A67" s="165" t="s">
        <v>2210</v>
      </c>
      <c r="B67" s="346">
        <v>3.5496195477231689</v>
      </c>
      <c r="C67" s="346">
        <v>3.6003564704200901</v>
      </c>
      <c r="D67" s="346">
        <v>4.2766822723909241</v>
      </c>
      <c r="E67" s="346">
        <v>4.0487298001648568</v>
      </c>
      <c r="F67" s="346">
        <v>3.8518345872246451</v>
      </c>
      <c r="G67" s="346">
        <v>3.7502680395126178</v>
      </c>
      <c r="H67" s="346">
        <v>4.2030418586825977</v>
      </c>
      <c r="I67" s="346">
        <v>4.1061278994530026</v>
      </c>
      <c r="J67" s="346">
        <v>3.8030366425002731</v>
      </c>
      <c r="K67" s="346">
        <v>3.996686635167316</v>
      </c>
      <c r="L67" s="346">
        <v>4.2879035618781822</v>
      </c>
      <c r="M67" s="346">
        <v>4.1623688684014812</v>
      </c>
      <c r="N67" s="346">
        <v>3.1429606592444821</v>
      </c>
      <c r="O67" s="346">
        <v>3.1422357000646701</v>
      </c>
      <c r="P67" s="346">
        <v>3.0868277199201248</v>
      </c>
      <c r="Q67" s="346">
        <v>3.2805141275620331</v>
      </c>
      <c r="R67" s="346">
        <v>3.29411916119005</v>
      </c>
      <c r="S67" s="346">
        <v>3.273400121238081</v>
      </c>
      <c r="T67" s="346">
        <v>3.2243895156770281</v>
      </c>
      <c r="U67" s="346">
        <v>3.306159959596092</v>
      </c>
      <c r="V67" s="346">
        <v>3.3167902516631682</v>
      </c>
      <c r="W67" s="346">
        <v>3.3952324270180321</v>
      </c>
      <c r="X67" s="346">
        <v>3.3983488573630121</v>
      </c>
      <c r="Y67" s="346">
        <v>3.1062323154167801</v>
      </c>
      <c r="DA67" s="167" t="s">
        <v>2286</v>
      </c>
    </row>
    <row r="68" spans="1:105" ht="12" customHeight="1" x14ac:dyDescent="0.25">
      <c r="A68" s="165" t="s">
        <v>2212</v>
      </c>
      <c r="B68" s="346">
        <v>1.517460267041852</v>
      </c>
      <c r="C68" s="346">
        <v>1.438212478936695</v>
      </c>
      <c r="D68" s="346">
        <v>1.7142172839286931</v>
      </c>
      <c r="E68" s="346">
        <v>1.5886875264751961</v>
      </c>
      <c r="F68" s="346">
        <v>1.5147486618740731</v>
      </c>
      <c r="G68" s="346">
        <v>1.4990879228495331</v>
      </c>
      <c r="H68" s="346">
        <v>1.66038149812366</v>
      </c>
      <c r="I68" s="346">
        <v>1.6385328032502671</v>
      </c>
      <c r="J68" s="346">
        <v>1.508780654171018</v>
      </c>
      <c r="K68" s="346">
        <v>1.5740971861947359</v>
      </c>
      <c r="L68" s="346">
        <v>1.69165435025208</v>
      </c>
      <c r="M68" s="346">
        <v>1.631144812716099</v>
      </c>
      <c r="N68" s="346">
        <v>1.208200808912737</v>
      </c>
      <c r="O68" s="346">
        <v>1.2209681891607109</v>
      </c>
      <c r="P68" s="346">
        <v>1.203455306480814</v>
      </c>
      <c r="Q68" s="346">
        <v>1.2647371741873279</v>
      </c>
      <c r="R68" s="346">
        <v>1.2708055319909131</v>
      </c>
      <c r="S68" s="346">
        <v>1.2595534360359251</v>
      </c>
      <c r="T68" s="346">
        <v>1.239187623943518</v>
      </c>
      <c r="U68" s="346">
        <v>1.273505360236884</v>
      </c>
      <c r="V68" s="346">
        <v>1.2855162805273841</v>
      </c>
      <c r="W68" s="346">
        <v>1.3087700272793941</v>
      </c>
      <c r="X68" s="346">
        <v>1.294037922612528</v>
      </c>
      <c r="Y68" s="346">
        <v>1.193369613060961</v>
      </c>
      <c r="DA68" s="167" t="s">
        <v>2287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0.12680870476779679</v>
      </c>
      <c r="C71" s="229">
        <v>0.12699590828598309</v>
      </c>
      <c r="D71" s="229">
        <v>0.1689102492329802</v>
      </c>
      <c r="E71" s="229">
        <v>0.16387898945854881</v>
      </c>
      <c r="F71" s="229">
        <v>0.1402300688869777</v>
      </c>
      <c r="G71" s="229">
        <v>0.11965742211755349</v>
      </c>
      <c r="H71" s="229">
        <v>0.11099302227046121</v>
      </c>
      <c r="I71" s="229">
        <v>9.7827808110096726E-2</v>
      </c>
      <c r="J71" s="229">
        <v>9.8322475849124277E-2</v>
      </c>
      <c r="K71" s="229">
        <v>8.9521879655774586E-2</v>
      </c>
      <c r="L71" s="229">
        <v>8.8984837030091274E-2</v>
      </c>
      <c r="M71" s="229">
        <v>8.9211711457639009E-2</v>
      </c>
      <c r="N71" s="229">
        <v>0.1022830697826141</v>
      </c>
      <c r="O71" s="229">
        <v>0.1056973610820417</v>
      </c>
      <c r="P71" s="229">
        <v>8.6842979474941129E-2</v>
      </c>
      <c r="Q71" s="229">
        <v>7.7586383701143069E-2</v>
      </c>
      <c r="R71" s="229">
        <v>7.2741690699474101E-2</v>
      </c>
      <c r="S71" s="229">
        <v>7.1332753285548986E-2</v>
      </c>
      <c r="T71" s="229">
        <v>7.5097126615301948E-2</v>
      </c>
      <c r="U71" s="229">
        <v>7.5375679330658155E-2</v>
      </c>
      <c r="V71" s="229">
        <v>7.0079122819801526E-2</v>
      </c>
      <c r="W71" s="229">
        <v>7.0260362189187783E-2</v>
      </c>
      <c r="X71" s="229">
        <v>7.3844937301374564E-2</v>
      </c>
      <c r="Y71" s="229">
        <v>6.9196216003310385E-2</v>
      </c>
      <c r="DA71" s="73" t="s">
        <v>2290</v>
      </c>
    </row>
    <row r="72" spans="1:105" ht="12" customHeight="1" x14ac:dyDescent="0.25">
      <c r="A72" s="64" t="s">
        <v>159</v>
      </c>
      <c r="B72" s="229">
        <v>0.2015981276546448</v>
      </c>
      <c r="C72" s="229">
        <v>0.22416944243455739</v>
      </c>
      <c r="D72" s="229">
        <v>0.2373265489642849</v>
      </c>
      <c r="E72" s="229">
        <v>0.11483225720417591</v>
      </c>
      <c r="F72" s="229">
        <v>0.1272663726022368</v>
      </c>
      <c r="G72" s="229">
        <v>0.12952468038071299</v>
      </c>
      <c r="H72" s="229">
        <v>0.1209763284527003</v>
      </c>
      <c r="I72" s="229">
        <v>0.1235437233318756</v>
      </c>
      <c r="J72" s="229">
        <v>9.3095592961882523E-2</v>
      </c>
      <c r="K72" s="229">
        <v>9.3224757567056171E-2</v>
      </c>
      <c r="L72" s="229">
        <v>9.2554748150001684E-2</v>
      </c>
      <c r="M72" s="229">
        <v>9.3269004767337862E-2</v>
      </c>
      <c r="N72" s="229">
        <v>0.1031449955843874</v>
      </c>
      <c r="O72" s="229">
        <v>9.3203800002901474E-2</v>
      </c>
      <c r="P72" s="229">
        <v>0.11036275648678991</v>
      </c>
      <c r="Q72" s="229">
        <v>0.13247270539633321</v>
      </c>
      <c r="R72" s="229">
        <v>0.10295527399691951</v>
      </c>
      <c r="S72" s="229">
        <v>8.5574751924968342E-2</v>
      </c>
      <c r="T72" s="229">
        <v>8.2753776617118191E-2</v>
      </c>
      <c r="U72" s="229">
        <v>7.1334272643110166E-2</v>
      </c>
      <c r="V72" s="229">
        <v>4.7265678410586799E-2</v>
      </c>
      <c r="W72" s="229">
        <v>3.9855929575676977E-2</v>
      </c>
      <c r="X72" s="229">
        <v>0.1026592880039731</v>
      </c>
      <c r="Y72" s="229">
        <v>4.7058514392896288E-2</v>
      </c>
      <c r="DA72" s="73" t="s">
        <v>2291</v>
      </c>
    </row>
    <row r="73" spans="1:105" ht="12" customHeight="1" x14ac:dyDescent="0.25">
      <c r="A73" s="64" t="s">
        <v>32</v>
      </c>
      <c r="B73" s="229">
        <v>0.62506100894497718</v>
      </c>
      <c r="C73" s="229">
        <v>0.45976220015242047</v>
      </c>
      <c r="D73" s="229">
        <v>0.62443984622374737</v>
      </c>
      <c r="E73" s="229">
        <v>0.54569608458915031</v>
      </c>
      <c r="F73" s="229">
        <v>0.45443536789513761</v>
      </c>
      <c r="G73" s="229">
        <v>0.36826394538434681</v>
      </c>
      <c r="H73" s="229">
        <v>0.48073761713235402</v>
      </c>
      <c r="I73" s="229">
        <v>0.36422477194281122</v>
      </c>
      <c r="J73" s="229">
        <v>0.3455392867730453</v>
      </c>
      <c r="K73" s="229">
        <v>0.37690933641809621</v>
      </c>
      <c r="L73" s="229">
        <v>0.39848957860506901</v>
      </c>
      <c r="M73" s="229">
        <v>0.27658077352275318</v>
      </c>
      <c r="N73" s="229">
        <v>0.227436845918529</v>
      </c>
      <c r="O73" s="229">
        <v>0.16550076175753131</v>
      </c>
      <c r="P73" s="229">
        <v>0.13665000900675309</v>
      </c>
      <c r="Q73" s="229">
        <v>0.14476933925402299</v>
      </c>
      <c r="R73" s="229">
        <v>0.14106542854281551</v>
      </c>
      <c r="S73" s="229">
        <v>0.1369404605910445</v>
      </c>
      <c r="T73" s="229">
        <v>0.13463941857501691</v>
      </c>
      <c r="U73" s="229">
        <v>0.12772533174928311</v>
      </c>
      <c r="V73" s="229">
        <v>0.11478662163226939</v>
      </c>
      <c r="W73" s="229">
        <v>9.8441622663971759E-2</v>
      </c>
      <c r="X73" s="229">
        <v>0.1225690595177745</v>
      </c>
      <c r="Y73" s="229">
        <v>7.3876600704043241E-2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5.1492898784183117E-3</v>
      </c>
      <c r="L74" s="229">
        <v>5.1492898784245506E-3</v>
      </c>
      <c r="M74" s="229">
        <v>5.1492898784181191E-3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2293</v>
      </c>
    </row>
    <row r="75" spans="1:105" ht="12" customHeight="1" x14ac:dyDescent="0.25">
      <c r="A75" s="64" t="s">
        <v>35</v>
      </c>
      <c r="B75" s="229">
        <v>7.7330612430331389E-2</v>
      </c>
      <c r="C75" s="229">
        <v>0.14916809933426001</v>
      </c>
      <c r="D75" s="229">
        <v>0.17055128565040981</v>
      </c>
      <c r="E75" s="229">
        <v>0.2318527872169123</v>
      </c>
      <c r="F75" s="229">
        <v>0.23600562813565451</v>
      </c>
      <c r="G75" s="229">
        <v>0.23483621355191631</v>
      </c>
      <c r="H75" s="229">
        <v>0.28744014200810353</v>
      </c>
      <c r="I75" s="229">
        <v>0.31536071428841711</v>
      </c>
      <c r="J75" s="229">
        <v>0.29485196962563037</v>
      </c>
      <c r="K75" s="229">
        <v>0.32469188458984982</v>
      </c>
      <c r="L75" s="229">
        <v>0.35735895859446831</v>
      </c>
      <c r="M75" s="229">
        <v>0.45392920363790268</v>
      </c>
      <c r="N75" s="229">
        <v>0.54112907525478315</v>
      </c>
      <c r="O75" s="229">
        <v>0.52848332598096137</v>
      </c>
      <c r="P75" s="229">
        <v>0.52716952109786197</v>
      </c>
      <c r="Q75" s="229">
        <v>0.62886794474051921</v>
      </c>
      <c r="R75" s="229">
        <v>0.64948815802609472</v>
      </c>
      <c r="S75" s="229">
        <v>0.68077605624548498</v>
      </c>
      <c r="T75" s="229">
        <v>0.66235018671562151</v>
      </c>
      <c r="U75" s="229">
        <v>0.70051981866993129</v>
      </c>
      <c r="V75" s="229">
        <v>0.71610225524350912</v>
      </c>
      <c r="W75" s="229">
        <v>0.77382502637833706</v>
      </c>
      <c r="X75" s="229">
        <v>0.72235612498612589</v>
      </c>
      <c r="Y75" s="229">
        <v>0.79570101213335331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0.3953372992080107</v>
      </c>
      <c r="C77" s="229">
        <v>0.40307080291759362</v>
      </c>
      <c r="D77" s="229">
        <v>0.40580053974674829</v>
      </c>
      <c r="E77" s="229">
        <v>0.41558165315761458</v>
      </c>
      <c r="F77" s="229">
        <v>0.41444422869247588</v>
      </c>
      <c r="G77" s="229">
        <v>0.42263302973926348</v>
      </c>
      <c r="H77" s="229">
        <v>0.42888845485994231</v>
      </c>
      <c r="I77" s="229">
        <v>0.44208184166772718</v>
      </c>
      <c r="J77" s="229">
        <v>0.43969316840172529</v>
      </c>
      <c r="K77" s="229">
        <v>0.46994628443137298</v>
      </c>
      <c r="L77" s="229">
        <v>0.51032157743644191</v>
      </c>
      <c r="M77" s="229">
        <v>0.50952521653394112</v>
      </c>
      <c r="N77" s="229">
        <v>4.8109206153937059E-2</v>
      </c>
      <c r="O77" s="229">
        <v>0.1099801019082061</v>
      </c>
      <c r="P77" s="229">
        <v>0.1099801019083692</v>
      </c>
      <c r="Q77" s="229">
        <v>0.1099801019082421</v>
      </c>
      <c r="R77" s="229">
        <v>0.12976956795972219</v>
      </c>
      <c r="S77" s="229">
        <v>0.12978963052239359</v>
      </c>
      <c r="T77" s="229">
        <v>0.1371861650683025</v>
      </c>
      <c r="U77" s="229">
        <v>0.13851520747831239</v>
      </c>
      <c r="V77" s="229">
        <v>0.14573895832227779</v>
      </c>
      <c r="W77" s="229">
        <v>0.1798191105217683</v>
      </c>
      <c r="X77" s="229">
        <v>0.19570906951433251</v>
      </c>
      <c r="Y77" s="229">
        <v>0.1084410167515459</v>
      </c>
      <c r="DA77" s="73" t="s">
        <v>2296</v>
      </c>
    </row>
    <row r="78" spans="1:105" ht="12" customHeight="1" x14ac:dyDescent="0.25">
      <c r="A78" s="64" t="s">
        <v>39</v>
      </c>
      <c r="B78" s="229">
        <v>9.132451403609089E-2</v>
      </c>
      <c r="C78" s="229">
        <v>7.5046025811880038E-2</v>
      </c>
      <c r="D78" s="229">
        <v>0.1071888141105219</v>
      </c>
      <c r="E78" s="229">
        <v>0.1168457548487945</v>
      </c>
      <c r="F78" s="229">
        <v>0.14236699566159061</v>
      </c>
      <c r="G78" s="229">
        <v>0.2241726316757402</v>
      </c>
      <c r="H78" s="229">
        <v>0.2313459334000991</v>
      </c>
      <c r="I78" s="229">
        <v>0.29549394390933909</v>
      </c>
      <c r="J78" s="229">
        <v>0.23727816055961051</v>
      </c>
      <c r="K78" s="229">
        <v>0.21465375365416811</v>
      </c>
      <c r="L78" s="229">
        <v>0.23879536055758319</v>
      </c>
      <c r="M78" s="229">
        <v>0.2034796129181064</v>
      </c>
      <c r="N78" s="229">
        <v>0.18609761621848611</v>
      </c>
      <c r="O78" s="229">
        <v>0.21810283842906941</v>
      </c>
      <c r="P78" s="229">
        <v>0.23244993850609891</v>
      </c>
      <c r="Q78" s="229">
        <v>0.17106069918706759</v>
      </c>
      <c r="R78" s="229">
        <v>0.17478541276588691</v>
      </c>
      <c r="S78" s="229">
        <v>0.1551397834664848</v>
      </c>
      <c r="T78" s="229">
        <v>0.1471609503521564</v>
      </c>
      <c r="U78" s="229">
        <v>0.16003505036558921</v>
      </c>
      <c r="V78" s="229">
        <v>0.1915436440989394</v>
      </c>
      <c r="W78" s="229">
        <v>0.14656797595045221</v>
      </c>
      <c r="X78" s="229">
        <v>7.6899443288946961E-2</v>
      </c>
      <c r="Y78" s="229">
        <v>9.9096253075812268E-2</v>
      </c>
      <c r="DA78" s="73" t="s">
        <v>2297</v>
      </c>
    </row>
    <row r="79" spans="1:105" ht="12" customHeight="1" x14ac:dyDescent="0.25">
      <c r="A79" s="165" t="s">
        <v>2224</v>
      </c>
      <c r="B79" s="346">
        <v>19.524279967079941</v>
      </c>
      <c r="C79" s="346">
        <v>19.50305211903267</v>
      </c>
      <c r="D79" s="346">
        <v>20.41601354246334</v>
      </c>
      <c r="E79" s="346">
        <v>20.481941825469288</v>
      </c>
      <c r="F79" s="346">
        <v>20.702354093034259</v>
      </c>
      <c r="G79" s="346">
        <v>20.567198143468762</v>
      </c>
      <c r="H79" s="346">
        <v>21.83571070289959</v>
      </c>
      <c r="I79" s="346">
        <v>22.159961734974981</v>
      </c>
      <c r="J79" s="346">
        <v>21.327474052054821</v>
      </c>
      <c r="K79" s="346">
        <v>22.14274497731838</v>
      </c>
      <c r="L79" s="346">
        <v>23.11168652638484</v>
      </c>
      <c r="M79" s="346">
        <v>22.623830816227851</v>
      </c>
      <c r="N79" s="346">
        <v>20.85040212315235</v>
      </c>
      <c r="O79" s="346">
        <v>20.87619698557144</v>
      </c>
      <c r="P79" s="346">
        <v>21.653333227900401</v>
      </c>
      <c r="Q79" s="346">
        <v>21.996676967711039</v>
      </c>
      <c r="R79" s="346">
        <v>22.670833055743081</v>
      </c>
      <c r="S79" s="346">
        <v>23.144387460095469</v>
      </c>
      <c r="T79" s="346">
        <v>23.615495048949601</v>
      </c>
      <c r="U79" s="346">
        <v>24.23548155881387</v>
      </c>
      <c r="V79" s="346">
        <v>23.56151597673454</v>
      </c>
      <c r="W79" s="346">
        <v>25.016952782948021</v>
      </c>
      <c r="X79" s="346">
        <v>25.025331818380991</v>
      </c>
      <c r="Y79" s="346">
        <v>24.89086415784859</v>
      </c>
      <c r="DA79" s="167" t="s">
        <v>2298</v>
      </c>
    </row>
    <row r="80" spans="1:105" ht="12" customHeight="1" x14ac:dyDescent="0.25">
      <c r="A80" s="132" t="s">
        <v>2226</v>
      </c>
      <c r="B80" s="316">
        <v>18.966994082994329</v>
      </c>
      <c r="C80" s="316">
        <v>18.946372146155369</v>
      </c>
      <c r="D80" s="316">
        <v>19.833274707756019</v>
      </c>
      <c r="E80" s="316">
        <v>19.89732118505426</v>
      </c>
      <c r="F80" s="316">
        <v>20.111442176034359</v>
      </c>
      <c r="G80" s="316">
        <v>19.980144012926029</v>
      </c>
      <c r="H80" s="316">
        <v>21.212449135035321</v>
      </c>
      <c r="I80" s="316">
        <v>21.527444997476771</v>
      </c>
      <c r="J80" s="316">
        <v>20.718719196436439</v>
      </c>
      <c r="K80" s="316">
        <v>21.51071966157955</v>
      </c>
      <c r="L80" s="316">
        <v>22.452004495586142</v>
      </c>
      <c r="M80" s="316">
        <v>21.978073759932649</v>
      </c>
      <c r="N80" s="316">
        <v>20.255264438160459</v>
      </c>
      <c r="O80" s="316">
        <v>20.280323032059929</v>
      </c>
      <c r="P80" s="316">
        <v>21.035277301041269</v>
      </c>
      <c r="Q80" s="316">
        <v>21.36882090379649</v>
      </c>
      <c r="R80" s="316">
        <v>22.023734404026889</v>
      </c>
      <c r="S80" s="316">
        <v>22.48377203924171</v>
      </c>
      <c r="T80" s="316">
        <v>22.941432698959559</v>
      </c>
      <c r="U80" s="316">
        <v>23.543722795391272</v>
      </c>
      <c r="V80" s="316">
        <v>22.88899436345962</v>
      </c>
      <c r="W80" s="316">
        <v>24.30288831182386</v>
      </c>
      <c r="X80" s="316">
        <v>24.311028182576901</v>
      </c>
      <c r="Y80" s="316">
        <v>24.180398662514051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0.99999999999999978</v>
      </c>
      <c r="C84" s="232">
        <f t="shared" si="4"/>
        <v>1.0000000000000002</v>
      </c>
      <c r="D84" s="232">
        <f t="shared" si="4"/>
        <v>1</v>
      </c>
      <c r="E84" s="232">
        <f t="shared" si="4"/>
        <v>0.99999999999999989</v>
      </c>
      <c r="F84" s="232">
        <f t="shared" si="4"/>
        <v>1.0000000000000004</v>
      </c>
      <c r="G84" s="232">
        <f t="shared" si="4"/>
        <v>1.0000000000000002</v>
      </c>
      <c r="H84" s="232">
        <f t="shared" si="4"/>
        <v>1</v>
      </c>
      <c r="I84" s="232">
        <f t="shared" si="4"/>
        <v>1.0000000000000002</v>
      </c>
      <c r="J84" s="232">
        <f t="shared" si="4"/>
        <v>0.99999999999999989</v>
      </c>
      <c r="K84" s="232">
        <f t="shared" si="4"/>
        <v>0.99999999999999989</v>
      </c>
      <c r="L84" s="232">
        <f t="shared" si="4"/>
        <v>1.0000000000000004</v>
      </c>
      <c r="M84" s="232">
        <f t="shared" si="4"/>
        <v>1</v>
      </c>
      <c r="N84" s="232">
        <f t="shared" si="4"/>
        <v>1</v>
      </c>
      <c r="O84" s="232">
        <f t="shared" si="4"/>
        <v>1.0000000000000002</v>
      </c>
      <c r="P84" s="232">
        <f t="shared" si="4"/>
        <v>0.99999999999999989</v>
      </c>
      <c r="Q84" s="232">
        <f t="shared" si="4"/>
        <v>1</v>
      </c>
      <c r="R84" s="232">
        <f t="shared" si="4"/>
        <v>1</v>
      </c>
      <c r="S84" s="232">
        <f t="shared" si="4"/>
        <v>1.0000000000000002</v>
      </c>
      <c r="T84" s="232">
        <f t="shared" si="4"/>
        <v>0.99999999999999956</v>
      </c>
      <c r="U84" s="232">
        <f t="shared" si="4"/>
        <v>0.99999999999999989</v>
      </c>
      <c r="V84" s="232">
        <f t="shared" si="4"/>
        <v>0.99999999999999978</v>
      </c>
      <c r="W84" s="232">
        <f t="shared" si="4"/>
        <v>1</v>
      </c>
      <c r="X84" s="232">
        <f t="shared" si="4"/>
        <v>0.99999999999999989</v>
      </c>
      <c r="Y84" s="232">
        <f t="shared" si="4"/>
        <v>0.99999999999999978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1.3309235005239825E-2</v>
      </c>
      <c r="C85" s="299">
        <f t="shared" si="5"/>
        <v>1.3757720130742616E-2</v>
      </c>
      <c r="D85" s="299">
        <f t="shared" si="5"/>
        <v>1.2610705451276117E-2</v>
      </c>
      <c r="E85" s="299">
        <f t="shared" si="5"/>
        <v>1.3300922548837909E-2</v>
      </c>
      <c r="F85" s="299">
        <f t="shared" si="5"/>
        <v>1.3825777373230324E-2</v>
      </c>
      <c r="G85" s="299">
        <f t="shared" si="5"/>
        <v>1.3879442908380821E-2</v>
      </c>
      <c r="H85" s="299">
        <f t="shared" si="5"/>
        <v>1.3498260500824722E-2</v>
      </c>
      <c r="I85" s="299">
        <f t="shared" si="5"/>
        <v>1.3757653562463326E-2</v>
      </c>
      <c r="J85" s="299">
        <f t="shared" si="5"/>
        <v>1.4138855055392403E-2</v>
      </c>
      <c r="K85" s="299">
        <f t="shared" si="5"/>
        <v>1.4089938619430942E-2</v>
      </c>
      <c r="L85" s="299">
        <f t="shared" si="5"/>
        <v>1.383372190652565E-2</v>
      </c>
      <c r="M85" s="299">
        <f t="shared" si="5"/>
        <v>1.3955044932714456E-2</v>
      </c>
      <c r="N85" s="299">
        <f t="shared" si="5"/>
        <v>1.5941206948306315E-2</v>
      </c>
      <c r="O85" s="299">
        <f t="shared" si="5"/>
        <v>1.5847960773136917E-2</v>
      </c>
      <c r="P85" s="299">
        <f t="shared" si="5"/>
        <v>1.6308010001373822E-2</v>
      </c>
      <c r="Q85" s="299">
        <f t="shared" si="5"/>
        <v>1.6005651104421575E-2</v>
      </c>
      <c r="R85" s="299">
        <f t="shared" si="5"/>
        <v>1.6229189548662908E-2</v>
      </c>
      <c r="S85" s="299">
        <f t="shared" si="5"/>
        <v>1.6494172400567702E-2</v>
      </c>
      <c r="T85" s="299">
        <f t="shared" si="5"/>
        <v>1.6818629046134813E-2</v>
      </c>
      <c r="U85" s="299">
        <f t="shared" si="5"/>
        <v>1.6805295801297943E-2</v>
      </c>
      <c r="V85" s="299">
        <f t="shared" si="5"/>
        <v>1.6464186828019704E-2</v>
      </c>
      <c r="W85" s="299">
        <f t="shared" si="5"/>
        <v>1.68346628650866E-2</v>
      </c>
      <c r="X85" s="299">
        <f t="shared" si="5"/>
        <v>1.6943754255266168E-2</v>
      </c>
      <c r="Y85" s="299">
        <f t="shared" si="5"/>
        <v>1.7634361300826715E-2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4.0240345592948328E-3</v>
      </c>
      <c r="C86" s="233">
        <f t="shared" si="6"/>
        <v>4.1596336109039128E-3</v>
      </c>
      <c r="D86" s="233">
        <f t="shared" si="6"/>
        <v>3.8128348122971937E-3</v>
      </c>
      <c r="E86" s="233">
        <f t="shared" si="6"/>
        <v>4.0215212959990249E-3</v>
      </c>
      <c r="F86" s="233">
        <f t="shared" si="6"/>
        <v>4.1802106535117753E-3</v>
      </c>
      <c r="G86" s="233">
        <f t="shared" si="6"/>
        <v>4.1964363770791765E-3</v>
      </c>
      <c r="H86" s="233">
        <f t="shared" si="6"/>
        <v>4.0811862382998249E-3</v>
      </c>
      <c r="I86" s="233">
        <f t="shared" si="6"/>
        <v>4.159613484047915E-3</v>
      </c>
      <c r="J86" s="233">
        <f t="shared" si="6"/>
        <v>4.2748693932716563E-3</v>
      </c>
      <c r="K86" s="233">
        <f t="shared" si="6"/>
        <v>4.2600795553321405E-3</v>
      </c>
      <c r="L86" s="233">
        <f t="shared" si="6"/>
        <v>4.1826126756058539E-3</v>
      </c>
      <c r="M86" s="233">
        <f t="shared" si="6"/>
        <v>4.2192945773101764E-3</v>
      </c>
      <c r="N86" s="233">
        <f t="shared" si="6"/>
        <v>4.8198087757561252E-3</v>
      </c>
      <c r="O86" s="233">
        <f t="shared" si="6"/>
        <v>4.7916158832828912E-3</v>
      </c>
      <c r="P86" s="233">
        <f t="shared" si="6"/>
        <v>4.9307113303670713E-3</v>
      </c>
      <c r="Q86" s="233">
        <f t="shared" si="6"/>
        <v>4.8392934051319173E-3</v>
      </c>
      <c r="R86" s="233">
        <f t="shared" si="6"/>
        <v>4.9068800413738936E-3</v>
      </c>
      <c r="S86" s="233">
        <f t="shared" si="6"/>
        <v>4.9869973548983433E-3</v>
      </c>
      <c r="T86" s="233">
        <f t="shared" si="6"/>
        <v>5.0850965134330694E-3</v>
      </c>
      <c r="U86" s="233">
        <f t="shared" si="6"/>
        <v>5.0810652195239876E-3</v>
      </c>
      <c r="V86" s="233">
        <f t="shared" si="6"/>
        <v>4.9779312455264747E-3</v>
      </c>
      <c r="W86" s="233">
        <f t="shared" si="6"/>
        <v>5.0899443233600912E-3</v>
      </c>
      <c r="X86" s="233">
        <f t="shared" si="6"/>
        <v>5.1229280015377826E-3</v>
      </c>
      <c r="Y86" s="233">
        <f t="shared" si="6"/>
        <v>5.3317323856465655E-3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5.0264446552276895E-2</v>
      </c>
      <c r="C87" s="233">
        <f t="shared" si="7"/>
        <v>5.1958222085690418E-2</v>
      </c>
      <c r="D87" s="233">
        <f t="shared" si="7"/>
        <v>4.7626338395303829E-2</v>
      </c>
      <c r="E87" s="233">
        <f t="shared" si="7"/>
        <v>5.0233053236254752E-2</v>
      </c>
      <c r="F87" s="233">
        <f t="shared" si="7"/>
        <v>5.2215251105477929E-2</v>
      </c>
      <c r="G87" s="233">
        <f t="shared" si="7"/>
        <v>5.2417927549481637E-2</v>
      </c>
      <c r="H87" s="233">
        <f t="shared" si="7"/>
        <v>5.0978331453708385E-2</v>
      </c>
      <c r="I87" s="233">
        <f t="shared" si="7"/>
        <v>5.1957970679977414E-2</v>
      </c>
      <c r="J87" s="233">
        <f t="shared" si="7"/>
        <v>5.3397638854702549E-2</v>
      </c>
      <c r="K87" s="233">
        <f t="shared" si="7"/>
        <v>5.3212898140458278E-2</v>
      </c>
      <c r="L87" s="233">
        <f t="shared" si="7"/>
        <v>5.2245254901267017E-2</v>
      </c>
      <c r="M87" s="233">
        <f t="shared" si="7"/>
        <v>5.2703450640017337E-2</v>
      </c>
      <c r="N87" s="233">
        <f t="shared" si="7"/>
        <v>6.0204507946284423E-2</v>
      </c>
      <c r="O87" s="233">
        <f t="shared" si="7"/>
        <v>5.9852348908882053E-2</v>
      </c>
      <c r="P87" s="233">
        <f t="shared" si="7"/>
        <v>6.1589798118774831E-2</v>
      </c>
      <c r="Q87" s="233">
        <f t="shared" si="7"/>
        <v>6.0447891569714834E-2</v>
      </c>
      <c r="R87" s="233">
        <f t="shared" si="7"/>
        <v>6.1292120120681436E-2</v>
      </c>
      <c r="S87" s="233">
        <f t="shared" si="7"/>
        <v>6.2292870080509669E-2</v>
      </c>
      <c r="T87" s="233">
        <f t="shared" si="7"/>
        <v>6.3518232298038935E-2</v>
      </c>
      <c r="U87" s="233">
        <f t="shared" si="7"/>
        <v>6.3467877174532034E-2</v>
      </c>
      <c r="V87" s="233">
        <f t="shared" si="7"/>
        <v>6.217962478819309E-2</v>
      </c>
      <c r="W87" s="233">
        <f t="shared" si="7"/>
        <v>6.3578786569972207E-2</v>
      </c>
      <c r="X87" s="233">
        <f t="shared" si="7"/>
        <v>6.3990787586472073E-2</v>
      </c>
      <c r="Y87" s="233">
        <f t="shared" si="7"/>
        <v>6.6598975128170576E-2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2.6641608412402186E-2</v>
      </c>
      <c r="C88" s="233">
        <f t="shared" si="8"/>
        <v>2.7539358364802022E-2</v>
      </c>
      <c r="D88" s="233">
        <f t="shared" si="8"/>
        <v>2.524333489526432E-2</v>
      </c>
      <c r="E88" s="233">
        <f t="shared" si="8"/>
        <v>2.6624969048207481E-2</v>
      </c>
      <c r="F88" s="233">
        <f t="shared" si="8"/>
        <v>2.7675591168811544E-2</v>
      </c>
      <c r="G88" s="233">
        <f t="shared" si="8"/>
        <v>2.7783015537842418E-2</v>
      </c>
      <c r="H88" s="233">
        <f t="shared" si="8"/>
        <v>2.7019988028612312E-2</v>
      </c>
      <c r="I88" s="233">
        <f t="shared" si="8"/>
        <v>2.7539225112513013E-2</v>
      </c>
      <c r="J88" s="233">
        <f t="shared" si="8"/>
        <v>2.8302290825669419E-2</v>
      </c>
      <c r="K88" s="233">
        <f t="shared" si="8"/>
        <v>2.8204372911431484E-2</v>
      </c>
      <c r="L88" s="233">
        <f t="shared" si="8"/>
        <v>2.7691494047150537E-2</v>
      </c>
      <c r="M88" s="233">
        <f t="shared" si="8"/>
        <v>2.7934351022315319E-2</v>
      </c>
      <c r="N88" s="233">
        <f t="shared" si="8"/>
        <v>3.1910128040464995E-2</v>
      </c>
      <c r="O88" s="233">
        <f t="shared" si="8"/>
        <v>3.1723473579570789E-2</v>
      </c>
      <c r="P88" s="233">
        <f t="shared" si="8"/>
        <v>3.2644371841889418E-2</v>
      </c>
      <c r="Q88" s="233">
        <f t="shared" si="8"/>
        <v>3.203912839029837E-2</v>
      </c>
      <c r="R88" s="233">
        <f t="shared" si="8"/>
        <v>3.248659390535244E-2</v>
      </c>
      <c r="S88" s="233">
        <f t="shared" si="8"/>
        <v>3.3017020287760573E-2</v>
      </c>
      <c r="T88" s="233">
        <f t="shared" si="8"/>
        <v>3.3666497654010197E-2</v>
      </c>
      <c r="U88" s="233">
        <f t="shared" si="8"/>
        <v>3.3639807984192895E-2</v>
      </c>
      <c r="V88" s="233">
        <f t="shared" si="8"/>
        <v>3.2956997012077861E-2</v>
      </c>
      <c r="W88" s="233">
        <f t="shared" si="8"/>
        <v>3.3698593167065659E-2</v>
      </c>
      <c r="X88" s="233">
        <f t="shared" si="8"/>
        <v>3.3916965605239935E-2</v>
      </c>
      <c r="Y88" s="233">
        <f t="shared" si="8"/>
        <v>3.5299380332113904E-2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2.932850948088887E-2</v>
      </c>
      <c r="C89" s="300">
        <f t="shared" si="9"/>
        <v>2.9736829335035204E-2</v>
      </c>
      <c r="D89" s="300">
        <f t="shared" si="9"/>
        <v>2.8556159826243998E-2</v>
      </c>
      <c r="E89" s="300">
        <f t="shared" si="9"/>
        <v>2.9540450109930345E-2</v>
      </c>
      <c r="F89" s="300">
        <f t="shared" si="9"/>
        <v>3.0059707565576913E-2</v>
      </c>
      <c r="G89" s="300">
        <f t="shared" si="9"/>
        <v>2.9962849759541277E-2</v>
      </c>
      <c r="H89" s="300">
        <f t="shared" si="9"/>
        <v>2.9608466727494218E-2</v>
      </c>
      <c r="I89" s="300">
        <f t="shared" si="9"/>
        <v>2.9722259201540903E-2</v>
      </c>
      <c r="J89" s="300">
        <f t="shared" si="9"/>
        <v>3.0343993033198069E-2</v>
      </c>
      <c r="K89" s="300">
        <f t="shared" si="9"/>
        <v>3.0303466245670214E-2</v>
      </c>
      <c r="L89" s="300">
        <f t="shared" si="9"/>
        <v>2.9973327400616003E-2</v>
      </c>
      <c r="M89" s="300">
        <f t="shared" si="9"/>
        <v>2.9890451454073628E-2</v>
      </c>
      <c r="N89" s="300">
        <f t="shared" si="9"/>
        <v>3.1603025575190076E-2</v>
      </c>
      <c r="O89" s="300">
        <f t="shared" si="9"/>
        <v>3.1504600545871113E-2</v>
      </c>
      <c r="P89" s="300">
        <f t="shared" si="9"/>
        <v>3.1987877807846156E-2</v>
      </c>
      <c r="Q89" s="300">
        <f t="shared" si="9"/>
        <v>3.1277011566725008E-2</v>
      </c>
      <c r="R89" s="300">
        <f t="shared" si="9"/>
        <v>3.1651013897910064E-2</v>
      </c>
      <c r="S89" s="300">
        <f t="shared" si="9"/>
        <v>3.1982098932937887E-2</v>
      </c>
      <c r="T89" s="300">
        <f t="shared" si="9"/>
        <v>3.2507249222848589E-2</v>
      </c>
      <c r="U89" s="300">
        <f t="shared" si="9"/>
        <v>3.2461202982849983E-2</v>
      </c>
      <c r="V89" s="300">
        <f t="shared" si="9"/>
        <v>3.2007570494461346E-2</v>
      </c>
      <c r="W89" s="300">
        <f t="shared" si="9"/>
        <v>3.2448922372665744E-2</v>
      </c>
      <c r="X89" s="300">
        <f t="shared" si="9"/>
        <v>3.2536590427766507E-2</v>
      </c>
      <c r="Y89" s="300">
        <f t="shared" si="9"/>
        <v>3.3249785372917014E-2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6.8921952719422613E-2</v>
      </c>
      <c r="C90" s="301">
        <f t="shared" si="10"/>
        <v>6.9441276172111779E-2</v>
      </c>
      <c r="D90" s="301">
        <f t="shared" si="10"/>
        <v>6.8755742052229077E-2</v>
      </c>
      <c r="E90" s="301">
        <f t="shared" si="10"/>
        <v>6.8998255134981548E-2</v>
      </c>
      <c r="F90" s="301">
        <f t="shared" si="10"/>
        <v>6.94276900386957E-2</v>
      </c>
      <c r="G90" s="301">
        <f t="shared" si="10"/>
        <v>6.9305289337690201E-2</v>
      </c>
      <c r="H90" s="301">
        <f t="shared" si="10"/>
        <v>6.8782198968748959E-2</v>
      </c>
      <c r="I90" s="301">
        <f t="shared" si="10"/>
        <v>6.9069577635983426E-2</v>
      </c>
      <c r="J90" s="301">
        <f t="shared" si="10"/>
        <v>6.9857238865295379E-2</v>
      </c>
      <c r="K90" s="301">
        <f t="shared" si="10"/>
        <v>6.9826657744212053E-2</v>
      </c>
      <c r="L90" s="301">
        <f t="shared" si="10"/>
        <v>6.9383356546421637E-2</v>
      </c>
      <c r="M90" s="301">
        <f t="shared" si="10"/>
        <v>6.9978407525353198E-2</v>
      </c>
      <c r="N90" s="301">
        <f t="shared" si="10"/>
        <v>7.3079972619909714E-2</v>
      </c>
      <c r="O90" s="301">
        <f t="shared" si="10"/>
        <v>7.3424224619406273E-2</v>
      </c>
      <c r="P90" s="301">
        <f t="shared" si="10"/>
        <v>7.4878942921823816E-2</v>
      </c>
      <c r="Q90" s="301">
        <f t="shared" si="10"/>
        <v>7.3717204577510853E-2</v>
      </c>
      <c r="R90" s="301">
        <f t="shared" si="10"/>
        <v>7.4516731844990677E-2</v>
      </c>
      <c r="S90" s="301">
        <f t="shared" si="10"/>
        <v>7.5273899865538493E-2</v>
      </c>
      <c r="T90" s="301">
        <f t="shared" si="10"/>
        <v>7.6340552026459063E-2</v>
      </c>
      <c r="U90" s="301">
        <f t="shared" si="10"/>
        <v>7.6378750337073684E-2</v>
      </c>
      <c r="V90" s="301">
        <f t="shared" si="10"/>
        <v>7.5557518121045067E-2</v>
      </c>
      <c r="W90" s="301">
        <f t="shared" si="10"/>
        <v>7.6825574522874682E-2</v>
      </c>
      <c r="X90" s="301">
        <f t="shared" si="10"/>
        <v>7.6786768609022213E-2</v>
      </c>
      <c r="Y90" s="301">
        <f t="shared" si="10"/>
        <v>7.8954411710216207E-2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4.6829137768676116E-2</v>
      </c>
      <c r="C91" s="302">
        <f t="shared" si="11"/>
        <v>4.4062698458153228E-2</v>
      </c>
      <c r="D91" s="302">
        <f t="shared" si="11"/>
        <v>5.0420982094229488E-2</v>
      </c>
      <c r="E91" s="302">
        <f t="shared" si="11"/>
        <v>4.60942294515145E-2</v>
      </c>
      <c r="F91" s="302">
        <f t="shared" si="11"/>
        <v>4.2380290384648252E-2</v>
      </c>
      <c r="G91" s="302">
        <f t="shared" si="11"/>
        <v>3.9822790581382106E-2</v>
      </c>
      <c r="H91" s="302">
        <f t="shared" si="11"/>
        <v>4.2925804420042631E-2</v>
      </c>
      <c r="I91" s="302">
        <f t="shared" si="11"/>
        <v>3.9612475405721312E-2</v>
      </c>
      <c r="J91" s="302">
        <f t="shared" si="11"/>
        <v>3.7805837595444598E-2</v>
      </c>
      <c r="K91" s="302">
        <f t="shared" si="11"/>
        <v>3.8567920830105643E-2</v>
      </c>
      <c r="L91" s="302">
        <f t="shared" si="11"/>
        <v>3.9660044806578316E-2</v>
      </c>
      <c r="M91" s="302">
        <f t="shared" si="11"/>
        <v>3.910196158439793E-2</v>
      </c>
      <c r="N91" s="302">
        <f t="shared" si="11"/>
        <v>3.3779681857665382E-2</v>
      </c>
      <c r="O91" s="302">
        <f t="shared" si="11"/>
        <v>3.2431678009849849E-2</v>
      </c>
      <c r="P91" s="302">
        <f t="shared" si="11"/>
        <v>2.9453408796354556E-2</v>
      </c>
      <c r="Q91" s="302">
        <f t="shared" si="11"/>
        <v>3.2761249617939282E-2</v>
      </c>
      <c r="R91" s="302">
        <f t="shared" si="11"/>
        <v>3.1150661215990805E-2</v>
      </c>
      <c r="S91" s="302">
        <f t="shared" si="11"/>
        <v>3.0047371145590446E-2</v>
      </c>
      <c r="T91" s="302">
        <f t="shared" si="11"/>
        <v>2.8278892511024722E-2</v>
      </c>
      <c r="U91" s="302">
        <f t="shared" si="11"/>
        <v>2.8150116790191169E-2</v>
      </c>
      <c r="V91" s="302">
        <f t="shared" si="11"/>
        <v>2.9183199416275882E-2</v>
      </c>
      <c r="W91" s="302">
        <f t="shared" si="11"/>
        <v>2.7648826129925051E-2</v>
      </c>
      <c r="X91" s="302">
        <f t="shared" si="11"/>
        <v>2.8336828387236904E-2</v>
      </c>
      <c r="Y91" s="302">
        <f t="shared" si="11"/>
        <v>2.4949422161853231E-2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2.0584903032440868E-2</v>
      </c>
      <c r="C92" s="302">
        <f t="shared" si="12"/>
        <v>2.3819853253409712E-2</v>
      </c>
      <c r="D92" s="302">
        <f t="shared" si="12"/>
        <v>1.6905990157125624E-2</v>
      </c>
      <c r="E92" s="302">
        <f t="shared" si="12"/>
        <v>2.1397055551227537E-2</v>
      </c>
      <c r="F92" s="302">
        <f t="shared" si="12"/>
        <v>2.5480964432734829E-2</v>
      </c>
      <c r="G92" s="302">
        <f t="shared" si="12"/>
        <v>2.7909983328280069E-2</v>
      </c>
      <c r="H92" s="302">
        <f t="shared" si="12"/>
        <v>2.4327066388404522E-2</v>
      </c>
      <c r="I92" s="302">
        <f t="shared" si="12"/>
        <v>2.7898385311777251E-2</v>
      </c>
      <c r="J92" s="302">
        <f t="shared" si="12"/>
        <v>3.0449494921301938E-2</v>
      </c>
      <c r="K92" s="302">
        <f t="shared" si="12"/>
        <v>2.9662372708044209E-2</v>
      </c>
      <c r="L92" s="302">
        <f t="shared" si="12"/>
        <v>2.8155976417477808E-2</v>
      </c>
      <c r="M92" s="302">
        <f t="shared" si="12"/>
        <v>2.9295364942216694E-2</v>
      </c>
      <c r="N92" s="302">
        <f t="shared" si="12"/>
        <v>3.7494181249559042E-2</v>
      </c>
      <c r="O92" s="302">
        <f t="shared" si="12"/>
        <v>3.9197001717513787E-2</v>
      </c>
      <c r="P92" s="302">
        <f t="shared" si="12"/>
        <v>4.3577866499551025E-2</v>
      </c>
      <c r="Q92" s="302">
        <f t="shared" si="12"/>
        <v>3.914254404218246E-2</v>
      </c>
      <c r="R92" s="302">
        <f t="shared" si="12"/>
        <v>4.1527333215825087E-2</v>
      </c>
      <c r="S92" s="302">
        <f t="shared" si="12"/>
        <v>4.3357769235604138E-2</v>
      </c>
      <c r="T92" s="302">
        <f t="shared" si="12"/>
        <v>4.6156139688168257E-2</v>
      </c>
      <c r="U92" s="302">
        <f t="shared" si="12"/>
        <v>4.632462435180465E-2</v>
      </c>
      <c r="V92" s="302">
        <f t="shared" si="12"/>
        <v>4.4508956530804458E-2</v>
      </c>
      <c r="W92" s="302">
        <f t="shared" si="12"/>
        <v>4.7269411963400731E-2</v>
      </c>
      <c r="X92" s="302">
        <f t="shared" si="12"/>
        <v>4.6530243937791621E-2</v>
      </c>
      <c r="Y92" s="302">
        <f t="shared" si="12"/>
        <v>5.2007048752610592E-2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1.5079119183056414E-3</v>
      </c>
      <c r="C93" s="302">
        <f t="shared" si="13"/>
        <v>1.5587244605488439E-3</v>
      </c>
      <c r="D93" s="302">
        <f t="shared" si="13"/>
        <v>1.4287698008739545E-3</v>
      </c>
      <c r="E93" s="302">
        <f t="shared" si="13"/>
        <v>1.5069701322395063E-3</v>
      </c>
      <c r="F93" s="302">
        <f t="shared" si="13"/>
        <v>1.5664352213126166E-3</v>
      </c>
      <c r="G93" s="302">
        <f t="shared" si="13"/>
        <v>1.5725154280280152E-3</v>
      </c>
      <c r="H93" s="302">
        <f t="shared" si="13"/>
        <v>1.5293281603018097E-3</v>
      </c>
      <c r="I93" s="302">
        <f t="shared" si="13"/>
        <v>1.5587169184848799E-3</v>
      </c>
      <c r="J93" s="302">
        <f t="shared" si="13"/>
        <v>1.6019063485488429E-3</v>
      </c>
      <c r="K93" s="302">
        <f t="shared" si="13"/>
        <v>1.5963642060621958E-3</v>
      </c>
      <c r="L93" s="302">
        <f t="shared" si="13"/>
        <v>1.5673353223655082E-3</v>
      </c>
      <c r="M93" s="302">
        <f t="shared" si="13"/>
        <v>1.5810809987385659E-3</v>
      </c>
      <c r="N93" s="302">
        <f t="shared" si="13"/>
        <v>1.8061095126852957E-3</v>
      </c>
      <c r="O93" s="302">
        <f t="shared" si="13"/>
        <v>1.7955448920426371E-3</v>
      </c>
      <c r="P93" s="302">
        <f t="shared" si="13"/>
        <v>1.8476676259182236E-3</v>
      </c>
      <c r="Q93" s="302">
        <f t="shared" si="13"/>
        <v>1.8134109173891045E-3</v>
      </c>
      <c r="R93" s="302">
        <f t="shared" si="13"/>
        <v>1.838737413174798E-3</v>
      </c>
      <c r="S93" s="302">
        <f t="shared" si="13"/>
        <v>1.8687594843439181E-3</v>
      </c>
      <c r="T93" s="302">
        <f t="shared" si="13"/>
        <v>1.9055198272660695E-3</v>
      </c>
      <c r="U93" s="302">
        <f t="shared" si="13"/>
        <v>1.9040091950778711E-3</v>
      </c>
      <c r="V93" s="302">
        <f t="shared" si="13"/>
        <v>1.8653621739647308E-3</v>
      </c>
      <c r="W93" s="302">
        <f t="shared" si="13"/>
        <v>1.9073364295489083E-3</v>
      </c>
      <c r="X93" s="302">
        <f t="shared" si="13"/>
        <v>1.919696283993701E-3</v>
      </c>
      <c r="Y93" s="302">
        <f t="shared" si="13"/>
        <v>1.9979407957523864E-3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3.1328160327010274E-2</v>
      </c>
      <c r="C94" s="301">
        <f t="shared" si="14"/>
        <v>3.1564216441868999E-2</v>
      </c>
      <c r="D94" s="301">
        <f t="shared" si="14"/>
        <v>3.1252610023740482E-2</v>
      </c>
      <c r="E94" s="301">
        <f t="shared" si="14"/>
        <v>3.1362843243173427E-2</v>
      </c>
      <c r="F94" s="301">
        <f t="shared" si="14"/>
        <v>3.155804092667986E-2</v>
      </c>
      <c r="G94" s="301">
        <f t="shared" si="14"/>
        <v>3.1502404244404626E-2</v>
      </c>
      <c r="H94" s="301">
        <f t="shared" si="14"/>
        <v>3.1264635894885894E-2</v>
      </c>
      <c r="I94" s="301">
        <f t="shared" si="14"/>
        <v>3.1395262561810654E-2</v>
      </c>
      <c r="J94" s="301">
        <f t="shared" si="14"/>
        <v>3.1753290393316071E-2</v>
      </c>
      <c r="K94" s="301">
        <f t="shared" si="14"/>
        <v>3.1739389883732747E-2</v>
      </c>
      <c r="L94" s="301">
        <f t="shared" si="14"/>
        <v>3.153788933928256E-2</v>
      </c>
      <c r="M94" s="301">
        <f t="shared" si="14"/>
        <v>3.1808367056978724E-2</v>
      </c>
      <c r="N94" s="301">
        <f t="shared" si="14"/>
        <v>3.3218169372686228E-2</v>
      </c>
      <c r="O94" s="301">
        <f t="shared" si="14"/>
        <v>3.3374647554275563E-2</v>
      </c>
      <c r="P94" s="301">
        <f t="shared" si="14"/>
        <v>3.4035883146283551E-2</v>
      </c>
      <c r="Q94" s="301">
        <f t="shared" si="14"/>
        <v>3.3507820262504914E-2</v>
      </c>
      <c r="R94" s="301">
        <f t="shared" si="14"/>
        <v>3.3871241747723033E-2</v>
      </c>
      <c r="S94" s="301">
        <f t="shared" si="14"/>
        <v>3.4215409029790228E-2</v>
      </c>
      <c r="T94" s="301">
        <f t="shared" si="14"/>
        <v>3.4700250921117747E-2</v>
      </c>
      <c r="U94" s="301">
        <f t="shared" si="14"/>
        <v>3.4717613789578945E-2</v>
      </c>
      <c r="V94" s="301">
        <f t="shared" si="14"/>
        <v>3.4344326418656854E-2</v>
      </c>
      <c r="W94" s="301">
        <f t="shared" si="14"/>
        <v>3.4920715692215755E-2</v>
      </c>
      <c r="X94" s="301">
        <f t="shared" si="14"/>
        <v>3.4903076640464652E-2</v>
      </c>
      <c r="Y94" s="301">
        <f t="shared" si="14"/>
        <v>3.588836895918919E-2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2.1285971713034587E-2</v>
      </c>
      <c r="C95" s="302">
        <f t="shared" si="15"/>
        <v>2.0028499299160563E-2</v>
      </c>
      <c r="D95" s="302">
        <f t="shared" si="15"/>
        <v>2.2918628224649764E-2</v>
      </c>
      <c r="E95" s="302">
        <f t="shared" si="15"/>
        <v>2.0951922477961134E-2</v>
      </c>
      <c r="F95" s="302">
        <f t="shared" si="15"/>
        <v>1.9263768356658294E-2</v>
      </c>
      <c r="G95" s="302">
        <f t="shared" si="15"/>
        <v>1.8101268446082775E-2</v>
      </c>
      <c r="H95" s="302">
        <f t="shared" si="15"/>
        <v>1.9511729281837555E-2</v>
      </c>
      <c r="I95" s="302">
        <f t="shared" si="15"/>
        <v>1.8005670638964227E-2</v>
      </c>
      <c r="J95" s="302">
        <f t="shared" si="15"/>
        <v>1.7184471634292993E-2</v>
      </c>
      <c r="K95" s="302">
        <f t="shared" si="15"/>
        <v>1.7530873104593472E-2</v>
      </c>
      <c r="L95" s="302">
        <f t="shared" si="15"/>
        <v>1.8027293093899232E-2</v>
      </c>
      <c r="M95" s="302">
        <f t="shared" si="15"/>
        <v>1.7773618901999064E-2</v>
      </c>
      <c r="N95" s="302">
        <f t="shared" si="15"/>
        <v>1.5354400844393351E-2</v>
      </c>
      <c r="O95" s="302">
        <f t="shared" si="15"/>
        <v>1.4741671822659015E-2</v>
      </c>
      <c r="P95" s="302">
        <f t="shared" si="15"/>
        <v>1.3387913089252072E-2</v>
      </c>
      <c r="Q95" s="302">
        <f t="shared" si="15"/>
        <v>1.4891477099063305E-2</v>
      </c>
      <c r="R95" s="302">
        <f t="shared" si="15"/>
        <v>1.4159391461813999E-2</v>
      </c>
      <c r="S95" s="302">
        <f t="shared" si="15"/>
        <v>1.3657895975268388E-2</v>
      </c>
      <c r="T95" s="302">
        <f t="shared" si="15"/>
        <v>1.285404205046578E-2</v>
      </c>
      <c r="U95" s="302">
        <f t="shared" si="15"/>
        <v>1.2795507631905071E-2</v>
      </c>
      <c r="V95" s="302">
        <f t="shared" si="15"/>
        <v>1.3265090643761759E-2</v>
      </c>
      <c r="W95" s="302">
        <f t="shared" si="15"/>
        <v>1.256764824087502E-2</v>
      </c>
      <c r="X95" s="302">
        <f t="shared" si="15"/>
        <v>1.2880376539653135E-2</v>
      </c>
      <c r="Y95" s="302">
        <f t="shared" si="15"/>
        <v>1.1340646437206012E-2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9.3567741056549379E-3</v>
      </c>
      <c r="C96" s="302">
        <f t="shared" si="16"/>
        <v>1.0827206024277145E-2</v>
      </c>
      <c r="D96" s="302">
        <f t="shared" si="16"/>
        <v>7.6845409805116486E-3</v>
      </c>
      <c r="E96" s="302">
        <f t="shared" si="16"/>
        <v>9.7259343414670633E-3</v>
      </c>
      <c r="F96" s="302">
        <f t="shared" si="16"/>
        <v>1.1582256560334013E-2</v>
      </c>
      <c r="G96" s="302">
        <f t="shared" si="16"/>
        <v>1.2686356058309121E-2</v>
      </c>
      <c r="H96" s="302">
        <f t="shared" si="16"/>
        <v>1.1057757449274785E-2</v>
      </c>
      <c r="I96" s="302">
        <f t="shared" si="16"/>
        <v>1.2681084232626025E-2</v>
      </c>
      <c r="J96" s="302">
        <f t="shared" si="16"/>
        <v>1.3840679509682693E-2</v>
      </c>
      <c r="K96" s="302">
        <f t="shared" si="16"/>
        <v>1.3482896685474637E-2</v>
      </c>
      <c r="L96" s="302">
        <f t="shared" si="16"/>
        <v>1.2798171098853553E-2</v>
      </c>
      <c r="M96" s="302">
        <f t="shared" si="16"/>
        <v>1.3316074973734857E-2</v>
      </c>
      <c r="N96" s="302">
        <f t="shared" si="16"/>
        <v>1.7042809658890462E-2</v>
      </c>
      <c r="O96" s="302">
        <f t="shared" si="16"/>
        <v>1.7816818962506264E-2</v>
      </c>
      <c r="P96" s="302">
        <f t="shared" si="16"/>
        <v>1.9808121136159561E-2</v>
      </c>
      <c r="Q96" s="302">
        <f t="shared" si="16"/>
        <v>1.7792065473719296E-2</v>
      </c>
      <c r="R96" s="302">
        <f t="shared" si="16"/>
        <v>1.8876060552647768E-2</v>
      </c>
      <c r="S96" s="302">
        <f t="shared" si="16"/>
        <v>1.9708076925274601E-2</v>
      </c>
      <c r="T96" s="302">
        <f t="shared" si="16"/>
        <v>2.0980063494621937E-2</v>
      </c>
      <c r="U96" s="302">
        <f t="shared" si="16"/>
        <v>2.1056647432638478E-2</v>
      </c>
      <c r="V96" s="302">
        <f t="shared" si="16"/>
        <v>2.0231343877638395E-2</v>
      </c>
      <c r="W96" s="302">
        <f t="shared" si="16"/>
        <v>2.1486096347000324E-2</v>
      </c>
      <c r="X96" s="302">
        <f t="shared" si="16"/>
        <v>2.115011088081438E-2</v>
      </c>
      <c r="Y96" s="302">
        <f t="shared" si="16"/>
        <v>2.3639567614823002E-2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6.8541450832074614E-4</v>
      </c>
      <c r="C97" s="302">
        <f t="shared" si="17"/>
        <v>7.0851111843129244E-4</v>
      </c>
      <c r="D97" s="302">
        <f t="shared" si="17"/>
        <v>6.4944081857907024E-4</v>
      </c>
      <c r="E97" s="302">
        <f t="shared" si="17"/>
        <v>6.8498642374523004E-4</v>
      </c>
      <c r="F97" s="302">
        <f t="shared" si="17"/>
        <v>7.1201600968755262E-4</v>
      </c>
      <c r="G97" s="302">
        <f t="shared" si="17"/>
        <v>7.1477974001273406E-4</v>
      </c>
      <c r="H97" s="302">
        <f t="shared" si="17"/>
        <v>6.9514916377354957E-4</v>
      </c>
      <c r="I97" s="302">
        <f t="shared" si="17"/>
        <v>7.0850769022039975E-4</v>
      </c>
      <c r="J97" s="302">
        <f t="shared" si="17"/>
        <v>7.2813924934038291E-4</v>
      </c>
      <c r="K97" s="302">
        <f t="shared" si="17"/>
        <v>7.2562009366463405E-4</v>
      </c>
      <c r="L97" s="302">
        <f t="shared" si="17"/>
        <v>7.1242514652977609E-4</v>
      </c>
      <c r="M97" s="302">
        <f t="shared" si="17"/>
        <v>7.1867318124480299E-4</v>
      </c>
      <c r="N97" s="302">
        <f t="shared" si="17"/>
        <v>8.2095886940240748E-4</v>
      </c>
      <c r="O97" s="302">
        <f t="shared" si="17"/>
        <v>8.1615676911028963E-4</v>
      </c>
      <c r="P97" s="302">
        <f t="shared" si="17"/>
        <v>8.3984892087191954E-4</v>
      </c>
      <c r="Q97" s="302">
        <f t="shared" si="17"/>
        <v>8.2427768972232049E-4</v>
      </c>
      <c r="R97" s="302">
        <f t="shared" si="17"/>
        <v>8.3578973326127188E-4</v>
      </c>
      <c r="S97" s="302">
        <f t="shared" si="17"/>
        <v>8.4943612924723581E-4</v>
      </c>
      <c r="T97" s="302">
        <f t="shared" si="17"/>
        <v>8.6614537603003125E-4</v>
      </c>
      <c r="U97" s="302">
        <f t="shared" si="17"/>
        <v>8.6545872503539581E-4</v>
      </c>
      <c r="V97" s="302">
        <f t="shared" si="17"/>
        <v>8.4789189725669638E-4</v>
      </c>
      <c r="W97" s="302">
        <f t="shared" si="17"/>
        <v>8.6697110434041306E-4</v>
      </c>
      <c r="X97" s="302">
        <f t="shared" si="17"/>
        <v>8.725892199971364E-4</v>
      </c>
      <c r="Y97" s="302">
        <f t="shared" si="17"/>
        <v>9.0815490716017586E-4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0.50559960415089134</v>
      </c>
      <c r="C98" s="301">
        <f t="shared" si="18"/>
        <v>0.49588191720785435</v>
      </c>
      <c r="D98" s="301">
        <f t="shared" si="18"/>
        <v>0.51754204354451039</v>
      </c>
      <c r="E98" s="301">
        <f t="shared" si="18"/>
        <v>0.50426688809618425</v>
      </c>
      <c r="F98" s="301">
        <f t="shared" si="18"/>
        <v>0.49444926348485374</v>
      </c>
      <c r="G98" s="301">
        <f t="shared" si="18"/>
        <v>0.49446475158993469</v>
      </c>
      <c r="H98" s="301">
        <f t="shared" si="18"/>
        <v>0.50168335097385885</v>
      </c>
      <c r="I98" s="301">
        <f t="shared" si="18"/>
        <v>0.49721226504708116</v>
      </c>
      <c r="J98" s="301">
        <f t="shared" si="18"/>
        <v>0.48889124128051847</v>
      </c>
      <c r="K98" s="301">
        <f t="shared" si="18"/>
        <v>0.48957644607652218</v>
      </c>
      <c r="L98" s="301">
        <f t="shared" si="18"/>
        <v>0.49491471016232874</v>
      </c>
      <c r="M98" s="301">
        <f t="shared" si="18"/>
        <v>0.49177782732762332</v>
      </c>
      <c r="N98" s="301">
        <f t="shared" si="18"/>
        <v>0.45149944059486069</v>
      </c>
      <c r="O98" s="301">
        <f t="shared" si="18"/>
        <v>0.45304118054059139</v>
      </c>
      <c r="P98" s="301">
        <f t="shared" si="18"/>
        <v>0.44301405599165555</v>
      </c>
      <c r="Q98" s="301">
        <f t="shared" si="18"/>
        <v>0.44980873248518011</v>
      </c>
      <c r="R98" s="301">
        <f t="shared" si="18"/>
        <v>0.44465151899926164</v>
      </c>
      <c r="S98" s="301">
        <f t="shared" si="18"/>
        <v>0.43874559095359966</v>
      </c>
      <c r="T98" s="301">
        <f t="shared" si="18"/>
        <v>0.43136205047994841</v>
      </c>
      <c r="U98" s="301">
        <f t="shared" si="18"/>
        <v>0.43162502319997209</v>
      </c>
      <c r="V98" s="301">
        <f t="shared" si="18"/>
        <v>0.43906211647937654</v>
      </c>
      <c r="W98" s="301">
        <f t="shared" si="18"/>
        <v>0.43047177884343296</v>
      </c>
      <c r="X98" s="301">
        <f t="shared" si="18"/>
        <v>0.42824089002805371</v>
      </c>
      <c r="Y98" s="301">
        <f t="shared" si="18"/>
        <v>0.41324353207593373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8.2709357820374238E-2</v>
      </c>
      <c r="C99" s="301">
        <f t="shared" si="19"/>
        <v>8.1859586020208625E-2</v>
      </c>
      <c r="D99" s="301">
        <f t="shared" si="19"/>
        <v>8.3881536326941092E-2</v>
      </c>
      <c r="E99" s="301">
        <f t="shared" si="19"/>
        <v>8.257310748906832E-2</v>
      </c>
      <c r="F99" s="301">
        <f t="shared" si="19"/>
        <v>8.1470229542222841E-2</v>
      </c>
      <c r="G99" s="301">
        <f t="shared" si="19"/>
        <v>8.0943148819320188E-2</v>
      </c>
      <c r="H99" s="301">
        <f t="shared" si="19"/>
        <v>8.1773767491771468E-2</v>
      </c>
      <c r="I99" s="301">
        <f t="shared" si="19"/>
        <v>8.1008544327714843E-2</v>
      </c>
      <c r="J99" s="301">
        <f t="shared" si="19"/>
        <v>8.0392981196290306E-2</v>
      </c>
      <c r="K99" s="301">
        <f t="shared" si="19"/>
        <v>8.0601289467122014E-2</v>
      </c>
      <c r="L99" s="301">
        <f t="shared" si="19"/>
        <v>8.1031145258416898E-2</v>
      </c>
      <c r="M99" s="301">
        <f t="shared" si="19"/>
        <v>8.1047822007702344E-2</v>
      </c>
      <c r="N99" s="301">
        <f t="shared" si="19"/>
        <v>7.7825908508980177E-2</v>
      </c>
      <c r="O99" s="301">
        <f t="shared" si="19"/>
        <v>7.779639490373999E-2</v>
      </c>
      <c r="P99" s="301">
        <f t="shared" si="19"/>
        <v>7.6741302791760571E-2</v>
      </c>
      <c r="Q99" s="301">
        <f t="shared" si="19"/>
        <v>7.7778204666499762E-2</v>
      </c>
      <c r="R99" s="301">
        <f t="shared" si="19"/>
        <v>7.7276848408993348E-2</v>
      </c>
      <c r="S99" s="301">
        <f t="shared" si="19"/>
        <v>7.6805244440218218E-2</v>
      </c>
      <c r="T99" s="301">
        <f t="shared" si="19"/>
        <v>7.6093833000982894E-2</v>
      </c>
      <c r="U99" s="301">
        <f t="shared" si="19"/>
        <v>7.6102825434355051E-2</v>
      </c>
      <c r="V99" s="301">
        <f t="shared" si="19"/>
        <v>7.6728804316507637E-2</v>
      </c>
      <c r="W99" s="301">
        <f t="shared" si="19"/>
        <v>7.6108400222630532E-2</v>
      </c>
      <c r="X99" s="301">
        <f t="shared" si="19"/>
        <v>7.610154345183695E-2</v>
      </c>
      <c r="Y99" s="301">
        <f t="shared" si="19"/>
        <v>7.4556554807449008E-2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3.5973851302119317E-2</v>
      </c>
      <c r="C100" s="302">
        <f t="shared" si="20"/>
        <v>3.5387904679807132E-2</v>
      </c>
      <c r="D100" s="302">
        <f t="shared" si="20"/>
        <v>3.6954557412967104E-2</v>
      </c>
      <c r="E100" s="302">
        <f t="shared" si="20"/>
        <v>3.5936677202770433E-2</v>
      </c>
      <c r="F100" s="302">
        <f t="shared" si="20"/>
        <v>3.5035697283066956E-2</v>
      </c>
      <c r="G100" s="302">
        <f t="shared" si="20"/>
        <v>3.4459209315085788E-2</v>
      </c>
      <c r="H100" s="302">
        <f t="shared" si="20"/>
        <v>3.513712009628709E-2</v>
      </c>
      <c r="I100" s="302">
        <f t="shared" si="20"/>
        <v>3.4445497478735987E-2</v>
      </c>
      <c r="J100" s="302">
        <f t="shared" si="20"/>
        <v>3.4058386940311519E-2</v>
      </c>
      <c r="K100" s="302">
        <f t="shared" si="20"/>
        <v>3.4263670676639567E-2</v>
      </c>
      <c r="L100" s="302">
        <f t="shared" si="20"/>
        <v>3.4557469539204098E-2</v>
      </c>
      <c r="M100" s="302">
        <f t="shared" si="20"/>
        <v>3.4680432328082884E-2</v>
      </c>
      <c r="N100" s="302">
        <f t="shared" si="20"/>
        <v>3.2437400177535089E-2</v>
      </c>
      <c r="O100" s="302">
        <f t="shared" si="20"/>
        <v>3.2385931393013691E-2</v>
      </c>
      <c r="P100" s="302">
        <f t="shared" si="20"/>
        <v>3.160551278802852E-2</v>
      </c>
      <c r="Q100" s="302">
        <f t="shared" si="20"/>
        <v>3.2447834415655706E-2</v>
      </c>
      <c r="R100" s="302">
        <f t="shared" si="20"/>
        <v>3.209952990738292E-2</v>
      </c>
      <c r="S100" s="302">
        <f t="shared" si="20"/>
        <v>3.1795097737155761E-2</v>
      </c>
      <c r="T100" s="302">
        <f t="shared" si="20"/>
        <v>3.1298828995518765E-2</v>
      </c>
      <c r="U100" s="302">
        <f t="shared" si="20"/>
        <v>3.1301759979666825E-2</v>
      </c>
      <c r="V100" s="302">
        <f t="shared" si="20"/>
        <v>3.1723916564726944E-2</v>
      </c>
      <c r="W100" s="302">
        <f t="shared" si="20"/>
        <v>3.1360134795772758E-2</v>
      </c>
      <c r="X100" s="302">
        <f t="shared" si="20"/>
        <v>3.1408319923740449E-2</v>
      </c>
      <c r="Y100" s="302">
        <f t="shared" si="20"/>
        <v>3.0271883531668726E-2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3.474631395585883E-2</v>
      </c>
      <c r="C101" s="302">
        <f t="shared" si="21"/>
        <v>3.4078485502918136E-2</v>
      </c>
      <c r="D101" s="302">
        <f t="shared" si="21"/>
        <v>3.5567034037842248E-2</v>
      </c>
      <c r="E101" s="302">
        <f t="shared" si="21"/>
        <v>3.4654725730570095E-2</v>
      </c>
      <c r="F101" s="302">
        <f t="shared" si="21"/>
        <v>3.3980029262761439E-2</v>
      </c>
      <c r="G101" s="302">
        <f t="shared" si="21"/>
        <v>3.3981093651572876E-2</v>
      </c>
      <c r="H101" s="302">
        <f t="shared" si="21"/>
        <v>3.4477177347952796E-2</v>
      </c>
      <c r="I101" s="302">
        <f t="shared" si="21"/>
        <v>3.416991097737019E-2</v>
      </c>
      <c r="J101" s="302">
        <f t="shared" si="21"/>
        <v>3.359806538680115E-2</v>
      </c>
      <c r="K101" s="302">
        <f t="shared" si="21"/>
        <v>3.3645154705642652E-2</v>
      </c>
      <c r="L101" s="302">
        <f t="shared" si="21"/>
        <v>3.4012016147744108E-2</v>
      </c>
      <c r="M101" s="302">
        <f t="shared" si="21"/>
        <v>3.3796440196096636E-2</v>
      </c>
      <c r="N101" s="302">
        <f t="shared" si="21"/>
        <v>3.1028389233314631E-2</v>
      </c>
      <c r="O101" s="302">
        <f t="shared" si="21"/>
        <v>3.1134342204307584E-2</v>
      </c>
      <c r="P101" s="302">
        <f t="shared" si="21"/>
        <v>3.0445248275452697E-2</v>
      </c>
      <c r="Q101" s="302">
        <f t="shared" si="21"/>
        <v>3.0912198725441646E-2</v>
      </c>
      <c r="R101" s="302">
        <f t="shared" si="21"/>
        <v>3.0557779620980424E-2</v>
      </c>
      <c r="S101" s="302">
        <f t="shared" si="21"/>
        <v>3.0151906617143884E-2</v>
      </c>
      <c r="T101" s="302">
        <f t="shared" si="21"/>
        <v>2.9644487676747096E-2</v>
      </c>
      <c r="U101" s="302">
        <f t="shared" si="21"/>
        <v>2.9662559947011457E-2</v>
      </c>
      <c r="V101" s="302">
        <f t="shared" si="21"/>
        <v>3.0173659196068774E-2</v>
      </c>
      <c r="W101" s="302">
        <f t="shared" si="21"/>
        <v>2.9583305552523885E-2</v>
      </c>
      <c r="X101" s="302">
        <f t="shared" si="21"/>
        <v>2.9429992214175939E-2</v>
      </c>
      <c r="Y101" s="302">
        <f t="shared" si="21"/>
        <v>2.8399329010260075E-2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4.6925174857061084E-3</v>
      </c>
      <c r="C102" s="302">
        <f t="shared" si="22"/>
        <v>4.8506425990332315E-3</v>
      </c>
      <c r="D102" s="302">
        <f t="shared" si="22"/>
        <v>4.4462326958615598E-3</v>
      </c>
      <c r="E102" s="302">
        <f t="shared" si="22"/>
        <v>4.689586712675213E-3</v>
      </c>
      <c r="F102" s="302">
        <f t="shared" si="22"/>
        <v>4.8746379526562501E-3</v>
      </c>
      <c r="G102" s="302">
        <f t="shared" si="22"/>
        <v>4.8935591349762173E-3</v>
      </c>
      <c r="H102" s="302">
        <f t="shared" si="22"/>
        <v>4.7591633479909905E-3</v>
      </c>
      <c r="I102" s="302">
        <f t="shared" si="22"/>
        <v>4.8506191286523739E-3</v>
      </c>
      <c r="J102" s="302">
        <f t="shared" si="22"/>
        <v>4.9850216446829902E-3</v>
      </c>
      <c r="K102" s="302">
        <f t="shared" si="22"/>
        <v>4.9677748809886669E-3</v>
      </c>
      <c r="L102" s="302">
        <f t="shared" si="22"/>
        <v>4.8774390048120968E-3</v>
      </c>
      <c r="M102" s="302">
        <f t="shared" si="22"/>
        <v>4.9202145979686989E-3</v>
      </c>
      <c r="N102" s="302">
        <f t="shared" si="22"/>
        <v>5.6204877529577512E-3</v>
      </c>
      <c r="O102" s="302">
        <f t="shared" si="22"/>
        <v>5.5876113849857856E-3</v>
      </c>
      <c r="P102" s="302">
        <f t="shared" si="22"/>
        <v>5.749813723958495E-3</v>
      </c>
      <c r="Q102" s="302">
        <f t="shared" si="22"/>
        <v>5.6432092188649537E-3</v>
      </c>
      <c r="R102" s="302">
        <f t="shared" si="22"/>
        <v>5.7220235202066136E-3</v>
      </c>
      <c r="S102" s="302">
        <f t="shared" si="22"/>
        <v>5.815450127031576E-3</v>
      </c>
      <c r="T102" s="302">
        <f t="shared" si="22"/>
        <v>5.929845769010832E-3</v>
      </c>
      <c r="U102" s="302">
        <f t="shared" si="22"/>
        <v>5.9251447862335655E-3</v>
      </c>
      <c r="V102" s="302">
        <f t="shared" si="22"/>
        <v>5.8048779323528433E-3</v>
      </c>
      <c r="W102" s="302">
        <f t="shared" si="22"/>
        <v>5.9354989095380161E-3</v>
      </c>
      <c r="X102" s="302">
        <f t="shared" si="22"/>
        <v>5.9739619208047066E-3</v>
      </c>
      <c r="Y102" s="302">
        <f t="shared" si="22"/>
        <v>6.2174534239428508E-3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5.4517676917933055E-3</v>
      </c>
      <c r="C103" s="302">
        <f t="shared" si="23"/>
        <v>5.6354774780059099E-3</v>
      </c>
      <c r="D103" s="302">
        <f t="shared" si="23"/>
        <v>5.1656339769281853E-3</v>
      </c>
      <c r="E103" s="302">
        <f t="shared" si="23"/>
        <v>5.4483627191383357E-3</v>
      </c>
      <c r="F103" s="302">
        <f t="shared" si="23"/>
        <v>5.6633552843291888E-3</v>
      </c>
      <c r="G103" s="302">
        <f t="shared" si="23"/>
        <v>5.6853379174843658E-3</v>
      </c>
      <c r="H103" s="302">
        <f t="shared" si="23"/>
        <v>5.5291968670501254E-3</v>
      </c>
      <c r="I103" s="302">
        <f t="shared" si="23"/>
        <v>5.63545021011304E-3</v>
      </c>
      <c r="J103" s="302">
        <f t="shared" si="23"/>
        <v>5.7915990783534693E-3</v>
      </c>
      <c r="K103" s="302">
        <f t="shared" si="23"/>
        <v>5.771561785070471E-3</v>
      </c>
      <c r="L103" s="302">
        <f t="shared" si="23"/>
        <v>5.6666095472472913E-3</v>
      </c>
      <c r="M103" s="302">
        <f t="shared" si="23"/>
        <v>5.7163062393701912E-3</v>
      </c>
      <c r="N103" s="302">
        <f t="shared" si="23"/>
        <v>6.5298837216978926E-3</v>
      </c>
      <c r="O103" s="302">
        <f t="shared" si="23"/>
        <v>6.4916879512443926E-3</v>
      </c>
      <c r="P103" s="302">
        <f t="shared" si="23"/>
        <v>6.6801346589739534E-3</v>
      </c>
      <c r="Q103" s="302">
        <f t="shared" si="23"/>
        <v>6.5562815250348808E-3</v>
      </c>
      <c r="R103" s="302">
        <f t="shared" si="23"/>
        <v>6.6478479950618065E-3</v>
      </c>
      <c r="S103" s="302">
        <f t="shared" si="23"/>
        <v>6.7563910443298597E-3</v>
      </c>
      <c r="T103" s="302">
        <f t="shared" si="23"/>
        <v>6.8892959225586954E-3</v>
      </c>
      <c r="U103" s="302">
        <f t="shared" si="23"/>
        <v>6.8838343198895863E-3</v>
      </c>
      <c r="V103" s="302">
        <f t="shared" si="23"/>
        <v>6.744108266576461E-3</v>
      </c>
      <c r="W103" s="302">
        <f t="shared" si="23"/>
        <v>6.8958637422795923E-3</v>
      </c>
      <c r="X103" s="302">
        <f t="shared" si="23"/>
        <v>6.9405500759568911E-3</v>
      </c>
      <c r="Y103" s="302">
        <f t="shared" si="23"/>
        <v>7.223438549804527E-3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1.8449073848966751E-3</v>
      </c>
      <c r="C104" s="302">
        <f t="shared" si="24"/>
        <v>1.9070757604442287E-3</v>
      </c>
      <c r="D104" s="302">
        <f t="shared" si="24"/>
        <v>1.7480782033419968E-3</v>
      </c>
      <c r="E104" s="302">
        <f t="shared" si="24"/>
        <v>1.8437551239142444E-3</v>
      </c>
      <c r="F104" s="302">
        <f t="shared" si="24"/>
        <v>1.9165097594089965E-3</v>
      </c>
      <c r="G104" s="302">
        <f t="shared" si="24"/>
        <v>1.9239488002009422E-3</v>
      </c>
      <c r="H104" s="302">
        <f t="shared" si="24"/>
        <v>1.8711098324904717E-3</v>
      </c>
      <c r="I104" s="302">
        <f t="shared" si="24"/>
        <v>1.9070665328432437E-3</v>
      </c>
      <c r="J104" s="302">
        <f t="shared" si="24"/>
        <v>1.9599081461411975E-3</v>
      </c>
      <c r="K104" s="302">
        <f t="shared" si="24"/>
        <v>1.9531274187806402E-3</v>
      </c>
      <c r="L104" s="302">
        <f t="shared" si="24"/>
        <v>1.9176110194093147E-3</v>
      </c>
      <c r="M104" s="302">
        <f t="shared" si="24"/>
        <v>1.934428646183928E-3</v>
      </c>
      <c r="N104" s="302">
        <f t="shared" si="24"/>
        <v>2.2097476234748123E-3</v>
      </c>
      <c r="O104" s="302">
        <f t="shared" si="24"/>
        <v>2.1968219701885296E-3</v>
      </c>
      <c r="P104" s="302">
        <f t="shared" si="24"/>
        <v>2.2605933453469177E-3</v>
      </c>
      <c r="Q104" s="302">
        <f t="shared" si="24"/>
        <v>2.218680781502579E-3</v>
      </c>
      <c r="R104" s="302">
        <f t="shared" si="24"/>
        <v>2.2496673653615903E-3</v>
      </c>
      <c r="S104" s="302">
        <f t="shared" si="24"/>
        <v>2.2863989145571429E-3</v>
      </c>
      <c r="T104" s="302">
        <f t="shared" si="24"/>
        <v>2.3313746371475016E-3</v>
      </c>
      <c r="U104" s="302">
        <f t="shared" si="24"/>
        <v>2.3295264015536069E-3</v>
      </c>
      <c r="V104" s="302">
        <f t="shared" si="24"/>
        <v>2.2822423567826064E-3</v>
      </c>
      <c r="W104" s="302">
        <f t="shared" si="24"/>
        <v>2.3335972225162777E-3</v>
      </c>
      <c r="X104" s="302">
        <f t="shared" si="24"/>
        <v>2.3487193171589584E-3</v>
      </c>
      <c r="Y104" s="302">
        <f t="shared" si="24"/>
        <v>2.4444502917728055E-3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0.10606587172142838</v>
      </c>
      <c r="C105" s="301">
        <f t="shared" si="25"/>
        <v>0.10953733994954125</v>
      </c>
      <c r="D105" s="301">
        <f t="shared" si="25"/>
        <v>0.10320509262419679</v>
      </c>
      <c r="E105" s="301">
        <f t="shared" si="25"/>
        <v>0.10732186431292229</v>
      </c>
      <c r="F105" s="301">
        <f t="shared" si="25"/>
        <v>0.11015601335950773</v>
      </c>
      <c r="G105" s="301">
        <f t="shared" si="25"/>
        <v>0.11023264579331814</v>
      </c>
      <c r="H105" s="301">
        <f t="shared" si="25"/>
        <v>0.10834072076789997</v>
      </c>
      <c r="I105" s="301">
        <f t="shared" si="25"/>
        <v>0.10961413687758977</v>
      </c>
      <c r="J105" s="301">
        <f t="shared" si="25"/>
        <v>0.11174099715283448</v>
      </c>
      <c r="K105" s="301">
        <f t="shared" si="25"/>
        <v>0.11157952965408671</v>
      </c>
      <c r="L105" s="301">
        <f t="shared" si="25"/>
        <v>0.11017543070946087</v>
      </c>
      <c r="M105" s="301">
        <f t="shared" si="25"/>
        <v>0.11090819613376514</v>
      </c>
      <c r="N105" s="301">
        <f t="shared" si="25"/>
        <v>0.12191280006401421</v>
      </c>
      <c r="O105" s="301">
        <f t="shared" si="25"/>
        <v>0.1212316728097025</v>
      </c>
      <c r="P105" s="301">
        <f t="shared" si="25"/>
        <v>0.12362940423553609</v>
      </c>
      <c r="Q105" s="301">
        <f t="shared" si="25"/>
        <v>0.12219791469831527</v>
      </c>
      <c r="R105" s="301">
        <f t="shared" si="25"/>
        <v>0.12336270146668156</v>
      </c>
      <c r="S105" s="301">
        <f t="shared" si="25"/>
        <v>0.12480277959192794</v>
      </c>
      <c r="T105" s="301">
        <f t="shared" si="25"/>
        <v>0.12652937009281265</v>
      </c>
      <c r="U105" s="301">
        <f t="shared" si="25"/>
        <v>0.12642425413171018</v>
      </c>
      <c r="V105" s="301">
        <f t="shared" si="25"/>
        <v>0.12452131807570371</v>
      </c>
      <c r="W105" s="301">
        <f t="shared" si="25"/>
        <v>0.12654582839128878</v>
      </c>
      <c r="X105" s="301">
        <f t="shared" si="25"/>
        <v>0.12730935569029103</v>
      </c>
      <c r="Y105" s="301">
        <f t="shared" si="25"/>
        <v>0.13085063791288742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1.5309990783292662E-2</v>
      </c>
      <c r="C106" s="302">
        <f t="shared" si="26"/>
        <v>1.6069577047944237E-2</v>
      </c>
      <c r="D106" s="302">
        <f t="shared" si="26"/>
        <v>1.6714387948158466E-2</v>
      </c>
      <c r="E106" s="302">
        <f t="shared" si="26"/>
        <v>1.6635830447543239E-2</v>
      </c>
      <c r="F106" s="302">
        <f t="shared" si="26"/>
        <v>1.6276180984299962E-2</v>
      </c>
      <c r="G106" s="302">
        <f t="shared" si="26"/>
        <v>1.6013057619344531E-2</v>
      </c>
      <c r="H106" s="302">
        <f t="shared" si="26"/>
        <v>1.6439524188943629E-2</v>
      </c>
      <c r="I106" s="302">
        <f t="shared" si="26"/>
        <v>1.6129573751186021E-2</v>
      </c>
      <c r="J106" s="302">
        <f t="shared" si="26"/>
        <v>1.5952192611988138E-2</v>
      </c>
      <c r="K106" s="302">
        <f t="shared" si="26"/>
        <v>1.6091361665497367E-2</v>
      </c>
      <c r="L106" s="302">
        <f t="shared" si="26"/>
        <v>1.6239306048561525E-2</v>
      </c>
      <c r="M106" s="302">
        <f t="shared" si="26"/>
        <v>1.6245037353186647E-2</v>
      </c>
      <c r="N106" s="302">
        <f t="shared" si="26"/>
        <v>1.5204101645171931E-2</v>
      </c>
      <c r="O106" s="302">
        <f t="shared" si="26"/>
        <v>1.5093008434348311E-2</v>
      </c>
      <c r="P106" s="302">
        <f t="shared" si="26"/>
        <v>1.4709694602740351E-2</v>
      </c>
      <c r="Q106" s="302">
        <f t="shared" si="26"/>
        <v>1.510334823667253E-2</v>
      </c>
      <c r="R106" s="302">
        <f t="shared" si="26"/>
        <v>1.4920511572460929E-2</v>
      </c>
      <c r="S106" s="302">
        <f t="shared" si="26"/>
        <v>1.476042924754533E-2</v>
      </c>
      <c r="T106" s="302">
        <f t="shared" si="26"/>
        <v>1.452968145146034E-2</v>
      </c>
      <c r="U106" s="302">
        <f t="shared" si="26"/>
        <v>1.4505524080524457E-2</v>
      </c>
      <c r="V106" s="302">
        <f t="shared" si="26"/>
        <v>1.4664596532905284E-2</v>
      </c>
      <c r="W106" s="302">
        <f t="shared" si="26"/>
        <v>1.4456214365530708E-2</v>
      </c>
      <c r="X106" s="302">
        <f t="shared" si="26"/>
        <v>1.4558372036864501E-2</v>
      </c>
      <c r="Y106" s="302">
        <f t="shared" si="26"/>
        <v>1.3924151768453784E-2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6.5450120470869795E-3</v>
      </c>
      <c r="C107" s="302">
        <f t="shared" si="27"/>
        <v>6.4192161058128352E-3</v>
      </c>
      <c r="D107" s="302">
        <f t="shared" si="27"/>
        <v>6.6996075195935546E-3</v>
      </c>
      <c r="E107" s="302">
        <f t="shared" si="27"/>
        <v>6.5277599714093238E-3</v>
      </c>
      <c r="F107" s="302">
        <f t="shared" si="27"/>
        <v>6.4006703320437057E-3</v>
      </c>
      <c r="G107" s="302">
        <f t="shared" si="27"/>
        <v>6.4008708263350563E-3</v>
      </c>
      <c r="H107" s="302">
        <f t="shared" si="27"/>
        <v>6.4943159547390262E-3</v>
      </c>
      <c r="I107" s="302">
        <f t="shared" si="27"/>
        <v>6.4364375248231968E-3</v>
      </c>
      <c r="J107" s="302">
        <f t="shared" si="27"/>
        <v>6.3287214579016027E-3</v>
      </c>
      <c r="K107" s="302">
        <f t="shared" si="27"/>
        <v>6.3375914680988904E-3</v>
      </c>
      <c r="L107" s="302">
        <f t="shared" si="27"/>
        <v>6.4066955624559512E-3</v>
      </c>
      <c r="M107" s="302">
        <f t="shared" si="27"/>
        <v>6.3660884579905038E-3</v>
      </c>
      <c r="N107" s="302">
        <f t="shared" si="27"/>
        <v>5.8446827364692384E-3</v>
      </c>
      <c r="O107" s="302">
        <f t="shared" si="27"/>
        <v>5.8646406368224784E-3</v>
      </c>
      <c r="P107" s="302">
        <f t="shared" si="27"/>
        <v>5.7348390103345763E-3</v>
      </c>
      <c r="Q107" s="302">
        <f t="shared" si="27"/>
        <v>5.8227964358172606E-3</v>
      </c>
      <c r="R107" s="302">
        <f t="shared" si="27"/>
        <v>5.7560360504893861E-3</v>
      </c>
      <c r="S107" s="302">
        <f t="shared" si="27"/>
        <v>5.6795835179107588E-3</v>
      </c>
      <c r="T107" s="302">
        <f t="shared" si="27"/>
        <v>5.5840032188886517E-3</v>
      </c>
      <c r="U107" s="302">
        <f t="shared" si="27"/>
        <v>5.5874074138414932E-3</v>
      </c>
      <c r="V107" s="302">
        <f t="shared" si="27"/>
        <v>5.6836809566002122E-3</v>
      </c>
      <c r="W107" s="302">
        <f t="shared" si="27"/>
        <v>5.5724786082316452E-3</v>
      </c>
      <c r="X107" s="302">
        <f t="shared" si="27"/>
        <v>5.5435996414514256E-3</v>
      </c>
      <c r="Y107" s="302">
        <f t="shared" si="27"/>
        <v>5.3494580961154677E-3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8.4210868891048729E-2</v>
      </c>
      <c r="C108" s="302">
        <f t="shared" si="28"/>
        <v>8.7048546795784179E-2</v>
      </c>
      <c r="D108" s="302">
        <f t="shared" si="28"/>
        <v>7.9791097156444779E-2</v>
      </c>
      <c r="E108" s="302">
        <f t="shared" si="28"/>
        <v>8.4158273893969723E-2</v>
      </c>
      <c r="F108" s="302">
        <f t="shared" si="28"/>
        <v>8.7479162043164069E-2</v>
      </c>
      <c r="G108" s="302">
        <f t="shared" si="28"/>
        <v>8.7818717347638547E-2</v>
      </c>
      <c r="H108" s="302">
        <f t="shared" si="28"/>
        <v>8.5406880624217307E-2</v>
      </c>
      <c r="I108" s="302">
        <f t="shared" si="28"/>
        <v>8.7048125601580553E-2</v>
      </c>
      <c r="J108" s="302">
        <f t="shared" si="28"/>
        <v>8.9460083082944744E-2</v>
      </c>
      <c r="K108" s="302">
        <f t="shared" si="28"/>
        <v>8.9150576520490452E-2</v>
      </c>
      <c r="L108" s="302">
        <f t="shared" si="28"/>
        <v>8.7529429098443384E-2</v>
      </c>
      <c r="M108" s="302">
        <f t="shared" si="28"/>
        <v>8.8297070322587989E-2</v>
      </c>
      <c r="N108" s="302">
        <f t="shared" si="28"/>
        <v>0.10086401568237303</v>
      </c>
      <c r="O108" s="302">
        <f t="shared" si="28"/>
        <v>0.1002740237385317</v>
      </c>
      <c r="P108" s="302">
        <f t="shared" si="28"/>
        <v>0.10318487062246115</v>
      </c>
      <c r="Q108" s="302">
        <f t="shared" si="28"/>
        <v>0.10127177002582549</v>
      </c>
      <c r="R108" s="302">
        <f t="shared" si="28"/>
        <v>0.10268615384373124</v>
      </c>
      <c r="S108" s="302">
        <f t="shared" si="28"/>
        <v>0.10436276682647184</v>
      </c>
      <c r="T108" s="302">
        <f t="shared" si="28"/>
        <v>0.10641568542246364</v>
      </c>
      <c r="U108" s="302">
        <f t="shared" si="28"/>
        <v>0.10633132263734422</v>
      </c>
      <c r="V108" s="302">
        <f t="shared" si="28"/>
        <v>0.10417304058619821</v>
      </c>
      <c r="W108" s="302">
        <f t="shared" si="28"/>
        <v>0.10651713541752643</v>
      </c>
      <c r="X108" s="302">
        <f t="shared" si="28"/>
        <v>0.1072073840119751</v>
      </c>
      <c r="Y108" s="302">
        <f t="shared" si="28"/>
        <v>0.11157702804831816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8.1807219250770377E-2</v>
      </c>
      <c r="C109" s="235">
        <f t="shared" si="29"/>
        <v>8.4563900681241103E-2</v>
      </c>
      <c r="D109" s="235">
        <f t="shared" si="29"/>
        <v>7.7513602047996927E-2</v>
      </c>
      <c r="E109" s="235">
        <f t="shared" si="29"/>
        <v>8.175612548444075E-2</v>
      </c>
      <c r="F109" s="235">
        <f t="shared" si="29"/>
        <v>8.4982224781431887E-2</v>
      </c>
      <c r="G109" s="235">
        <f t="shared" si="29"/>
        <v>8.5312088083006929E-2</v>
      </c>
      <c r="H109" s="235">
        <f t="shared" si="29"/>
        <v>8.2969092953895346E-2</v>
      </c>
      <c r="I109" s="235">
        <f t="shared" si="29"/>
        <v>8.4563491509277666E-2</v>
      </c>
      <c r="J109" s="235">
        <f t="shared" si="29"/>
        <v>8.6906603949511232E-2</v>
      </c>
      <c r="K109" s="235">
        <f t="shared" si="29"/>
        <v>8.6605931702001218E-2</v>
      </c>
      <c r="L109" s="235">
        <f t="shared" si="29"/>
        <v>8.5031057052924658E-2</v>
      </c>
      <c r="M109" s="235">
        <f t="shared" si="29"/>
        <v>8.5776787322146428E-2</v>
      </c>
      <c r="N109" s="235">
        <f t="shared" si="29"/>
        <v>9.7985031553547153E-2</v>
      </c>
      <c r="O109" s="235">
        <f t="shared" si="29"/>
        <v>9.7411879881540764E-2</v>
      </c>
      <c r="P109" s="235">
        <f t="shared" si="29"/>
        <v>0.1002396418126892</v>
      </c>
      <c r="Q109" s="235">
        <f t="shared" si="29"/>
        <v>9.8381147273697553E-2</v>
      </c>
      <c r="R109" s="235">
        <f t="shared" si="29"/>
        <v>9.9755160018369052E-2</v>
      </c>
      <c r="S109" s="235">
        <f t="shared" si="29"/>
        <v>0.10138391706225139</v>
      </c>
      <c r="T109" s="235">
        <f t="shared" si="29"/>
        <v>0.10337823874421341</v>
      </c>
      <c r="U109" s="235">
        <f t="shared" si="29"/>
        <v>0.10329628394491321</v>
      </c>
      <c r="V109" s="235">
        <f t="shared" si="29"/>
        <v>0.1011996062204315</v>
      </c>
      <c r="W109" s="235">
        <f t="shared" si="29"/>
        <v>0.1034767930294071</v>
      </c>
      <c r="X109" s="235">
        <f t="shared" si="29"/>
        <v>0.10414733970404899</v>
      </c>
      <c r="Y109" s="235">
        <f t="shared" si="29"/>
        <v>0.10839226001464955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0.45091517390376912</v>
      </c>
      <c r="C113" s="322">
        <f>IF(C$5=0,0,C$5/FBT_fec!C$5)</f>
        <v>0.45609901185304008</v>
      </c>
      <c r="D113" s="322">
        <f>IF(D$5=0,0,D$5/FBT_fec!D$5)</f>
        <v>0.45164466550908727</v>
      </c>
      <c r="E113" s="322">
        <f>IF(E$5=0,0,E$5/FBT_fec!E$5)</f>
        <v>0.45583302350452293</v>
      </c>
      <c r="F113" s="322">
        <f>IF(F$5=0,0,F$5/FBT_fec!F$5)</f>
        <v>0.45960800567982596</v>
      </c>
      <c r="G113" s="322">
        <f>IF(G$5=0,0,G$5/FBT_fec!G$5)</f>
        <v>0.46276906800372142</v>
      </c>
      <c r="H113" s="322">
        <f>IF(H$5=0,0,H$5/FBT_fec!H$5)</f>
        <v>0.46031217303519978</v>
      </c>
      <c r="I113" s="322">
        <f>IF(I$5=0,0,I$5/FBT_fec!I$5)</f>
        <v>0.46478048781723236</v>
      </c>
      <c r="J113" s="322">
        <f>IF(J$5=0,0,J$5/FBT_fec!J$5)</f>
        <v>0.46510660218290684</v>
      </c>
      <c r="K113" s="322">
        <f>IF(K$5=0,0,K$5/FBT_fec!K$5)</f>
        <v>0.46388267320766913</v>
      </c>
      <c r="L113" s="322">
        <f>IF(L$5=0,0,L$5/FBT_fec!L$5)</f>
        <v>0.46310367707518679</v>
      </c>
      <c r="M113" s="322">
        <f>IF(M$5=0,0,M$5/FBT_fec!M$5)</f>
        <v>0.46654061532775037</v>
      </c>
      <c r="N113" s="322">
        <f>IF(N$5=0,0,N$5/FBT_fec!N$5)</f>
        <v>0.48441877904249275</v>
      </c>
      <c r="O113" s="322">
        <f>IF(O$5=0,0,O$5/FBT_fec!O$5)</f>
        <v>0.48505371131224984</v>
      </c>
      <c r="P113" s="322">
        <f>IF(P$5=0,0,P$5/FBT_fec!P$5)</f>
        <v>0.48781258376187075</v>
      </c>
      <c r="Q113" s="322">
        <f>IF(Q$5=0,0,Q$5/FBT_fec!Q$5)</f>
        <v>0.48601168072967954</v>
      </c>
      <c r="R113" s="322">
        <f>IF(R$5=0,0,R$5/FBT_fec!R$5)</f>
        <v>0.48694852323714277</v>
      </c>
      <c r="S113" s="322">
        <f>IF(S$5=0,0,S$5/FBT_fec!S$5)</f>
        <v>0.4881474677533531</v>
      </c>
      <c r="T113" s="322">
        <f>IF(T$5=0,0,T$5/FBT_fec!T$5)</f>
        <v>0.48902820771269273</v>
      </c>
      <c r="U113" s="322">
        <f>IF(U$5=0,0,U$5/FBT_fec!U$5)</f>
        <v>0.48976661008830558</v>
      </c>
      <c r="V113" s="322">
        <f>IF(V$5=0,0,V$5/FBT_fec!V$5)</f>
        <v>0.48953265376256155</v>
      </c>
      <c r="W113" s="322">
        <f>IF(W$5=0,0,W$5/FBT_fec!W$5)</f>
        <v>0.49038430866275851</v>
      </c>
      <c r="X113" s="322">
        <f>IF(X$5=0,0,X$5/FBT_fec!X$5)</f>
        <v>0.48772668935326574</v>
      </c>
      <c r="Y113" s="322">
        <f>IF(Y$5=0,0,Y$5/FBT_fec!Y$5)</f>
        <v>0.49530459658049897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0.47445299937246521</v>
      </c>
      <c r="C114" s="334">
        <f>IF(C$6=0,0,C$6/FBT_fec!C$6)</f>
        <v>0.47445299937246538</v>
      </c>
      <c r="D114" s="334">
        <f>IF(D$6=0,0,D$6/FBT_fec!D$6)</f>
        <v>0.47445299937246532</v>
      </c>
      <c r="E114" s="334">
        <f>IF(E$6=0,0,E$6/FBT_fec!E$6)</f>
        <v>0.47445299937246521</v>
      </c>
      <c r="F114" s="334">
        <f>IF(F$6=0,0,F$6/FBT_fec!F$6)</f>
        <v>0.47445299937246527</v>
      </c>
      <c r="G114" s="334">
        <f>IF(G$6=0,0,G$6/FBT_fec!G$6)</f>
        <v>0.47445299937246532</v>
      </c>
      <c r="H114" s="334">
        <f>IF(H$6=0,0,H$6/FBT_fec!H$6)</f>
        <v>0.47445299937246527</v>
      </c>
      <c r="I114" s="334">
        <f>IF(I$6=0,0,I$6/FBT_fec!I$6)</f>
        <v>0.47445299937246527</v>
      </c>
      <c r="J114" s="334">
        <f>IF(J$6=0,0,J$6/FBT_fec!J$6)</f>
        <v>0.47445299937246532</v>
      </c>
      <c r="K114" s="334">
        <f>IF(K$6=0,0,K$6/FBT_fec!K$6)</f>
        <v>0.47445299937246527</v>
      </c>
      <c r="L114" s="334">
        <f>IF(L$6=0,0,L$6/FBT_fec!L$6)</f>
        <v>0.47445299937246521</v>
      </c>
      <c r="M114" s="334">
        <f>IF(M$6=0,0,M$6/FBT_fec!M$6)</f>
        <v>0.47445299937246532</v>
      </c>
      <c r="N114" s="334">
        <f>IF(N$6=0,0,N$6/FBT_fec!N$6)</f>
        <v>0.47445299937246538</v>
      </c>
      <c r="O114" s="334">
        <f>IF(O$6=0,0,O$6/FBT_fec!O$6)</f>
        <v>0.47445299937246521</v>
      </c>
      <c r="P114" s="334">
        <f>IF(P$6=0,0,P$6/FBT_fec!P$6)</f>
        <v>0.47445299937246516</v>
      </c>
      <c r="Q114" s="334">
        <f>IF(Q$6=0,0,Q$6/FBT_fec!Q$6)</f>
        <v>0.47445299937246527</v>
      </c>
      <c r="R114" s="334">
        <f>IF(R$6=0,0,R$6/FBT_fec!R$6)</f>
        <v>0.47445299937246527</v>
      </c>
      <c r="S114" s="334">
        <f>IF(S$6=0,0,S$6/FBT_fec!S$6)</f>
        <v>0.47445299937246521</v>
      </c>
      <c r="T114" s="334">
        <f>IF(T$6=0,0,T$6/FBT_fec!T$6)</f>
        <v>0.47445299937246532</v>
      </c>
      <c r="U114" s="334">
        <f>IF(U$6=0,0,U$6/FBT_fec!U$6)</f>
        <v>0.47445299937246532</v>
      </c>
      <c r="V114" s="334">
        <f>IF(V$6=0,0,V$6/FBT_fec!V$6)</f>
        <v>0.47445299937246527</v>
      </c>
      <c r="W114" s="334">
        <f>IF(W$6=0,0,W$6/FBT_fec!W$6)</f>
        <v>0.47445299937246527</v>
      </c>
      <c r="X114" s="334">
        <f>IF(X$6=0,0,X$6/FBT_fec!X$6)</f>
        <v>0.47445299937246527</v>
      </c>
      <c r="Y114" s="334">
        <f>IF(Y$6=0,0,Y$6/FBT_fec!Y$6)</f>
        <v>0.47445299937246527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0.12295749737365935</v>
      </c>
      <c r="C115" s="335">
        <f>IF(C$7=0,0,C$7/FBT_fec!C$7)</f>
        <v>0.12295749737365937</v>
      </c>
      <c r="D115" s="335">
        <f>IF(D$7=0,0,D$7/FBT_fec!D$7)</f>
        <v>0.12295749737365935</v>
      </c>
      <c r="E115" s="335">
        <f>IF(E$7=0,0,E$7/FBT_fec!E$7)</f>
        <v>0.12295749737365935</v>
      </c>
      <c r="F115" s="335">
        <f>IF(F$7=0,0,F$7/FBT_fec!F$7)</f>
        <v>0.12295749737365935</v>
      </c>
      <c r="G115" s="335">
        <f>IF(G$7=0,0,G$7/FBT_fec!G$7)</f>
        <v>0.12295749737365935</v>
      </c>
      <c r="H115" s="335">
        <f>IF(H$7=0,0,H$7/FBT_fec!H$7)</f>
        <v>0.12295749737365941</v>
      </c>
      <c r="I115" s="335">
        <f>IF(I$7=0,0,I$7/FBT_fec!I$7)</f>
        <v>0.12295749737365939</v>
      </c>
      <c r="J115" s="335">
        <f>IF(J$7=0,0,J$7/FBT_fec!J$7)</f>
        <v>0.1229574973736593</v>
      </c>
      <c r="K115" s="335">
        <f>IF(K$7=0,0,K$7/FBT_fec!K$7)</f>
        <v>0.12295749737365934</v>
      </c>
      <c r="L115" s="335">
        <f>IF(L$7=0,0,L$7/FBT_fec!L$7)</f>
        <v>0.12295749737365934</v>
      </c>
      <c r="M115" s="335">
        <f>IF(M$7=0,0,M$7/FBT_fec!M$7)</f>
        <v>0.12295749737365931</v>
      </c>
      <c r="N115" s="335">
        <f>IF(N$7=0,0,N$7/FBT_fec!N$7)</f>
        <v>0.12295749737365935</v>
      </c>
      <c r="O115" s="335">
        <f>IF(O$7=0,0,O$7/FBT_fec!O$7)</f>
        <v>0.12295749737365935</v>
      </c>
      <c r="P115" s="335">
        <f>IF(P$7=0,0,P$7/FBT_fec!P$7)</f>
        <v>0.12295749737365938</v>
      </c>
      <c r="Q115" s="335">
        <f>IF(Q$7=0,0,Q$7/FBT_fec!Q$7)</f>
        <v>0.12295749737365938</v>
      </c>
      <c r="R115" s="335">
        <f>IF(R$7=0,0,R$7/FBT_fec!R$7)</f>
        <v>0.12295749737365938</v>
      </c>
      <c r="S115" s="335">
        <f>IF(S$7=0,0,S$7/FBT_fec!S$7)</f>
        <v>0.12295749737365935</v>
      </c>
      <c r="T115" s="335">
        <f>IF(T$7=0,0,T$7/FBT_fec!T$7)</f>
        <v>0.12295749737365938</v>
      </c>
      <c r="U115" s="335">
        <f>IF(U$7=0,0,U$7/FBT_fec!U$7)</f>
        <v>0.12295749737365931</v>
      </c>
      <c r="V115" s="335">
        <f>IF(V$7=0,0,V$7/FBT_fec!V$7)</f>
        <v>0.12295749737365931</v>
      </c>
      <c r="W115" s="335">
        <f>IF(W$7=0,0,W$7/FBT_fec!W$7)</f>
        <v>0.12295749737365938</v>
      </c>
      <c r="X115" s="335">
        <f>IF(X$7=0,0,X$7/FBT_fec!X$7)</f>
        <v>0.12295749737365941</v>
      </c>
      <c r="Y115" s="335">
        <f>IF(Y$7=0,0,Y$7/FBT_fec!Y$7)</f>
        <v>0.12295749737365939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0.67194275494992128</v>
      </c>
      <c r="C116" s="335">
        <f>IF(C$8=0,0,C$8/FBT_fec!C$8)</f>
        <v>0.67194275494992117</v>
      </c>
      <c r="D116" s="335">
        <f>IF(D$8=0,0,D$8/FBT_fec!D$8)</f>
        <v>0.67194275494992139</v>
      </c>
      <c r="E116" s="335">
        <f>IF(E$8=0,0,E$8/FBT_fec!E$8)</f>
        <v>0.67194275494992106</v>
      </c>
      <c r="F116" s="335">
        <f>IF(F$8=0,0,F$8/FBT_fec!F$8)</f>
        <v>0.67194275494992084</v>
      </c>
      <c r="G116" s="335">
        <f>IF(G$8=0,0,G$8/FBT_fec!G$8)</f>
        <v>0.67194275494992106</v>
      </c>
      <c r="H116" s="335">
        <f>IF(H$8=0,0,H$8/FBT_fec!H$8)</f>
        <v>0.67194275494992084</v>
      </c>
      <c r="I116" s="335">
        <f>IF(I$8=0,0,I$8/FBT_fec!I$8)</f>
        <v>0.67194275494992162</v>
      </c>
      <c r="J116" s="335">
        <f>IF(J$8=0,0,J$8/FBT_fec!J$8)</f>
        <v>0.67194275494992139</v>
      </c>
      <c r="K116" s="335">
        <f>IF(K$8=0,0,K$8/FBT_fec!K$8)</f>
        <v>0.67194275494992106</v>
      </c>
      <c r="L116" s="335">
        <f>IF(L$8=0,0,L$8/FBT_fec!L$8)</f>
        <v>0.67194275494992106</v>
      </c>
      <c r="M116" s="335">
        <f>IF(M$8=0,0,M$8/FBT_fec!M$8)</f>
        <v>0.67194275494992117</v>
      </c>
      <c r="N116" s="335">
        <f>IF(N$8=0,0,N$8/FBT_fec!N$8)</f>
        <v>0.67194275494992139</v>
      </c>
      <c r="O116" s="335">
        <f>IF(O$8=0,0,O$8/FBT_fec!O$8)</f>
        <v>0.67194275494992084</v>
      </c>
      <c r="P116" s="335">
        <f>IF(P$8=0,0,P$8/FBT_fec!P$8)</f>
        <v>0.67194275494992139</v>
      </c>
      <c r="Q116" s="335">
        <f>IF(Q$8=0,0,Q$8/FBT_fec!Q$8)</f>
        <v>0.67194275494992151</v>
      </c>
      <c r="R116" s="335">
        <f>IF(R$8=0,0,R$8/FBT_fec!R$8)</f>
        <v>0.67194275494992128</v>
      </c>
      <c r="S116" s="335">
        <f>IF(S$8=0,0,S$8/FBT_fec!S$8)</f>
        <v>0.67194275494992117</v>
      </c>
      <c r="T116" s="335">
        <f>IF(T$8=0,0,T$8/FBT_fec!T$8)</f>
        <v>0.67194275494992095</v>
      </c>
      <c r="U116" s="335">
        <f>IF(U$8=0,0,U$8/FBT_fec!U$8)</f>
        <v>0.67194275494992106</v>
      </c>
      <c r="V116" s="335">
        <f>IF(V$8=0,0,V$8/FBT_fec!V$8)</f>
        <v>0.67194275494992095</v>
      </c>
      <c r="W116" s="335">
        <f>IF(W$8=0,0,W$8/FBT_fec!W$8)</f>
        <v>0.67194275494992095</v>
      </c>
      <c r="X116" s="335">
        <f>IF(X$8=0,0,X$8/FBT_fec!X$8)</f>
        <v>0.67194275494992117</v>
      </c>
      <c r="Y116" s="335">
        <f>IF(Y$8=0,0,Y$8/FBT_fec!Y$8)</f>
        <v>0.67194275494992095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0.47486542293356826</v>
      </c>
      <c r="C117" s="335">
        <f>IF(C$9=0,0,C$9/FBT_fec!C$9)</f>
        <v>0.4748654229335682</v>
      </c>
      <c r="D117" s="335">
        <f>IF(D$9=0,0,D$9/FBT_fec!D$9)</f>
        <v>0.4748654229335682</v>
      </c>
      <c r="E117" s="335">
        <f>IF(E$9=0,0,E$9/FBT_fec!E$9)</f>
        <v>0.47486542293356815</v>
      </c>
      <c r="F117" s="335">
        <f>IF(F$9=0,0,F$9/FBT_fec!F$9)</f>
        <v>0.4748654229335682</v>
      </c>
      <c r="G117" s="335">
        <f>IF(G$9=0,0,G$9/FBT_fec!G$9)</f>
        <v>0.47486542293356815</v>
      </c>
      <c r="H117" s="335">
        <f>IF(H$9=0,0,H$9/FBT_fec!H$9)</f>
        <v>0.4748654229335682</v>
      </c>
      <c r="I117" s="335">
        <f>IF(I$9=0,0,I$9/FBT_fec!I$9)</f>
        <v>0.47486542293356826</v>
      </c>
      <c r="J117" s="335">
        <f>IF(J$9=0,0,J$9/FBT_fec!J$9)</f>
        <v>0.47486542293356832</v>
      </c>
      <c r="K117" s="335">
        <f>IF(K$9=0,0,K$9/FBT_fec!K$9)</f>
        <v>0.47486542293356826</v>
      </c>
      <c r="L117" s="335">
        <f>IF(L$9=0,0,L$9/FBT_fec!L$9)</f>
        <v>0.4748654229335682</v>
      </c>
      <c r="M117" s="335">
        <f>IF(M$9=0,0,M$9/FBT_fec!M$9)</f>
        <v>0.47486542293356809</v>
      </c>
      <c r="N117" s="335">
        <f>IF(N$9=0,0,N$9/FBT_fec!N$9)</f>
        <v>0.47486542293356809</v>
      </c>
      <c r="O117" s="335">
        <f>IF(O$9=0,0,O$9/FBT_fec!O$9)</f>
        <v>0.47486542293356798</v>
      </c>
      <c r="P117" s="335">
        <f>IF(P$9=0,0,P$9/FBT_fec!P$9)</f>
        <v>0.47486542293356815</v>
      </c>
      <c r="Q117" s="335">
        <f>IF(Q$9=0,0,Q$9/FBT_fec!Q$9)</f>
        <v>0.47486542293356798</v>
      </c>
      <c r="R117" s="335">
        <f>IF(R$9=0,0,R$9/FBT_fec!R$9)</f>
        <v>0.47486542293356809</v>
      </c>
      <c r="S117" s="335">
        <f>IF(S$9=0,0,S$9/FBT_fec!S$9)</f>
        <v>0.47486542293356826</v>
      </c>
      <c r="T117" s="335">
        <f>IF(T$9=0,0,T$9/FBT_fec!T$9)</f>
        <v>0.47486542293356826</v>
      </c>
      <c r="U117" s="335">
        <f>IF(U$9=0,0,U$9/FBT_fec!U$9)</f>
        <v>0.47486542293356798</v>
      </c>
      <c r="V117" s="335">
        <f>IF(V$9=0,0,V$9/FBT_fec!V$9)</f>
        <v>0.47486542293356809</v>
      </c>
      <c r="W117" s="335">
        <f>IF(W$9=0,0,W$9/FBT_fec!W$9)</f>
        <v>0.47486542293356809</v>
      </c>
      <c r="X117" s="335">
        <f>IF(X$9=0,0,X$9/FBT_fec!X$9)</f>
        <v>0.47486542293356804</v>
      </c>
      <c r="Y117" s="335">
        <f>IF(Y$9=0,0,Y$9/FBT_fec!Y$9)</f>
        <v>0.47486542293356815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0.73815148221824822</v>
      </c>
      <c r="C118" s="336">
        <f>IF(C$10=0,0,C$10/FBT_fec!C$10)</f>
        <v>0.73398395193611721</v>
      </c>
      <c r="D118" s="336">
        <f>IF(D$10=0,0,D$10/FBT_fec!D$10)</f>
        <v>0.71734360859759416</v>
      </c>
      <c r="E118" s="336">
        <f>IF(E$10=0,0,E$10/FBT_fec!E$10)</f>
        <v>0.74421121046241701</v>
      </c>
      <c r="F118" s="336">
        <f>IF(F$10=0,0,F$10/FBT_fec!F$10)</f>
        <v>0.74885100603160082</v>
      </c>
      <c r="G118" s="336">
        <f>IF(G$10=0,0,G$10/FBT_fec!G$10)</f>
        <v>0.75020094866738207</v>
      </c>
      <c r="H118" s="336">
        <f>IF(H$10=0,0,H$10/FBT_fec!H$10)</f>
        <v>0.74452429320331615</v>
      </c>
      <c r="I118" s="336">
        <f>IF(I$10=0,0,I$10/FBT_fec!I$10)</f>
        <v>0.7468582191108929</v>
      </c>
      <c r="J118" s="336">
        <f>IF(J$10=0,0,J$10/FBT_fec!J$10)</f>
        <v>0.75623471836171574</v>
      </c>
      <c r="K118" s="336">
        <f>IF(K$10=0,0,K$10/FBT_fec!K$10)</f>
        <v>0.75416473230909764</v>
      </c>
      <c r="L118" s="336">
        <f>IF(L$10=0,0,L$10/FBT_fec!L$10)</f>
        <v>0.75051344374952722</v>
      </c>
      <c r="M118" s="336">
        <f>IF(M$10=0,0,M$10/FBT_fec!M$10)</f>
        <v>0.74426072683367506</v>
      </c>
      <c r="N118" s="336">
        <f>IF(N$10=0,0,N$10/FBT_fec!N$10)</f>
        <v>0.75743236251914081</v>
      </c>
      <c r="O118" s="336">
        <f>IF(O$10=0,0,O$10/FBT_fec!O$10)</f>
        <v>0.75918158787488021</v>
      </c>
      <c r="P118" s="336">
        <f>IF(P$10=0,0,P$10/FBT_fec!P$10)</f>
        <v>0.76439389660734647</v>
      </c>
      <c r="Q118" s="336">
        <f>IF(Q$10=0,0,Q$10/FBT_fec!Q$10)</f>
        <v>0.75330791597354263</v>
      </c>
      <c r="R118" s="336">
        <f>IF(R$10=0,0,R$10/FBT_fec!R$10)</f>
        <v>0.75898989097748693</v>
      </c>
      <c r="S118" s="336">
        <f>IF(S$10=0,0,S$10/FBT_fec!S$10)</f>
        <v>0.76270048942570579</v>
      </c>
      <c r="T118" s="336">
        <f>IF(T$10=0,0,T$10/FBT_fec!T$10)</f>
        <v>0.76807049701597607</v>
      </c>
      <c r="U118" s="336">
        <f>IF(U$10=0,0,U$10/FBT_fec!U$10)</f>
        <v>0.76835521547743757</v>
      </c>
      <c r="V118" s="336">
        <f>IF(V$10=0,0,V$10/FBT_fec!V$10)</f>
        <v>0.76552897018698129</v>
      </c>
      <c r="W118" s="336">
        <f>IF(W$10=0,0,W$10/FBT_fec!W$10)</f>
        <v>0.76932578705781951</v>
      </c>
      <c r="X118" s="336">
        <f>IF(X$10=0,0,X$10/FBT_fec!X$10)</f>
        <v>0.76651774880508761</v>
      </c>
      <c r="Y118" s="336">
        <f>IF(Y$10=0,0,Y$10/FBT_fec!Y$10)</f>
        <v>0.77554864592224237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0.52029014153051223</v>
      </c>
      <c r="C119" s="349">
        <f>IF(C$16=0,0,C$16/FBT_fec!C$16)</f>
        <v>0.5333798799047611</v>
      </c>
      <c r="D119" s="349">
        <f>IF(D$16=0,0,D$16/FBT_fec!D$16)</f>
        <v>0.51663403360860538</v>
      </c>
      <c r="E119" s="349">
        <f>IF(E$16=0,0,E$16/FBT_fec!E$16)</f>
        <v>0.52930990426145508</v>
      </c>
      <c r="F119" s="349">
        <f>IF(F$16=0,0,F$16/FBT_fec!F$16)</f>
        <v>0.54011787342428708</v>
      </c>
      <c r="G119" s="349">
        <f>IF(G$16=0,0,G$16/FBT_fec!G$16)</f>
        <v>0.54763222575375148</v>
      </c>
      <c r="H119" s="349">
        <f>IF(H$16=0,0,H$16/FBT_fec!H$16)</f>
        <v>0.53837446065043015</v>
      </c>
      <c r="I119" s="349">
        <f>IF(I$16=0,0,I$16/FBT_fec!I$16)</f>
        <v>0.55004387404054711</v>
      </c>
      <c r="J119" s="349">
        <f>IF(J$16=0,0,J$16/FBT_fec!J$16)</f>
        <v>0.55515856887210657</v>
      </c>
      <c r="K119" s="349">
        <f>IF(K$16=0,0,K$16/FBT_fec!K$16)</f>
        <v>0.5531807609622712</v>
      </c>
      <c r="L119" s="349">
        <f>IF(L$16=0,0,L$16/FBT_fec!L$16)</f>
        <v>0.5504339446417944</v>
      </c>
      <c r="M119" s="349">
        <f>IF(M$16=0,0,M$16/FBT_fec!M$16)</f>
        <v>0.55879394409590089</v>
      </c>
      <c r="N119" s="349">
        <f>IF(N$16=0,0,N$16/FBT_fec!N$16)</f>
        <v>0.57684673318681201</v>
      </c>
      <c r="O119" s="349">
        <f>IF(O$16=0,0,O$16/FBT_fec!O$16)</f>
        <v>0.58212830133190241</v>
      </c>
      <c r="P119" s="349">
        <f>IF(P$16=0,0,P$16/FBT_fec!P$16)</f>
        <v>0.59034351225711201</v>
      </c>
      <c r="Q119" s="349">
        <f>IF(Q$16=0,0,Q$16/FBT_fec!Q$16)</f>
        <v>0.5831776793499428</v>
      </c>
      <c r="R119" s="349">
        <f>IF(R$16=0,0,R$16/FBT_fec!R$16)</f>
        <v>0.5878529421589529</v>
      </c>
      <c r="S119" s="349">
        <f>IF(S$16=0,0,S$16/FBT_fec!S$16)</f>
        <v>0.5913522491689629</v>
      </c>
      <c r="T119" s="349">
        <f>IF(T$16=0,0,T$16/FBT_fec!T$16)</f>
        <v>0.59564950563177932</v>
      </c>
      <c r="U119" s="349">
        <f>IF(U$16=0,0,U$16/FBT_fec!U$16)</f>
        <v>0.59662220719955106</v>
      </c>
      <c r="V119" s="349">
        <f>IF(V$16=0,0,V$16/FBT_fec!V$16)</f>
        <v>0.59490431938141353</v>
      </c>
      <c r="W119" s="349">
        <f>IF(W$16=0,0,W$16/FBT_fec!W$16)</f>
        <v>0.59985315096056158</v>
      </c>
      <c r="X119" s="349">
        <f>IF(X$16=0,0,X$16/FBT_fec!X$16)</f>
        <v>0.59648586664257763</v>
      </c>
      <c r="Y119" s="349">
        <f>IF(Y$16=0,0,Y$16/FBT_fec!Y$16)</f>
        <v>0.60717387308319359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0.28379462265300659</v>
      </c>
      <c r="C120" s="349">
        <f>IF(C$25=0,0,C$25/FBT_fec!C$25)</f>
        <v>0.29093447994805144</v>
      </c>
      <c r="D120" s="349">
        <f>IF(D$25=0,0,D$25/FBT_fec!D$25)</f>
        <v>0.28180038196833013</v>
      </c>
      <c r="E120" s="349">
        <f>IF(E$25=0,0,E$25/FBT_fec!E$25)</f>
        <v>0.28871449323352083</v>
      </c>
      <c r="F120" s="349">
        <f>IF(F$25=0,0,F$25/FBT_fec!F$25)</f>
        <v>0.29460974914052029</v>
      </c>
      <c r="G120" s="349">
        <f>IF(G$25=0,0,G$25/FBT_fec!G$25)</f>
        <v>0.2987084867747733</v>
      </c>
      <c r="H120" s="349">
        <f>IF(H$25=0,0,H$25/FBT_fec!H$25)</f>
        <v>0.29365879671841644</v>
      </c>
      <c r="I120" s="349">
        <f>IF(I$25=0,0,I$25/FBT_fec!I$25)</f>
        <v>0.30002393129484378</v>
      </c>
      <c r="J120" s="349">
        <f>IF(J$25=0,0,J$25/FBT_fec!J$25)</f>
        <v>0.30281376483933076</v>
      </c>
      <c r="K120" s="349">
        <f>IF(K$25=0,0,K$25/FBT_fec!K$25)</f>
        <v>0.30173496052487514</v>
      </c>
      <c r="L120" s="349">
        <f>IF(L$25=0,0,L$25/FBT_fec!L$25)</f>
        <v>0.30023669707734241</v>
      </c>
      <c r="M120" s="349">
        <f>IF(M$25=0,0,M$25/FBT_fec!M$25)</f>
        <v>0.30479669677958238</v>
      </c>
      <c r="N120" s="349">
        <f>IF(N$25=0,0,N$25/FBT_fec!N$25)</f>
        <v>0.31464367264735194</v>
      </c>
      <c r="O120" s="349">
        <f>IF(O$25=0,0,O$25/FBT_fec!O$25)</f>
        <v>0.31752452799921937</v>
      </c>
      <c r="P120" s="349">
        <f>IF(P$25=0,0,P$25/FBT_fec!P$25)</f>
        <v>0.32200555214024301</v>
      </c>
      <c r="Q120" s="349">
        <f>IF(Q$25=0,0,Q$25/FBT_fec!Q$25)</f>
        <v>0.31809691600905976</v>
      </c>
      <c r="R120" s="349">
        <f>IF(R$25=0,0,R$25/FBT_fec!R$25)</f>
        <v>0.32064705935942872</v>
      </c>
      <c r="S120" s="349">
        <f>IF(S$25=0,0,S$25/FBT_fec!S$25)</f>
        <v>0.32255577227397986</v>
      </c>
      <c r="T120" s="349">
        <f>IF(T$25=0,0,T$25/FBT_fec!T$25)</f>
        <v>0.3248997303446069</v>
      </c>
      <c r="U120" s="349">
        <f>IF(U$25=0,0,U$25/FBT_fec!U$25)</f>
        <v>0.32543029483611879</v>
      </c>
      <c r="V120" s="349">
        <f>IF(V$25=0,0,V$25/FBT_fec!V$25)</f>
        <v>0.32449326511713461</v>
      </c>
      <c r="W120" s="349">
        <f>IF(W$25=0,0,W$25/FBT_fec!W$25)</f>
        <v>0.32719262779666997</v>
      </c>
      <c r="X120" s="349">
        <f>IF(X$25=0,0,X$25/FBT_fec!X$25)</f>
        <v>0.3253559272595879</v>
      </c>
      <c r="Y120" s="349">
        <f>IF(Y$25=0,0,Y$25/FBT_fec!Y$25)</f>
        <v>0.33118574895446912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0.41998992809008084</v>
      </c>
      <c r="C121" s="349">
        <f>IF(C$34=0,0,C$34/FBT_fec!C$34)</f>
        <v>0.42394898965140537</v>
      </c>
      <c r="D121" s="349">
        <f>IF(D$34=0,0,D$34/FBT_fec!D$34)</f>
        <v>0.42447472880399501</v>
      </c>
      <c r="E121" s="349">
        <f>IF(E$34=0,0,E$34/FBT_fec!E$34)</f>
        <v>0.42561002531787212</v>
      </c>
      <c r="F121" s="349">
        <f>IF(F$34=0,0,F$34/FBT_fec!F$34)</f>
        <v>0.42765498153793446</v>
      </c>
      <c r="G121" s="349">
        <f>IF(G$34=0,0,G$34/FBT_fec!G$34)</f>
        <v>0.4312572530983847</v>
      </c>
      <c r="H121" s="349">
        <f>IF(H$34=0,0,H$34/FBT_fec!H$34)</f>
        <v>0.43042355978175534</v>
      </c>
      <c r="I121" s="349">
        <f>IF(I$34=0,0,I$34/FBT_fec!I$34)</f>
        <v>0.43452644610425034</v>
      </c>
      <c r="J121" s="349">
        <f>IF(J$34=0,0,J$34/FBT_fec!J$34)</f>
        <v>0.43252267597327693</v>
      </c>
      <c r="K121" s="349">
        <f>IF(K$34=0,0,K$34/FBT_fec!K$34)</f>
        <v>0.43108393525746352</v>
      </c>
      <c r="L121" s="349">
        <f>IF(L$34=0,0,L$34/FBT_fec!L$34)</f>
        <v>0.43133119513123969</v>
      </c>
      <c r="M121" s="349">
        <f>IF(M$34=0,0,M$34/FBT_fec!M$34)</f>
        <v>0.43482357069533212</v>
      </c>
      <c r="N121" s="349">
        <f>IF(N$34=0,0,N$34/FBT_fec!N$34)</f>
        <v>0.45412169430978816</v>
      </c>
      <c r="O121" s="349">
        <f>IF(O$34=0,0,O$34/FBT_fec!O$34)</f>
        <v>0.45441380783547342</v>
      </c>
      <c r="P121" s="349">
        <f>IF(P$34=0,0,P$34/FBT_fec!P$34)</f>
        <v>0.45590206718608622</v>
      </c>
      <c r="Q121" s="349">
        <f>IF(Q$34=0,0,Q$34/FBT_fec!Q$34)</f>
        <v>0.45548194806851944</v>
      </c>
      <c r="R121" s="349">
        <f>IF(R$34=0,0,R$34/FBT_fec!R$34)</f>
        <v>0.45520229061698286</v>
      </c>
      <c r="S121" s="349">
        <f>IF(S$34=0,0,S$34/FBT_fec!S$34)</f>
        <v>0.45552046298569082</v>
      </c>
      <c r="T121" s="349">
        <f>IF(T$34=0,0,T$34/FBT_fec!T$34)</f>
        <v>0.45483133771697387</v>
      </c>
      <c r="U121" s="349">
        <f>IF(U$34=0,0,U$34/FBT_fec!U$34)</f>
        <v>0.45598829033785965</v>
      </c>
      <c r="V121" s="349">
        <f>IF(V$34=0,0,V$34/FBT_fec!V$34)</f>
        <v>0.45723310825286734</v>
      </c>
      <c r="W121" s="349">
        <f>IF(W$34=0,0,W$34/FBT_fec!W$34)</f>
        <v>0.45616142054065456</v>
      </c>
      <c r="X121" s="349">
        <f>IF(X$34=0,0,X$34/FBT_fec!X$34)</f>
        <v>0.45176909255557085</v>
      </c>
      <c r="Y121" s="349">
        <f>IF(Y$34=0,0,Y$34/FBT_fec!Y$34)</f>
        <v>0.46048167712692994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0.38372282967582533</v>
      </c>
      <c r="C122" s="349">
        <f>IF(C$45=0,0,C$45/FBT_fec!C$45)</f>
        <v>0.3879479814517533</v>
      </c>
      <c r="D122" s="349">
        <f>IF(D$45=0,0,D$45/FBT_fec!D$45)</f>
        <v>0.38733610155720649</v>
      </c>
      <c r="E122" s="349">
        <f>IF(E$45=0,0,E$45/FBT_fec!E$45)</f>
        <v>0.38905827528894343</v>
      </c>
      <c r="F122" s="349">
        <f>IF(F$45=0,0,F$45/FBT_fec!F$45)</f>
        <v>0.39073930193551509</v>
      </c>
      <c r="G122" s="349">
        <f>IF(G$45=0,0,G$45/FBT_fec!G$45)</f>
        <v>0.39306545203453891</v>
      </c>
      <c r="H122" s="349">
        <f>IF(H$45=0,0,H$45/FBT_fec!H$45)</f>
        <v>0.39200620060955443</v>
      </c>
      <c r="I122" s="349">
        <f>IF(I$45=0,0,I$45/FBT_fec!I$45)</f>
        <v>0.39541258388203665</v>
      </c>
      <c r="J122" s="349">
        <f>IF(J$45=0,0,J$45/FBT_fec!J$45)</f>
        <v>0.39464105748720019</v>
      </c>
      <c r="K122" s="349">
        <f>IF(K$45=0,0,K$45/FBT_fec!K$45)</f>
        <v>0.39398081183909128</v>
      </c>
      <c r="L122" s="349">
        <f>IF(L$45=0,0,L$45/FBT_fec!L$45)</f>
        <v>0.39422831133614877</v>
      </c>
      <c r="M122" s="349">
        <f>IF(M$45=0,0,M$45/FBT_fec!M$45)</f>
        <v>0.39864478731017344</v>
      </c>
      <c r="N122" s="349">
        <f>IF(N$45=0,0,N$45/FBT_fec!N$45)</f>
        <v>0.40689615582390215</v>
      </c>
      <c r="O122" s="349">
        <f>IF(O$45=0,0,O$45/FBT_fec!O$45)</f>
        <v>0.40831662000263957</v>
      </c>
      <c r="P122" s="349">
        <f>IF(P$45=0,0,P$45/FBT_fec!P$45)</f>
        <v>0.40922516569919393</v>
      </c>
      <c r="Q122" s="349">
        <f>IF(Q$45=0,0,Q$45/FBT_fec!Q$45)</f>
        <v>0.40945224668165742</v>
      </c>
      <c r="R122" s="349">
        <f>IF(R$45=0,0,R$45/FBT_fec!R$45)</f>
        <v>0.409738770867626</v>
      </c>
      <c r="S122" s="349">
        <f>IF(S$45=0,0,S$45/FBT_fec!S$45)</f>
        <v>0.41017274470933901</v>
      </c>
      <c r="T122" s="349">
        <f>IF(T$45=0,0,T$45/FBT_fec!T$45)</f>
        <v>0.40980871658923157</v>
      </c>
      <c r="U122" s="349">
        <f>IF(U$45=0,0,U$45/FBT_fec!U$45)</f>
        <v>0.41067060280096029</v>
      </c>
      <c r="V122" s="349">
        <f>IF(V$45=0,0,V$45/FBT_fec!V$45)</f>
        <v>0.41183766582769116</v>
      </c>
      <c r="W122" s="349">
        <f>IF(W$45=0,0,W$45/FBT_fec!W$45)</f>
        <v>0.4120331868085666</v>
      </c>
      <c r="X122" s="349">
        <f>IF(X$45=0,0,X$45/FBT_fec!X$45)</f>
        <v>0.40911775316936544</v>
      </c>
      <c r="Y122" s="349">
        <f>IF(Y$45=0,0,Y$45/FBT_fec!Y$45)</f>
        <v>0.41373703237484316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0.64151944722160559</v>
      </c>
      <c r="C123" s="349">
        <f>IF(C$66=0,0,C$66/FBT_fec!C$66)</f>
        <v>0.64276045270155036</v>
      </c>
      <c r="D123" s="349">
        <f>IF(D$66=0,0,D$66/FBT_fec!D$66)</f>
        <v>0.6350750594070913</v>
      </c>
      <c r="E123" s="349">
        <f>IF(E$66=0,0,E$66/FBT_fec!E$66)</f>
        <v>0.6392971265137708</v>
      </c>
      <c r="F123" s="349">
        <f>IF(F$66=0,0,F$66/FBT_fec!F$66)</f>
        <v>0.64316065453891824</v>
      </c>
      <c r="G123" s="349">
        <f>IF(G$66=0,0,G$66/FBT_fec!G$66)</f>
        <v>0.64448779658790067</v>
      </c>
      <c r="H123" s="349">
        <f>IF(H$66=0,0,H$66/FBT_fec!H$66)</f>
        <v>0.64143146928293271</v>
      </c>
      <c r="I123" s="349">
        <f>IF(I$66=0,0,I$66/FBT_fec!I$66)</f>
        <v>0.64402966966743347</v>
      </c>
      <c r="J123" s="349">
        <f>IF(J$66=0,0,J$66/FBT_fec!J$66)</f>
        <v>0.64611346233978306</v>
      </c>
      <c r="K123" s="349">
        <f>IF(K$66=0,0,K$66/FBT_fec!K$66)</f>
        <v>0.64537115579323945</v>
      </c>
      <c r="L123" s="349">
        <f>IF(L$66=0,0,L$66/FBT_fec!L$66)</f>
        <v>0.64376332582456997</v>
      </c>
      <c r="M123" s="349">
        <f>IF(M$66=0,0,M$66/FBT_fec!M$66)</f>
        <v>0.6448635387098538</v>
      </c>
      <c r="N123" s="349">
        <f>IF(N$66=0,0,N$66/FBT_fec!N$66)</f>
        <v>0.65844641141701654</v>
      </c>
      <c r="O123" s="349">
        <f>IF(O$66=0,0,O$66/FBT_fec!O$66)</f>
        <v>0.65837454170123832</v>
      </c>
      <c r="P123" s="349">
        <f>IF(P$66=0,0,P$66/FBT_fec!P$66)</f>
        <v>0.66123702071726376</v>
      </c>
      <c r="Q123" s="349">
        <f>IF(Q$66=0,0,Q$66/FBT_fec!Q$66)</f>
        <v>0.65909069935261888</v>
      </c>
      <c r="R123" s="349">
        <f>IF(R$66=0,0,R$66/FBT_fec!R$66)</f>
        <v>0.66037570943540291</v>
      </c>
      <c r="S123" s="349">
        <f>IF(S$66=0,0,S$66/FBT_fec!S$66)</f>
        <v>0.66180306421435742</v>
      </c>
      <c r="T123" s="349">
        <f>IF(T$66=0,0,T$66/FBT_fec!T$66)</f>
        <v>0.66349213979487032</v>
      </c>
      <c r="U123" s="349">
        <f>IF(U$66=0,0,U$66/FBT_fec!U$66)</f>
        <v>0.6636133089145192</v>
      </c>
      <c r="V123" s="349">
        <f>IF(V$66=0,0,V$66/FBT_fec!V$66)</f>
        <v>0.66209437274583216</v>
      </c>
      <c r="W123" s="349">
        <f>IF(W$66=0,0,W$66/FBT_fec!W$66)</f>
        <v>0.66387011144672958</v>
      </c>
      <c r="X123" s="349">
        <f>IF(X$66=0,0,X$66/FBT_fec!X$66)</f>
        <v>0.66360050665636627</v>
      </c>
      <c r="Y123" s="349">
        <f>IF(Y$66=0,0,Y$66/FBT_fec!Y$66)</f>
        <v>0.66830673694327425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0.51542892925401129</v>
      </c>
      <c r="C124" s="337">
        <f>IF(C$80=0,0,C$80/FBT_fec!C$80)</f>
        <v>0.51542892925401151</v>
      </c>
      <c r="D124" s="337">
        <f>IF(D$80=0,0,D$80/FBT_fec!D$80)</f>
        <v>0.51542892925401118</v>
      </c>
      <c r="E124" s="337">
        <f>IF(E$80=0,0,E$80/FBT_fec!E$80)</f>
        <v>0.51542892925401151</v>
      </c>
      <c r="F124" s="337">
        <f>IF(F$80=0,0,F$80/FBT_fec!F$80)</f>
        <v>0.51542892925401129</v>
      </c>
      <c r="G124" s="337">
        <f>IF(G$80=0,0,G$80/FBT_fec!G$80)</f>
        <v>0.5154289292540114</v>
      </c>
      <c r="H124" s="337">
        <f>IF(H$80=0,0,H$80/FBT_fec!H$80)</f>
        <v>0.51542892925401129</v>
      </c>
      <c r="I124" s="337">
        <f>IF(I$80=0,0,I$80/FBT_fec!I$80)</f>
        <v>0.51542892925401118</v>
      </c>
      <c r="J124" s="337">
        <f>IF(J$80=0,0,J$80/FBT_fec!J$80)</f>
        <v>0.51542892925401129</v>
      </c>
      <c r="K124" s="337">
        <f>IF(K$80=0,0,K$80/FBT_fec!K$80)</f>
        <v>0.51542892925401151</v>
      </c>
      <c r="L124" s="337">
        <f>IF(L$80=0,0,L$80/FBT_fec!L$80)</f>
        <v>0.51542892925401151</v>
      </c>
      <c r="M124" s="337">
        <f>IF(M$80=0,0,M$80/FBT_fec!M$80)</f>
        <v>0.51542892925401129</v>
      </c>
      <c r="N124" s="337">
        <f>IF(N$80=0,0,N$80/FBT_fec!N$80)</f>
        <v>0.5154289292540114</v>
      </c>
      <c r="O124" s="337">
        <f>IF(O$80=0,0,O$80/FBT_fec!O$80)</f>
        <v>0.5154289292540114</v>
      </c>
      <c r="P124" s="337">
        <f>IF(P$80=0,0,P$80/FBT_fec!P$80)</f>
        <v>0.51542892925401129</v>
      </c>
      <c r="Q124" s="337">
        <f>IF(Q$80=0,0,Q$80/FBT_fec!Q$80)</f>
        <v>0.51542892925401118</v>
      </c>
      <c r="R124" s="337">
        <f>IF(R$80=0,0,R$80/FBT_fec!R$80)</f>
        <v>0.5154289292540114</v>
      </c>
      <c r="S124" s="337">
        <f>IF(S$80=0,0,S$80/FBT_fec!S$80)</f>
        <v>0.5154289292540114</v>
      </c>
      <c r="T124" s="337">
        <f>IF(T$80=0,0,T$80/FBT_fec!T$80)</f>
        <v>0.5154289292540114</v>
      </c>
      <c r="U124" s="337">
        <f>IF(U$80=0,0,U$80/FBT_fec!U$80)</f>
        <v>0.51542892925401151</v>
      </c>
      <c r="V124" s="337">
        <f>IF(V$80=0,0,V$80/FBT_fec!V$80)</f>
        <v>0.51542892925401129</v>
      </c>
      <c r="W124" s="337">
        <f>IF(W$80=0,0,W$80/FBT_fec!W$80)</f>
        <v>0.51542892925401129</v>
      </c>
      <c r="X124" s="337">
        <f>IF(X$80=0,0,X$80/FBT_fec!X$80)</f>
        <v>0.51542892925401151</v>
      </c>
      <c r="Y124" s="337">
        <f>IF(Y$80=0,0,Y$80/FBT_fec!Y$80)</f>
        <v>0.51542892925401118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PT: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860.71586903812999</v>
      </c>
      <c r="C5" s="223">
        <v>770.64889967894169</v>
      </c>
      <c r="D5" s="223">
        <v>974.18438603858954</v>
      </c>
      <c r="E5" s="223">
        <v>837.10530863840506</v>
      </c>
      <c r="F5" s="223">
        <v>752.35461839910488</v>
      </c>
      <c r="G5" s="223">
        <v>672.68370923842588</v>
      </c>
      <c r="H5" s="223">
        <v>791.79395111888402</v>
      </c>
      <c r="I5" s="223">
        <v>700.13950379927951</v>
      </c>
      <c r="J5" s="223">
        <v>641.14456355883544</v>
      </c>
      <c r="K5" s="223">
        <v>684.37854431867345</v>
      </c>
      <c r="L5" s="223">
        <v>728.06424623926</v>
      </c>
      <c r="M5" s="223">
        <v>670.58205623868957</v>
      </c>
      <c r="N5" s="223">
        <v>622.75357692117848</v>
      </c>
      <c r="O5" s="223">
        <v>566.61715584101501</v>
      </c>
      <c r="P5" s="223">
        <v>535.91009796160279</v>
      </c>
      <c r="Q5" s="223">
        <v>605.15926632125922</v>
      </c>
      <c r="R5" s="223">
        <v>590.49360720154311</v>
      </c>
      <c r="S5" s="223">
        <v>585.48934332192709</v>
      </c>
      <c r="T5" s="223">
        <v>571.55104800106642</v>
      </c>
      <c r="U5" s="223">
        <v>580.01008212109559</v>
      </c>
      <c r="V5" s="223">
        <v>561.15317088083566</v>
      </c>
      <c r="W5" s="223">
        <v>566.81953668113215</v>
      </c>
      <c r="X5" s="223">
        <v>601.28693712116399</v>
      </c>
      <c r="Y5" s="223">
        <v>546.0488402419187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11.85015770238069</v>
      </c>
      <c r="C10" s="260">
        <v>12.268818781191349</v>
      </c>
      <c r="D10" s="260">
        <v>16.109664235922729</v>
      </c>
      <c r="E10" s="260">
        <v>11.88664024476739</v>
      </c>
      <c r="F10" s="260">
        <v>11.060584455860271</v>
      </c>
      <c r="G10" s="260">
        <v>10.71161505186604</v>
      </c>
      <c r="H10" s="260">
        <v>12.494732771328721</v>
      </c>
      <c r="I10" s="260">
        <v>12.0153539659825</v>
      </c>
      <c r="J10" s="260">
        <v>10.115696118136411</v>
      </c>
      <c r="K10" s="260">
        <v>10.860934079626061</v>
      </c>
      <c r="L10" s="260">
        <v>12.034973982819981</v>
      </c>
      <c r="M10" s="260">
        <v>12.69226881340488</v>
      </c>
      <c r="N10" s="260">
        <v>9.0323361950100782</v>
      </c>
      <c r="O10" s="260">
        <v>8.8326400792591571</v>
      </c>
      <c r="P10" s="260">
        <v>8.239004840798648</v>
      </c>
      <c r="Q10" s="260">
        <v>9.86598751869567</v>
      </c>
      <c r="R10" s="260">
        <v>9.426445291276794</v>
      </c>
      <c r="S10" s="260">
        <v>9.0443545190128205</v>
      </c>
      <c r="T10" s="260">
        <v>8.4307249256814938</v>
      </c>
      <c r="U10" s="260">
        <v>8.6567416060772064</v>
      </c>
      <c r="V10" s="260">
        <v>8.8810890334144705</v>
      </c>
      <c r="W10" s="260">
        <v>8.7500497502209793</v>
      </c>
      <c r="X10" s="260">
        <v>9.0232640575629546</v>
      </c>
      <c r="Y10" s="260">
        <v>7.5902089756974993</v>
      </c>
      <c r="DA10" s="68" t="s">
        <v>2305</v>
      </c>
    </row>
    <row r="11" spans="1:105" ht="12" customHeight="1" x14ac:dyDescent="0.25">
      <c r="A11" s="37" t="s">
        <v>159</v>
      </c>
      <c r="B11" s="226">
        <v>9.301925383950481</v>
      </c>
      <c r="C11" s="226">
        <v>8.3165654958001056</v>
      </c>
      <c r="D11" s="226">
        <v>10.64589736101391</v>
      </c>
      <c r="E11" s="226">
        <v>4.8676874814147668</v>
      </c>
      <c r="F11" s="226">
        <v>4.7585264618917664</v>
      </c>
      <c r="G11" s="226">
        <v>4.6677100880606606</v>
      </c>
      <c r="H11" s="226">
        <v>4.6330519925730487</v>
      </c>
      <c r="I11" s="226">
        <v>4.1812777081124164</v>
      </c>
      <c r="J11" s="226">
        <v>3.022734807795775</v>
      </c>
      <c r="K11" s="226">
        <v>3.0334124857912719</v>
      </c>
      <c r="L11" s="226">
        <v>3.1173765255155499</v>
      </c>
      <c r="M11" s="226">
        <v>2.755705433238222</v>
      </c>
      <c r="N11" s="226">
        <v>1.854043084640415</v>
      </c>
      <c r="O11" s="226">
        <v>1.700552586143625</v>
      </c>
      <c r="P11" s="226">
        <v>1.7820451605711021</v>
      </c>
      <c r="Q11" s="226">
        <v>2.1632028552524418</v>
      </c>
      <c r="R11" s="226">
        <v>1.673870319025299</v>
      </c>
      <c r="S11" s="226">
        <v>1.3095699811152759</v>
      </c>
      <c r="T11" s="226">
        <v>1.215233103981727</v>
      </c>
      <c r="U11" s="226">
        <v>1.0391821273802251</v>
      </c>
      <c r="V11" s="226">
        <v>0.71620370270695388</v>
      </c>
      <c r="W11" s="226">
        <v>0.55295383182489333</v>
      </c>
      <c r="X11" s="226">
        <v>1.4310035974486139</v>
      </c>
      <c r="Y11" s="226">
        <v>0.55148454412308945</v>
      </c>
      <c r="DA11" s="69" t="s">
        <v>2306</v>
      </c>
    </row>
    <row r="12" spans="1:105" ht="12" customHeight="1" x14ac:dyDescent="0.25">
      <c r="A12" s="37" t="s">
        <v>35</v>
      </c>
      <c r="B12" s="226">
        <v>2.548232318430208</v>
      </c>
      <c r="C12" s="226">
        <v>3.952253285391246</v>
      </c>
      <c r="D12" s="226">
        <v>5.4637668749088242</v>
      </c>
      <c r="E12" s="226">
        <v>7.0189527633526207</v>
      </c>
      <c r="F12" s="226">
        <v>6.3020579939685026</v>
      </c>
      <c r="G12" s="226">
        <v>6.0439049638053808</v>
      </c>
      <c r="H12" s="226">
        <v>7.8616807787556704</v>
      </c>
      <c r="I12" s="226">
        <v>7.8340762578700867</v>
      </c>
      <c r="J12" s="226">
        <v>7.0929613103406366</v>
      </c>
      <c r="K12" s="226">
        <v>7.8275215938347857</v>
      </c>
      <c r="L12" s="226">
        <v>8.9175974573044261</v>
      </c>
      <c r="M12" s="226">
        <v>9.9365633801666569</v>
      </c>
      <c r="N12" s="226">
        <v>7.1782931103696637</v>
      </c>
      <c r="O12" s="226">
        <v>7.1320874931155327</v>
      </c>
      <c r="P12" s="226">
        <v>6.4569596802275466</v>
      </c>
      <c r="Q12" s="226">
        <v>7.7027846634432278</v>
      </c>
      <c r="R12" s="226">
        <v>7.7525749722514954</v>
      </c>
      <c r="S12" s="226">
        <v>7.7347845378975446</v>
      </c>
      <c r="T12" s="226">
        <v>7.215491821699767</v>
      </c>
      <c r="U12" s="226">
        <v>7.6175594786969816</v>
      </c>
      <c r="V12" s="226">
        <v>8.1648853307075164</v>
      </c>
      <c r="W12" s="226">
        <v>8.1970959183960854</v>
      </c>
      <c r="X12" s="226">
        <v>7.59226046011434</v>
      </c>
      <c r="Y12" s="226">
        <v>7.0387244315744102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70.80970874076381</v>
      </c>
      <c r="C16" s="261">
        <f t="shared" si="0"/>
        <v>61.794405710845673</v>
      </c>
      <c r="D16" s="261">
        <f t="shared" si="0"/>
        <v>81.365774538038792</v>
      </c>
      <c r="E16" s="261">
        <f t="shared" si="0"/>
        <v>68.877711508162065</v>
      </c>
      <c r="F16" s="261">
        <f t="shared" si="0"/>
        <v>60.84124093623921</v>
      </c>
      <c r="G16" s="261">
        <f t="shared" si="0"/>
        <v>55.817538203312537</v>
      </c>
      <c r="H16" s="261">
        <f t="shared" si="0"/>
        <v>66.22832133702893</v>
      </c>
      <c r="I16" s="261">
        <f t="shared" si="0"/>
        <v>58.849620210610361</v>
      </c>
      <c r="J16" s="261">
        <f t="shared" si="0"/>
        <v>52.48167380328222</v>
      </c>
      <c r="K16" s="261">
        <f t="shared" si="0"/>
        <v>55.833770968205492</v>
      </c>
      <c r="L16" s="261">
        <f t="shared" si="0"/>
        <v>60.841537194721823</v>
      </c>
      <c r="M16" s="261">
        <f t="shared" si="0"/>
        <v>55.00194972856255</v>
      </c>
      <c r="N16" s="261">
        <f t="shared" si="0"/>
        <v>37.04467184096162</v>
      </c>
      <c r="O16" s="261">
        <f t="shared" si="0"/>
        <v>34.954133198873741</v>
      </c>
      <c r="P16" s="261">
        <f t="shared" si="0"/>
        <v>31.512408925698651</v>
      </c>
      <c r="Q16" s="261">
        <f t="shared" si="0"/>
        <v>36.077634097691032</v>
      </c>
      <c r="R16" s="261">
        <f t="shared" si="0"/>
        <v>34.603307790995217</v>
      </c>
      <c r="S16" s="261">
        <f t="shared" si="0"/>
        <v>33.14854684283619</v>
      </c>
      <c r="T16" s="261">
        <f t="shared" si="0"/>
        <v>31.23835921143937</v>
      </c>
      <c r="U16" s="261">
        <f t="shared" si="0"/>
        <v>31.697390382484439</v>
      </c>
      <c r="V16" s="261">
        <f t="shared" si="0"/>
        <v>32.079575315921453</v>
      </c>
      <c r="W16" s="261">
        <f t="shared" si="0"/>
        <v>30.969583788160602</v>
      </c>
      <c r="X16" s="261">
        <f t="shared" si="0"/>
        <v>32.473397118948647</v>
      </c>
      <c r="Y16" s="261">
        <f t="shared" si="0"/>
        <v>26.164482139451831</v>
      </c>
      <c r="DA16" s="70"/>
    </row>
    <row r="17" spans="1:105" ht="12" customHeight="1" x14ac:dyDescent="0.25">
      <c r="A17" s="60" t="s">
        <v>2148</v>
      </c>
      <c r="B17" s="329">
        <v>70.80970874076381</v>
      </c>
      <c r="C17" s="329">
        <v>61.794405710845673</v>
      </c>
      <c r="D17" s="329">
        <v>81.365774538038792</v>
      </c>
      <c r="E17" s="329">
        <v>68.877711508162065</v>
      </c>
      <c r="F17" s="329">
        <v>60.84124093623921</v>
      </c>
      <c r="G17" s="329">
        <v>55.817538203312537</v>
      </c>
      <c r="H17" s="329">
        <v>66.22832133702893</v>
      </c>
      <c r="I17" s="329">
        <v>58.849620210610361</v>
      </c>
      <c r="J17" s="329">
        <v>52.48167380328222</v>
      </c>
      <c r="K17" s="329">
        <v>55.833770968205492</v>
      </c>
      <c r="L17" s="329">
        <v>60.841537194721823</v>
      </c>
      <c r="M17" s="329">
        <v>55.00194972856255</v>
      </c>
      <c r="N17" s="329">
        <v>37.04467184096162</v>
      </c>
      <c r="O17" s="329">
        <v>34.954133198873741</v>
      </c>
      <c r="P17" s="329">
        <v>31.512408925698651</v>
      </c>
      <c r="Q17" s="329">
        <v>36.077634097691032</v>
      </c>
      <c r="R17" s="329">
        <v>34.603307790995217</v>
      </c>
      <c r="S17" s="329">
        <v>33.14854684283619</v>
      </c>
      <c r="T17" s="329">
        <v>31.23835921143937</v>
      </c>
      <c r="U17" s="329">
        <v>31.697390382484439</v>
      </c>
      <c r="V17" s="329">
        <v>32.079575315921453</v>
      </c>
      <c r="W17" s="329">
        <v>30.969583788160602</v>
      </c>
      <c r="X17" s="329">
        <v>32.473397118948647</v>
      </c>
      <c r="Y17" s="329">
        <v>26.164482139451831</v>
      </c>
      <c r="DA17" s="72" t="s">
        <v>2311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2312</v>
      </c>
    </row>
    <row r="19" spans="1:105" ht="12" customHeight="1" x14ac:dyDescent="0.25">
      <c r="A19" s="59" t="s">
        <v>31</v>
      </c>
      <c r="B19" s="230">
        <v>6.868209064319629</v>
      </c>
      <c r="C19" s="230">
        <v>6.7286927155611371</v>
      </c>
      <c r="D19" s="230">
        <v>9.3370173480768592</v>
      </c>
      <c r="E19" s="230">
        <v>8.9421490470173843</v>
      </c>
      <c r="F19" s="230">
        <v>7.5499134380273434</v>
      </c>
      <c r="G19" s="230">
        <v>6.7388040334740174</v>
      </c>
      <c r="H19" s="230">
        <v>6.2605380472151024</v>
      </c>
      <c r="I19" s="230">
        <v>5.6345142702053312</v>
      </c>
      <c r="J19" s="230">
        <v>5.4788257283377551</v>
      </c>
      <c r="K19" s="230">
        <v>4.9854714982335171</v>
      </c>
      <c r="L19" s="230">
        <v>5.1101208615343232</v>
      </c>
      <c r="M19" s="230">
        <v>5.0388490514692057</v>
      </c>
      <c r="N19" s="230">
        <v>3.7772518202557608</v>
      </c>
      <c r="O19" s="230">
        <v>4.119085491118228</v>
      </c>
      <c r="P19" s="230">
        <v>3.214961253942755</v>
      </c>
      <c r="Q19" s="230">
        <v>2.8950213399467901</v>
      </c>
      <c r="R19" s="230">
        <v>2.6690638016702768</v>
      </c>
      <c r="S19" s="230">
        <v>2.513337590798657</v>
      </c>
      <c r="T19" s="230">
        <v>2.5435006116310368</v>
      </c>
      <c r="U19" s="230">
        <v>2.555763785799126</v>
      </c>
      <c r="V19" s="230">
        <v>2.5123689442660169</v>
      </c>
      <c r="W19" s="230">
        <v>2.3919501994417471</v>
      </c>
      <c r="X19" s="230">
        <v>2.4655489619815238</v>
      </c>
      <c r="Y19" s="230">
        <v>2.012831984828388</v>
      </c>
      <c r="DA19" s="71" t="s">
        <v>2313</v>
      </c>
    </row>
    <row r="20" spans="1:105" ht="12" customHeight="1" x14ac:dyDescent="0.25">
      <c r="A20" s="59" t="s">
        <v>159</v>
      </c>
      <c r="B20" s="230">
        <v>13.16338247319371</v>
      </c>
      <c r="C20" s="230">
        <v>14.31871169981622</v>
      </c>
      <c r="D20" s="230">
        <v>15.81557745279318</v>
      </c>
      <c r="E20" s="230">
        <v>7.5538628438891013</v>
      </c>
      <c r="F20" s="230">
        <v>8.2603996022047141</v>
      </c>
      <c r="G20" s="230">
        <v>8.7939153436299282</v>
      </c>
      <c r="H20" s="230">
        <v>8.2262697832451099</v>
      </c>
      <c r="I20" s="230">
        <v>8.3466220435994298</v>
      </c>
      <c r="J20" s="230">
        <v>6.0283567985245474</v>
      </c>
      <c r="K20" s="230">
        <v>6.033140702576941</v>
      </c>
      <c r="L20" s="230">
        <v>6.1765933816638441</v>
      </c>
      <c r="M20" s="230">
        <v>6.1218398742457847</v>
      </c>
      <c r="N20" s="230">
        <v>4.4264492845693768</v>
      </c>
      <c r="O20" s="230">
        <v>4.2064560069144914</v>
      </c>
      <c r="P20" s="230">
        <v>4.5959374501947554</v>
      </c>
      <c r="Q20" s="230">
        <v>5.6252567455569187</v>
      </c>
      <c r="R20" s="230">
        <v>4.3899473229266519</v>
      </c>
      <c r="S20" s="230">
        <v>3.4623524835131119</v>
      </c>
      <c r="T20" s="230">
        <v>3.2202835803267948</v>
      </c>
      <c r="U20" s="230">
        <v>2.773862639278283</v>
      </c>
      <c r="V20" s="230">
        <v>1.922001454140059</v>
      </c>
      <c r="W20" s="230">
        <v>1.510847042421936</v>
      </c>
      <c r="X20" s="230">
        <v>3.8546455322401849</v>
      </c>
      <c r="Y20" s="230">
        <v>1.53723485405369</v>
      </c>
      <c r="DA20" s="71" t="s">
        <v>2314</v>
      </c>
    </row>
    <row r="21" spans="1:105" ht="12" customHeight="1" x14ac:dyDescent="0.25">
      <c r="A21" s="59" t="s">
        <v>32</v>
      </c>
      <c r="B21" s="230">
        <v>47.17205122728322</v>
      </c>
      <c r="C21" s="230">
        <v>33.942368374973981</v>
      </c>
      <c r="D21" s="230">
        <v>48.096191073481663</v>
      </c>
      <c r="E21" s="230">
        <v>41.489421367154748</v>
      </c>
      <c r="F21" s="230">
        <v>34.091088060430643</v>
      </c>
      <c r="G21" s="230">
        <v>28.89816721461893</v>
      </c>
      <c r="H21" s="230">
        <v>37.782614029621612</v>
      </c>
      <c r="I21" s="230">
        <v>29.230184278889048</v>
      </c>
      <c r="J21" s="230">
        <v>26.82872452685713</v>
      </c>
      <c r="K21" s="230">
        <v>29.247035622498721</v>
      </c>
      <c r="L21" s="230">
        <v>31.88600014994703</v>
      </c>
      <c r="M21" s="230">
        <v>21.767040104231931</v>
      </c>
      <c r="N21" s="230">
        <v>11.70310017311901</v>
      </c>
      <c r="O21" s="230">
        <v>8.9867895468194625</v>
      </c>
      <c r="P21" s="230">
        <v>7.0488554710805253</v>
      </c>
      <c r="Q21" s="230">
        <v>7.5268067354992363</v>
      </c>
      <c r="R21" s="230">
        <v>7.2121386978876867</v>
      </c>
      <c r="S21" s="230">
        <v>6.7229756316483957</v>
      </c>
      <c r="T21" s="230">
        <v>6.3540213073836709</v>
      </c>
      <c r="U21" s="230">
        <v>6.0344045936287536</v>
      </c>
      <c r="V21" s="230">
        <v>5.7339505925322376</v>
      </c>
      <c r="W21" s="230">
        <v>4.6696940369904123</v>
      </c>
      <c r="X21" s="230">
        <v>5.7021898429547742</v>
      </c>
      <c r="Y21" s="230">
        <v>2.9943323089412401</v>
      </c>
      <c r="DA21" s="71" t="s">
        <v>2315</v>
      </c>
    </row>
    <row r="22" spans="1:105" ht="12" customHeight="1" x14ac:dyDescent="0.25">
      <c r="A22" s="59" t="s">
        <v>35</v>
      </c>
      <c r="B22" s="230">
        <v>3.6060659759672542</v>
      </c>
      <c r="C22" s="230">
        <v>6.8046329204943357</v>
      </c>
      <c r="D22" s="230">
        <v>8.1169886636870974</v>
      </c>
      <c r="E22" s="230">
        <v>10.892278250100819</v>
      </c>
      <c r="F22" s="230">
        <v>10.93983983557651</v>
      </c>
      <c r="G22" s="230">
        <v>11.386651611589651</v>
      </c>
      <c r="H22" s="230">
        <v>13.95889947694711</v>
      </c>
      <c r="I22" s="230">
        <v>15.63829961791655</v>
      </c>
      <c r="J22" s="230">
        <v>14.145766749562791</v>
      </c>
      <c r="K22" s="230">
        <v>15.56812314489631</v>
      </c>
      <c r="L22" s="230">
        <v>17.668822801576621</v>
      </c>
      <c r="M22" s="230">
        <v>22.07422069861563</v>
      </c>
      <c r="N22" s="230">
        <v>17.137870563017469</v>
      </c>
      <c r="O22" s="230">
        <v>17.641802154021558</v>
      </c>
      <c r="P22" s="230">
        <v>16.652654750480611</v>
      </c>
      <c r="Q22" s="230">
        <v>20.030549276688092</v>
      </c>
      <c r="R22" s="230">
        <v>20.3321579685106</v>
      </c>
      <c r="S22" s="230">
        <v>20.449881136876019</v>
      </c>
      <c r="T22" s="230">
        <v>19.12055371209787</v>
      </c>
      <c r="U22" s="230">
        <v>20.333359363778271</v>
      </c>
      <c r="V22" s="230">
        <v>21.91125432498313</v>
      </c>
      <c r="W22" s="230">
        <v>22.3970925093065</v>
      </c>
      <c r="X22" s="230">
        <v>20.45101278177216</v>
      </c>
      <c r="Y22" s="230">
        <v>19.620082991628511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59.008090617303161</v>
      </c>
      <c r="C25" s="261">
        <f t="shared" si="1"/>
        <v>51.495338092371412</v>
      </c>
      <c r="D25" s="261">
        <f t="shared" si="1"/>
        <v>67.804812115032348</v>
      </c>
      <c r="E25" s="261">
        <f t="shared" si="1"/>
        <v>57.398092923468383</v>
      </c>
      <c r="F25" s="261">
        <f t="shared" si="1"/>
        <v>50.701034113532678</v>
      </c>
      <c r="G25" s="261">
        <f t="shared" si="1"/>
        <v>46.514615169427117</v>
      </c>
      <c r="H25" s="261">
        <f t="shared" si="1"/>
        <v>55.19026778085744</v>
      </c>
      <c r="I25" s="261">
        <f t="shared" si="1"/>
        <v>49.04135017550864</v>
      </c>
      <c r="J25" s="261">
        <f t="shared" si="1"/>
        <v>43.734728169401848</v>
      </c>
      <c r="K25" s="261">
        <f t="shared" si="1"/>
        <v>46.528142473504587</v>
      </c>
      <c r="L25" s="261">
        <f t="shared" si="1"/>
        <v>50.701280995601508</v>
      </c>
      <c r="M25" s="261">
        <f t="shared" si="1"/>
        <v>45.834958107135471</v>
      </c>
      <c r="N25" s="261">
        <f t="shared" si="1"/>
        <v>30.87055986746801</v>
      </c>
      <c r="O25" s="261">
        <f t="shared" si="1"/>
        <v>29.128444332394778</v>
      </c>
      <c r="P25" s="261">
        <f t="shared" si="1"/>
        <v>26.260340771415539</v>
      </c>
      <c r="Q25" s="261">
        <f t="shared" si="1"/>
        <v>30.064695081409191</v>
      </c>
      <c r="R25" s="261">
        <f t="shared" si="1"/>
        <v>28.836089825829351</v>
      </c>
      <c r="S25" s="261">
        <f t="shared" si="1"/>
        <v>27.62378903569682</v>
      </c>
      <c r="T25" s="261">
        <f t="shared" si="1"/>
        <v>26.031966009532798</v>
      </c>
      <c r="U25" s="261">
        <f t="shared" si="1"/>
        <v>26.414491985403689</v>
      </c>
      <c r="V25" s="261">
        <f t="shared" si="1"/>
        <v>26.732979429934542</v>
      </c>
      <c r="W25" s="261">
        <f t="shared" si="1"/>
        <v>25.807986490133839</v>
      </c>
      <c r="X25" s="261">
        <f t="shared" si="1"/>
        <v>27.061164265790531</v>
      </c>
      <c r="Y25" s="261">
        <f t="shared" si="1"/>
        <v>21.803735116209861</v>
      </c>
      <c r="DA25" s="70"/>
    </row>
    <row r="26" spans="1:105" ht="12" customHeight="1" x14ac:dyDescent="0.25">
      <c r="A26" s="60" t="s">
        <v>2160</v>
      </c>
      <c r="B26" s="329">
        <v>59.008090617303161</v>
      </c>
      <c r="C26" s="329">
        <v>51.495338092371412</v>
      </c>
      <c r="D26" s="329">
        <v>67.804812115032348</v>
      </c>
      <c r="E26" s="329">
        <v>57.398092923468383</v>
      </c>
      <c r="F26" s="329">
        <v>50.701034113532678</v>
      </c>
      <c r="G26" s="329">
        <v>46.514615169427117</v>
      </c>
      <c r="H26" s="329">
        <v>55.19026778085744</v>
      </c>
      <c r="I26" s="329">
        <v>49.04135017550864</v>
      </c>
      <c r="J26" s="329">
        <v>43.734728169401848</v>
      </c>
      <c r="K26" s="329">
        <v>46.528142473504587</v>
      </c>
      <c r="L26" s="329">
        <v>50.701280995601508</v>
      </c>
      <c r="M26" s="329">
        <v>45.834958107135471</v>
      </c>
      <c r="N26" s="329">
        <v>30.87055986746801</v>
      </c>
      <c r="O26" s="329">
        <v>29.128444332394778</v>
      </c>
      <c r="P26" s="329">
        <v>26.260340771415539</v>
      </c>
      <c r="Q26" s="329">
        <v>30.064695081409191</v>
      </c>
      <c r="R26" s="329">
        <v>28.836089825829351</v>
      </c>
      <c r="S26" s="329">
        <v>27.62378903569682</v>
      </c>
      <c r="T26" s="329">
        <v>26.031966009532798</v>
      </c>
      <c r="U26" s="329">
        <v>26.414491985403689</v>
      </c>
      <c r="V26" s="329">
        <v>26.732979429934542</v>
      </c>
      <c r="W26" s="329">
        <v>25.807986490133839</v>
      </c>
      <c r="X26" s="329">
        <v>27.061164265790531</v>
      </c>
      <c r="Y26" s="329">
        <v>21.803735116209861</v>
      </c>
      <c r="DA26" s="72" t="s">
        <v>2319</v>
      </c>
    </row>
    <row r="27" spans="1:105" ht="12" customHeight="1" x14ac:dyDescent="0.25">
      <c r="A27" s="59" t="s">
        <v>28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2320</v>
      </c>
    </row>
    <row r="28" spans="1:105" ht="12" customHeight="1" x14ac:dyDescent="0.25">
      <c r="A28" s="59" t="s">
        <v>31</v>
      </c>
      <c r="B28" s="230">
        <v>5.7235075535996929</v>
      </c>
      <c r="C28" s="230">
        <v>5.6072439296342829</v>
      </c>
      <c r="D28" s="230">
        <v>7.7808477900640529</v>
      </c>
      <c r="E28" s="230">
        <v>7.451790872514489</v>
      </c>
      <c r="F28" s="230">
        <v>6.2915945316894533</v>
      </c>
      <c r="G28" s="230">
        <v>5.6156700278950158</v>
      </c>
      <c r="H28" s="230">
        <v>5.2171150393459182</v>
      </c>
      <c r="I28" s="230">
        <v>4.6954285585044433</v>
      </c>
      <c r="J28" s="230">
        <v>4.5656881069481292</v>
      </c>
      <c r="K28" s="230">
        <v>4.1545595818612657</v>
      </c>
      <c r="L28" s="230">
        <v>4.2584340512786021</v>
      </c>
      <c r="M28" s="230">
        <v>4.1990408762243394</v>
      </c>
      <c r="N28" s="230">
        <v>3.147709850213134</v>
      </c>
      <c r="O28" s="230">
        <v>3.4325712425985229</v>
      </c>
      <c r="P28" s="230">
        <v>2.6791343782856289</v>
      </c>
      <c r="Q28" s="230">
        <v>2.4125177832889921</v>
      </c>
      <c r="R28" s="230">
        <v>2.22421983472523</v>
      </c>
      <c r="S28" s="230">
        <v>2.0944479923322148</v>
      </c>
      <c r="T28" s="230">
        <v>2.1195838430258629</v>
      </c>
      <c r="U28" s="230">
        <v>2.129803154832604</v>
      </c>
      <c r="V28" s="230">
        <v>2.093640786888348</v>
      </c>
      <c r="W28" s="230">
        <v>1.9932918328681219</v>
      </c>
      <c r="X28" s="230">
        <v>2.0546241349846039</v>
      </c>
      <c r="Y28" s="230">
        <v>1.67735998735699</v>
      </c>
      <c r="DA28" s="71" t="s">
        <v>2321</v>
      </c>
    </row>
    <row r="29" spans="1:105" ht="12" customHeight="1" x14ac:dyDescent="0.25">
      <c r="A29" s="59" t="s">
        <v>159</v>
      </c>
      <c r="B29" s="230">
        <v>10.969485394328091</v>
      </c>
      <c r="C29" s="230">
        <v>11.93225974984685</v>
      </c>
      <c r="D29" s="230">
        <v>13.17964787732766</v>
      </c>
      <c r="E29" s="230">
        <v>6.2948857032409187</v>
      </c>
      <c r="F29" s="230">
        <v>6.8836663351705942</v>
      </c>
      <c r="G29" s="230">
        <v>7.328262786358275</v>
      </c>
      <c r="H29" s="230">
        <v>6.8552248193709264</v>
      </c>
      <c r="I29" s="230">
        <v>6.9555183696661933</v>
      </c>
      <c r="J29" s="230">
        <v>5.0236306654371221</v>
      </c>
      <c r="K29" s="230">
        <v>5.0276172521474507</v>
      </c>
      <c r="L29" s="230">
        <v>5.1471611513865376</v>
      </c>
      <c r="M29" s="230">
        <v>5.1015332285381536</v>
      </c>
      <c r="N29" s="230">
        <v>3.6887077371411472</v>
      </c>
      <c r="O29" s="230">
        <v>3.505380005762075</v>
      </c>
      <c r="P29" s="230">
        <v>3.8299478751622962</v>
      </c>
      <c r="Q29" s="230">
        <v>4.6877139546307651</v>
      </c>
      <c r="R29" s="230">
        <v>3.6582894357722102</v>
      </c>
      <c r="S29" s="230">
        <v>2.8852937362609259</v>
      </c>
      <c r="T29" s="230">
        <v>2.6835696502723292</v>
      </c>
      <c r="U29" s="230">
        <v>2.311552199398569</v>
      </c>
      <c r="V29" s="230">
        <v>1.6016678784500491</v>
      </c>
      <c r="W29" s="230">
        <v>1.2590392020182799</v>
      </c>
      <c r="X29" s="230">
        <v>3.2122046102001538</v>
      </c>
      <c r="Y29" s="230">
        <v>1.2810290450447419</v>
      </c>
      <c r="DA29" s="71" t="s">
        <v>2322</v>
      </c>
    </row>
    <row r="30" spans="1:105" ht="12" customHeight="1" x14ac:dyDescent="0.25">
      <c r="A30" s="59" t="s">
        <v>32</v>
      </c>
      <c r="B30" s="230">
        <v>39.310042689402671</v>
      </c>
      <c r="C30" s="230">
        <v>28.285306979144998</v>
      </c>
      <c r="D30" s="230">
        <v>40.08015922790139</v>
      </c>
      <c r="E30" s="230">
        <v>34.574517805962287</v>
      </c>
      <c r="F30" s="230">
        <v>28.409240050358871</v>
      </c>
      <c r="G30" s="230">
        <v>24.081806012182451</v>
      </c>
      <c r="H30" s="230">
        <v>31.485511691351341</v>
      </c>
      <c r="I30" s="230">
        <v>24.358486899074212</v>
      </c>
      <c r="J30" s="230">
        <v>22.3572704390476</v>
      </c>
      <c r="K30" s="230">
        <v>24.3725296854156</v>
      </c>
      <c r="L30" s="230">
        <v>26.57166679162253</v>
      </c>
      <c r="M30" s="230">
        <v>18.13920008685994</v>
      </c>
      <c r="N30" s="230">
        <v>9.7525834775991793</v>
      </c>
      <c r="O30" s="230">
        <v>7.4889912890162158</v>
      </c>
      <c r="P30" s="230">
        <v>5.8740462259004396</v>
      </c>
      <c r="Q30" s="230">
        <v>6.2723389462493628</v>
      </c>
      <c r="R30" s="230">
        <v>6.0101155815730731</v>
      </c>
      <c r="S30" s="230">
        <v>5.6024796930403298</v>
      </c>
      <c r="T30" s="230">
        <v>5.295017756153058</v>
      </c>
      <c r="U30" s="230">
        <v>5.028670494690628</v>
      </c>
      <c r="V30" s="230">
        <v>4.7782921604435327</v>
      </c>
      <c r="W30" s="230">
        <v>3.8914116974920101</v>
      </c>
      <c r="X30" s="230">
        <v>4.7518248691289777</v>
      </c>
      <c r="Y30" s="230">
        <v>2.4952769241177011</v>
      </c>
      <c r="DA30" s="71" t="s">
        <v>2323</v>
      </c>
    </row>
    <row r="31" spans="1:105" ht="12" customHeight="1" x14ac:dyDescent="0.25">
      <c r="A31" s="59" t="s">
        <v>35</v>
      </c>
      <c r="B31" s="230">
        <v>3.0050549799727122</v>
      </c>
      <c r="C31" s="230">
        <v>5.6705274337452813</v>
      </c>
      <c r="D31" s="230">
        <v>6.7641572197392499</v>
      </c>
      <c r="E31" s="230">
        <v>9.0768985417506887</v>
      </c>
      <c r="F31" s="230">
        <v>9.1165331963137604</v>
      </c>
      <c r="G31" s="230">
        <v>9.4888763429913769</v>
      </c>
      <c r="H31" s="230">
        <v>11.632416230789261</v>
      </c>
      <c r="I31" s="230">
        <v>13.031916348263801</v>
      </c>
      <c r="J31" s="230">
        <v>11.788138957968989</v>
      </c>
      <c r="K31" s="230">
        <v>12.97343595408026</v>
      </c>
      <c r="L31" s="230">
        <v>14.724019001313851</v>
      </c>
      <c r="M31" s="230">
        <v>18.39518391551303</v>
      </c>
      <c r="N31" s="230">
        <v>14.281558802514549</v>
      </c>
      <c r="O31" s="230">
        <v>14.701501795017959</v>
      </c>
      <c r="P31" s="230">
        <v>13.877212292067179</v>
      </c>
      <c r="Q31" s="230">
        <v>16.692124397240072</v>
      </c>
      <c r="R31" s="230">
        <v>16.943464973758839</v>
      </c>
      <c r="S31" s="230">
        <v>17.04156761406335</v>
      </c>
      <c r="T31" s="230">
        <v>15.93379476008155</v>
      </c>
      <c r="U31" s="230">
        <v>16.944466136481889</v>
      </c>
      <c r="V31" s="230">
        <v>18.259378604152609</v>
      </c>
      <c r="W31" s="230">
        <v>18.664243757755418</v>
      </c>
      <c r="X31" s="230">
        <v>17.0425106514768</v>
      </c>
      <c r="Y31" s="230">
        <v>16.350069159690431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580.72627367200289</v>
      </c>
      <c r="C34" s="261">
        <v>518.06147747386694</v>
      </c>
      <c r="D34" s="261">
        <v>653.82678299440965</v>
      </c>
      <c r="E34" s="261">
        <v>560.70339898040788</v>
      </c>
      <c r="F34" s="261">
        <v>501.96142710930201</v>
      </c>
      <c r="G34" s="261">
        <v>440.25125254494412</v>
      </c>
      <c r="H34" s="261">
        <v>521.55591128771232</v>
      </c>
      <c r="I34" s="261">
        <v>454.12432455879588</v>
      </c>
      <c r="J34" s="261">
        <v>418.35609816550891</v>
      </c>
      <c r="K34" s="261">
        <v>448.14933414777721</v>
      </c>
      <c r="L34" s="261">
        <v>473.41470126139558</v>
      </c>
      <c r="M34" s="261">
        <v>435.36335953664587</v>
      </c>
      <c r="N34" s="261">
        <v>445.58100993261633</v>
      </c>
      <c r="O34" s="261">
        <v>398.41435926673802</v>
      </c>
      <c r="P34" s="261">
        <v>378.10609856352511</v>
      </c>
      <c r="Q34" s="261">
        <v>429.48193088988683</v>
      </c>
      <c r="R34" s="261">
        <v>418.90462777879708</v>
      </c>
      <c r="S34" s="261">
        <v>417.90326271562509</v>
      </c>
      <c r="T34" s="261">
        <v>409.68757725268841</v>
      </c>
      <c r="U34" s="261">
        <v>415.24761113943782</v>
      </c>
      <c r="V34" s="261">
        <v>397.47238232921359</v>
      </c>
      <c r="W34" s="261">
        <v>404.07941472020428</v>
      </c>
      <c r="X34" s="261">
        <v>432.02405126104702</v>
      </c>
      <c r="Y34" s="261">
        <v>399.53982125236121</v>
      </c>
      <c r="DA34" s="70" t="s">
        <v>2327</v>
      </c>
    </row>
    <row r="35" spans="1:105" ht="12" customHeight="1" x14ac:dyDescent="0.25">
      <c r="A35" s="64" t="s">
        <v>28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56.327720134039758</v>
      </c>
      <c r="C37" s="229">
        <v>56.410874893800212</v>
      </c>
      <c r="D37" s="229">
        <v>75.028991613692256</v>
      </c>
      <c r="E37" s="229">
        <v>72.794134053915428</v>
      </c>
      <c r="F37" s="229">
        <v>62.289415297684727</v>
      </c>
      <c r="G37" s="229">
        <v>53.151160224687082</v>
      </c>
      <c r="H37" s="229">
        <v>49.302482086935363</v>
      </c>
      <c r="I37" s="229">
        <v>43.454567307838673</v>
      </c>
      <c r="J37" s="229">
        <v>43.674295961437807</v>
      </c>
      <c r="K37" s="229">
        <v>39.765120165506339</v>
      </c>
      <c r="L37" s="229">
        <v>39.526568823349407</v>
      </c>
      <c r="M37" s="229">
        <v>39.627345180018906</v>
      </c>
      <c r="N37" s="229">
        <v>45.433569719960182</v>
      </c>
      <c r="O37" s="229">
        <v>46.950178892196448</v>
      </c>
      <c r="P37" s="229">
        <v>38.57516763086506</v>
      </c>
      <c r="Q37" s="229">
        <v>34.463439361932828</v>
      </c>
      <c r="R37" s="229">
        <v>32.311453723146847</v>
      </c>
      <c r="S37" s="229">
        <v>31.685611573877399</v>
      </c>
      <c r="T37" s="229">
        <v>33.357725233477026</v>
      </c>
      <c r="U37" s="229">
        <v>33.481456797661778</v>
      </c>
      <c r="V37" s="229">
        <v>31.128755905684649</v>
      </c>
      <c r="W37" s="229">
        <v>31.209261423777878</v>
      </c>
      <c r="X37" s="229">
        <v>32.801509716893257</v>
      </c>
      <c r="Y37" s="229">
        <v>30.736573616978099</v>
      </c>
      <c r="DA37" s="73" t="s">
        <v>2330</v>
      </c>
    </row>
    <row r="38" spans="1:105" ht="12" customHeight="1" x14ac:dyDescent="0.25">
      <c r="A38" s="64" t="s">
        <v>159</v>
      </c>
      <c r="B38" s="229">
        <v>107.9558465713112</v>
      </c>
      <c r="C38" s="229">
        <v>120.0427911458527</v>
      </c>
      <c r="D38" s="229">
        <v>127.08842490431149</v>
      </c>
      <c r="E38" s="229">
        <v>61.492701764612512</v>
      </c>
      <c r="F38" s="229">
        <v>68.151173595574122</v>
      </c>
      <c r="G38" s="229">
        <v>69.360497962225054</v>
      </c>
      <c r="H38" s="229">
        <v>64.782853418030626</v>
      </c>
      <c r="I38" s="229">
        <v>64.370916816129395</v>
      </c>
      <c r="J38" s="229">
        <v>48.054866505086991</v>
      </c>
      <c r="K38" s="229">
        <v>48.121539777809431</v>
      </c>
      <c r="L38" s="229">
        <v>47.775688679284407</v>
      </c>
      <c r="M38" s="229">
        <v>48.144379669958028</v>
      </c>
      <c r="N38" s="229">
        <v>53.242251709003973</v>
      </c>
      <c r="O38" s="229">
        <v>47.946045900876683</v>
      </c>
      <c r="P38" s="229">
        <v>55.145005976295977</v>
      </c>
      <c r="Q38" s="229">
        <v>66.965204045565926</v>
      </c>
      <c r="R38" s="229">
        <v>53.144319623619033</v>
      </c>
      <c r="S38" s="229">
        <v>43.64982894700784</v>
      </c>
      <c r="T38" s="229">
        <v>42.233657957539947</v>
      </c>
      <c r="U38" s="229">
        <v>36.338632950229702</v>
      </c>
      <c r="V38" s="229">
        <v>23.813984109637161</v>
      </c>
      <c r="W38" s="229">
        <v>19.712960716863009</v>
      </c>
      <c r="X38" s="229">
        <v>51.281963907680478</v>
      </c>
      <c r="Y38" s="229">
        <v>23.474056759006761</v>
      </c>
      <c r="DA38" s="73" t="s">
        <v>2331</v>
      </c>
    </row>
    <row r="39" spans="1:105" ht="12" customHeight="1" x14ac:dyDescent="0.25">
      <c r="A39" s="64" t="s">
        <v>32</v>
      </c>
      <c r="B39" s="229">
        <v>386.86855260166863</v>
      </c>
      <c r="C39" s="229">
        <v>284.56028190615052</v>
      </c>
      <c r="D39" s="229">
        <v>386.4840968134281</v>
      </c>
      <c r="E39" s="229">
        <v>337.74727808047629</v>
      </c>
      <c r="F39" s="229">
        <v>281.2633495174141</v>
      </c>
      <c r="G39" s="229">
        <v>227.92933407683319</v>
      </c>
      <c r="H39" s="229">
        <v>297.54258137950899</v>
      </c>
      <c r="I39" s="229">
        <v>225.4293714161139</v>
      </c>
      <c r="J39" s="229">
        <v>213.8643777613527</v>
      </c>
      <c r="K39" s="229">
        <v>233.28021961926601</v>
      </c>
      <c r="L39" s="229">
        <v>246.63686311516909</v>
      </c>
      <c r="M39" s="229">
        <v>171.18393564621849</v>
      </c>
      <c r="N39" s="229">
        <v>140.76732051692491</v>
      </c>
      <c r="O39" s="229">
        <v>102.4332652962615</v>
      </c>
      <c r="P39" s="229">
        <v>84.576690020511577</v>
      </c>
      <c r="Q39" s="229">
        <v>89.601981145545949</v>
      </c>
      <c r="R39" s="229">
        <v>87.30952240103197</v>
      </c>
      <c r="S39" s="229">
        <v>84.756459006910703</v>
      </c>
      <c r="T39" s="229">
        <v>83.33227675673524</v>
      </c>
      <c r="U39" s="229">
        <v>79.052946060122594</v>
      </c>
      <c r="V39" s="229">
        <v>71.044799681018844</v>
      </c>
      <c r="W39" s="229">
        <v>60.928401437247267</v>
      </c>
      <c r="X39" s="229">
        <v>75.86157826325605</v>
      </c>
      <c r="Y39" s="229">
        <v>45.724390381900299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2.8079832583501569</v>
      </c>
      <c r="L40" s="229">
        <v>2.80798325835356</v>
      </c>
      <c r="M40" s="229">
        <v>2.8079832583500521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2333</v>
      </c>
    </row>
    <row r="41" spans="1:105" ht="12" customHeight="1" x14ac:dyDescent="0.25">
      <c r="A41" s="64" t="s">
        <v>35</v>
      </c>
      <c r="B41" s="229">
        <v>29.57415436498334</v>
      </c>
      <c r="C41" s="229">
        <v>57.047529528063578</v>
      </c>
      <c r="D41" s="229">
        <v>65.225269662977766</v>
      </c>
      <c r="E41" s="229">
        <v>88.669285081403714</v>
      </c>
      <c r="F41" s="229">
        <v>90.257488698629061</v>
      </c>
      <c r="G41" s="229">
        <v>89.81026028119868</v>
      </c>
      <c r="H41" s="229">
        <v>109.92799440323731</v>
      </c>
      <c r="I41" s="229">
        <v>120.60587847302369</v>
      </c>
      <c r="J41" s="229">
        <v>112.7625579376314</v>
      </c>
      <c r="K41" s="229">
        <v>124.17447132684531</v>
      </c>
      <c r="L41" s="229">
        <v>136.66759738523911</v>
      </c>
      <c r="M41" s="229">
        <v>173.5997157821003</v>
      </c>
      <c r="N41" s="229">
        <v>206.13786798672729</v>
      </c>
      <c r="O41" s="229">
        <v>201.08486917740331</v>
      </c>
      <c r="P41" s="229">
        <v>199.80923493585249</v>
      </c>
      <c r="Q41" s="229">
        <v>238.45130633684221</v>
      </c>
      <c r="R41" s="229">
        <v>246.1393320309993</v>
      </c>
      <c r="S41" s="229">
        <v>257.81136318782922</v>
      </c>
      <c r="T41" s="229">
        <v>250.7639173049362</v>
      </c>
      <c r="U41" s="229">
        <v>266.37457533142373</v>
      </c>
      <c r="V41" s="229">
        <v>271.48484263287298</v>
      </c>
      <c r="W41" s="229">
        <v>292.2287911423162</v>
      </c>
      <c r="X41" s="229">
        <v>272.07899937321719</v>
      </c>
      <c r="Y41" s="229">
        <v>299.60480049447602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0.26359054569017021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112.36384224794668</v>
      </c>
      <c r="C45" s="261">
        <f t="shared" si="2"/>
        <v>101.66610988176407</v>
      </c>
      <c r="D45" s="261">
        <f t="shared" si="2"/>
        <v>124.42681743700771</v>
      </c>
      <c r="E45" s="261">
        <f t="shared" si="2"/>
        <v>110.01594026151504</v>
      </c>
      <c r="F45" s="261">
        <f t="shared" si="2"/>
        <v>101.36782439641148</v>
      </c>
      <c r="G45" s="261">
        <f t="shared" si="2"/>
        <v>94.322795838352334</v>
      </c>
      <c r="H45" s="261">
        <f t="shared" si="2"/>
        <v>107.84934209213111</v>
      </c>
      <c r="I45" s="261">
        <f t="shared" si="2"/>
        <v>99.044320030736102</v>
      </c>
      <c r="J45" s="261">
        <f t="shared" si="2"/>
        <v>91.420177708589208</v>
      </c>
      <c r="K45" s="261">
        <f t="shared" si="2"/>
        <v>96.579748837528953</v>
      </c>
      <c r="L45" s="261">
        <f t="shared" si="2"/>
        <v>102.82016158466476</v>
      </c>
      <c r="M45" s="261">
        <f t="shared" si="2"/>
        <v>94.594361957727443</v>
      </c>
      <c r="N45" s="261">
        <f t="shared" si="2"/>
        <v>78.237703220452062</v>
      </c>
      <c r="O45" s="261">
        <f t="shared" si="2"/>
        <v>73.964689159499756</v>
      </c>
      <c r="P45" s="261">
        <f t="shared" si="2"/>
        <v>71.086576436425105</v>
      </c>
      <c r="Q45" s="261">
        <f t="shared" si="2"/>
        <v>77.28106240760502</v>
      </c>
      <c r="R45" s="261">
        <f t="shared" si="2"/>
        <v>76.419384264723377</v>
      </c>
      <c r="S45" s="261">
        <f t="shared" si="2"/>
        <v>75.595532635308928</v>
      </c>
      <c r="T45" s="261">
        <f t="shared" si="2"/>
        <v>74.35172374658265</v>
      </c>
      <c r="U45" s="261">
        <f t="shared" si="2"/>
        <v>75.622992161914866</v>
      </c>
      <c r="V45" s="261">
        <f t="shared" si="2"/>
        <v>73.854714890544514</v>
      </c>
      <c r="W45" s="261">
        <f t="shared" si="2"/>
        <v>74.66115567921193</v>
      </c>
      <c r="X45" s="261">
        <f t="shared" si="2"/>
        <v>77.802248361924242</v>
      </c>
      <c r="Y45" s="261">
        <f t="shared" si="2"/>
        <v>69.95832859597364</v>
      </c>
      <c r="DA45" s="70"/>
    </row>
    <row r="46" spans="1:105" ht="12" customHeight="1" x14ac:dyDescent="0.25">
      <c r="A46" s="165" t="s">
        <v>2184</v>
      </c>
      <c r="B46" s="346">
        <v>70.394275113035846</v>
      </c>
      <c r="C46" s="346">
        <v>64.225379292173074</v>
      </c>
      <c r="D46" s="346">
        <v>77.174216155555513</v>
      </c>
      <c r="E46" s="346">
        <v>69.493442807624774</v>
      </c>
      <c r="F46" s="346">
        <v>65.090657735792462</v>
      </c>
      <c r="G46" s="346">
        <v>62.50547442962683</v>
      </c>
      <c r="H46" s="346">
        <v>70.156065886476725</v>
      </c>
      <c r="I46" s="346">
        <v>66.224380256612406</v>
      </c>
      <c r="J46" s="346">
        <v>61.185237179320779</v>
      </c>
      <c r="K46" s="346">
        <v>64.19162655221983</v>
      </c>
      <c r="L46" s="346">
        <v>68.606090363795531</v>
      </c>
      <c r="M46" s="346">
        <v>63.130292611222032</v>
      </c>
      <c r="N46" s="346">
        <v>46.035195846090282</v>
      </c>
      <c r="O46" s="346">
        <v>45.170954560534298</v>
      </c>
      <c r="P46" s="346">
        <v>43.760536601099957</v>
      </c>
      <c r="Q46" s="346">
        <v>46.242048763984428</v>
      </c>
      <c r="R46" s="346">
        <v>46.144801047541378</v>
      </c>
      <c r="S46" s="346">
        <v>45.393318897778023</v>
      </c>
      <c r="T46" s="346">
        <v>44.743264378758077</v>
      </c>
      <c r="U46" s="346">
        <v>45.612704555793471</v>
      </c>
      <c r="V46" s="346">
        <v>45.12905774237008</v>
      </c>
      <c r="W46" s="346">
        <v>45.458002846637243</v>
      </c>
      <c r="X46" s="346">
        <v>46.579513580791129</v>
      </c>
      <c r="Y46" s="346">
        <v>41.083255930340833</v>
      </c>
      <c r="DA46" s="167" t="s">
        <v>2338</v>
      </c>
    </row>
    <row r="47" spans="1:105" ht="12" customHeight="1" x14ac:dyDescent="0.25">
      <c r="A47" s="59" t="s">
        <v>28</v>
      </c>
      <c r="B47" s="230">
        <v>0</v>
      </c>
      <c r="C47" s="230">
        <v>0</v>
      </c>
      <c r="D47" s="230">
        <v>0</v>
      </c>
      <c r="E47" s="230">
        <v>0</v>
      </c>
      <c r="F47" s="230">
        <v>0</v>
      </c>
      <c r="G47" s="230">
        <v>0</v>
      </c>
      <c r="H47" s="230">
        <v>0</v>
      </c>
      <c r="I47" s="230">
        <v>0</v>
      </c>
      <c r="J47" s="230">
        <v>0</v>
      </c>
      <c r="K47" s="230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0</v>
      </c>
      <c r="DA47" s="71" t="s">
        <v>2339</v>
      </c>
    </row>
    <row r="48" spans="1:105" ht="12" customHeight="1" x14ac:dyDescent="0.25">
      <c r="A48" s="59" t="s">
        <v>31</v>
      </c>
      <c r="B48" s="230">
        <v>6.8279139542517377</v>
      </c>
      <c r="C48" s="230">
        <v>6.9933974900505893</v>
      </c>
      <c r="D48" s="230">
        <v>8.8560208411926666</v>
      </c>
      <c r="E48" s="230">
        <v>9.0220872582638023</v>
      </c>
      <c r="F48" s="230">
        <v>8.0772322189238164</v>
      </c>
      <c r="G48" s="230">
        <v>7.5462329002460189</v>
      </c>
      <c r="H48" s="230">
        <v>6.6318262468121416</v>
      </c>
      <c r="I48" s="230">
        <v>6.3406053302636396</v>
      </c>
      <c r="J48" s="230">
        <v>6.3874344577696274</v>
      </c>
      <c r="K48" s="230">
        <v>5.7317555137656786</v>
      </c>
      <c r="L48" s="230">
        <v>5.762270806444298</v>
      </c>
      <c r="M48" s="230">
        <v>5.7835043414440586</v>
      </c>
      <c r="N48" s="230">
        <v>4.6939686239358833</v>
      </c>
      <c r="O48" s="230">
        <v>5.3230621538128364</v>
      </c>
      <c r="P48" s="230">
        <v>4.464540618141938</v>
      </c>
      <c r="Q48" s="230">
        <v>3.710656791188057</v>
      </c>
      <c r="R48" s="230">
        <v>3.5592960897027321</v>
      </c>
      <c r="S48" s="230">
        <v>3.4417416636033491</v>
      </c>
      <c r="T48" s="230">
        <v>3.6431017244998452</v>
      </c>
      <c r="U48" s="230">
        <v>3.6777569720840408</v>
      </c>
      <c r="V48" s="230">
        <v>3.534362348607722</v>
      </c>
      <c r="W48" s="230">
        <v>3.5109699800617009</v>
      </c>
      <c r="X48" s="230">
        <v>3.5365585848026631</v>
      </c>
      <c r="Y48" s="230">
        <v>3.1605323253385471</v>
      </c>
      <c r="DA48" s="71" t="s">
        <v>2340</v>
      </c>
    </row>
    <row r="49" spans="1:105" ht="12" customHeight="1" x14ac:dyDescent="0.25">
      <c r="A49" s="59" t="s">
        <v>159</v>
      </c>
      <c r="B49" s="230">
        <v>13.08615419713866</v>
      </c>
      <c r="C49" s="230">
        <v>14.882005568581221</v>
      </c>
      <c r="D49" s="230">
        <v>15.0008378817334</v>
      </c>
      <c r="E49" s="230">
        <v>7.6213904908301551</v>
      </c>
      <c r="F49" s="230">
        <v>8.8373418259410457</v>
      </c>
      <c r="G49" s="230">
        <v>9.8475831851527804</v>
      </c>
      <c r="H49" s="230">
        <v>8.7141378984431768</v>
      </c>
      <c r="I49" s="230">
        <v>9.3925818058872252</v>
      </c>
      <c r="J49" s="230">
        <v>7.0280997877820628</v>
      </c>
      <c r="K49" s="230">
        <v>6.9362521678385436</v>
      </c>
      <c r="L49" s="230">
        <v>6.9648457817008094</v>
      </c>
      <c r="M49" s="230">
        <v>7.0265425950798068</v>
      </c>
      <c r="N49" s="230">
        <v>5.5007224950665918</v>
      </c>
      <c r="O49" s="230">
        <v>5.4359703920606259</v>
      </c>
      <c r="P49" s="230">
        <v>6.3822695840176804</v>
      </c>
      <c r="Q49" s="230">
        <v>7.2101013063554307</v>
      </c>
      <c r="R49" s="230">
        <v>5.854158424656517</v>
      </c>
      <c r="S49" s="230">
        <v>4.7413140360507313</v>
      </c>
      <c r="T49" s="230">
        <v>4.6124701567671211</v>
      </c>
      <c r="U49" s="230">
        <v>3.9916023217377878</v>
      </c>
      <c r="V49" s="230">
        <v>2.7038423592146761</v>
      </c>
      <c r="W49" s="230">
        <v>2.2176626468420801</v>
      </c>
      <c r="X49" s="230">
        <v>5.5290647067334158</v>
      </c>
      <c r="Y49" s="230">
        <v>2.413753599154973</v>
      </c>
      <c r="DA49" s="71" t="s">
        <v>2341</v>
      </c>
    </row>
    <row r="50" spans="1:105" ht="12" customHeight="1" x14ac:dyDescent="0.25">
      <c r="A50" s="59" t="s">
        <v>32</v>
      </c>
      <c r="B50" s="230">
        <v>46.89529742166507</v>
      </c>
      <c r="C50" s="230">
        <v>35.277651073432928</v>
      </c>
      <c r="D50" s="230">
        <v>45.618515490545718</v>
      </c>
      <c r="E50" s="230">
        <v>41.860315445558143</v>
      </c>
      <c r="F50" s="230">
        <v>36.472157875736713</v>
      </c>
      <c r="G50" s="230">
        <v>32.360682861309861</v>
      </c>
      <c r="H50" s="230">
        <v>40.02335414386279</v>
      </c>
      <c r="I50" s="230">
        <v>32.89317470067536</v>
      </c>
      <c r="J50" s="230">
        <v>31.27800152768285</v>
      </c>
      <c r="K50" s="230">
        <v>33.625075933130162</v>
      </c>
      <c r="L50" s="230">
        <v>35.955268530214617</v>
      </c>
      <c r="M50" s="230">
        <v>24.983834533901341</v>
      </c>
      <c r="N50" s="230">
        <v>14.543373762059529</v>
      </c>
      <c r="O50" s="230">
        <v>11.613558258041611</v>
      </c>
      <c r="P50" s="230">
        <v>9.7885787965429039</v>
      </c>
      <c r="Q50" s="230">
        <v>9.6473888270383483</v>
      </c>
      <c r="R50" s="230">
        <v>9.6176558423673733</v>
      </c>
      <c r="S50" s="230">
        <v>9.2063817529111098</v>
      </c>
      <c r="T50" s="230">
        <v>9.1009791295446814</v>
      </c>
      <c r="U50" s="230">
        <v>8.6835386313508138</v>
      </c>
      <c r="V50" s="230">
        <v>8.0664343225845432</v>
      </c>
      <c r="W50" s="230">
        <v>6.8543047358481424</v>
      </c>
      <c r="X50" s="230">
        <v>8.1791636476239518</v>
      </c>
      <c r="Y50" s="230">
        <v>4.701676109355577</v>
      </c>
      <c r="DA50" s="71" t="s">
        <v>2342</v>
      </c>
    </row>
    <row r="51" spans="1:105" ht="12" customHeight="1" x14ac:dyDescent="0.25">
      <c r="A51" s="59" t="s">
        <v>35</v>
      </c>
      <c r="B51" s="230">
        <v>3.5849095399803899</v>
      </c>
      <c r="C51" s="230">
        <v>7.0723251601083366</v>
      </c>
      <c r="D51" s="230">
        <v>7.6988419420837344</v>
      </c>
      <c r="E51" s="230">
        <v>10.989649612972681</v>
      </c>
      <c r="F51" s="230">
        <v>11.703925815190891</v>
      </c>
      <c r="G51" s="230">
        <v>12.750975482918159</v>
      </c>
      <c r="H51" s="230">
        <v>14.786747597358611</v>
      </c>
      <c r="I51" s="230">
        <v>17.598018419786179</v>
      </c>
      <c r="J51" s="230">
        <v>16.49170140608625</v>
      </c>
      <c r="K51" s="230">
        <v>17.898542937485441</v>
      </c>
      <c r="L51" s="230">
        <v>19.923705245435801</v>
      </c>
      <c r="M51" s="230">
        <v>25.33641114079682</v>
      </c>
      <c r="N51" s="230">
        <v>21.29713096502827</v>
      </c>
      <c r="O51" s="230">
        <v>22.798363756619231</v>
      </c>
      <c r="P51" s="230">
        <v>23.12514760239744</v>
      </c>
      <c r="Q51" s="230">
        <v>25.673901839402589</v>
      </c>
      <c r="R51" s="230">
        <v>27.11369069081476</v>
      </c>
      <c r="S51" s="230">
        <v>28.00388144521283</v>
      </c>
      <c r="T51" s="230">
        <v>27.386713367946442</v>
      </c>
      <c r="U51" s="230">
        <v>29.25980663062083</v>
      </c>
      <c r="V51" s="230">
        <v>30.82441871196313</v>
      </c>
      <c r="W51" s="230">
        <v>32.875065483885322</v>
      </c>
      <c r="X51" s="230">
        <v>29.3347266416311</v>
      </c>
      <c r="Y51" s="230">
        <v>30.807293896491728</v>
      </c>
      <c r="DA51" s="71" t="s">
        <v>2343</v>
      </c>
    </row>
    <row r="52" spans="1:105" ht="12" customHeight="1" x14ac:dyDescent="0.25">
      <c r="A52" s="165" t="s">
        <v>2191</v>
      </c>
      <c r="B52" s="346">
        <v>41.969567134910832</v>
      </c>
      <c r="C52" s="346">
        <v>37.440730589590991</v>
      </c>
      <c r="D52" s="346">
        <v>47.252601281452193</v>
      </c>
      <c r="E52" s="346">
        <v>40.522497453890267</v>
      </c>
      <c r="F52" s="346">
        <v>36.277166660619017</v>
      </c>
      <c r="G52" s="346">
        <v>31.817321408725508</v>
      </c>
      <c r="H52" s="346">
        <v>37.693276205654378</v>
      </c>
      <c r="I52" s="346">
        <v>32.819939774123696</v>
      </c>
      <c r="J52" s="346">
        <v>30.234940529268432</v>
      </c>
      <c r="K52" s="346">
        <v>32.388122285309123</v>
      </c>
      <c r="L52" s="346">
        <v>34.214071220869222</v>
      </c>
      <c r="M52" s="346">
        <v>31.464069346505411</v>
      </c>
      <c r="N52" s="346">
        <v>32.202507374361772</v>
      </c>
      <c r="O52" s="346">
        <v>28.793734598965461</v>
      </c>
      <c r="P52" s="346">
        <v>27.32603983532514</v>
      </c>
      <c r="Q52" s="346">
        <v>31.039013643620589</v>
      </c>
      <c r="R52" s="346">
        <v>30.274583217181998</v>
      </c>
      <c r="S52" s="346">
        <v>30.202213737530911</v>
      </c>
      <c r="T52" s="346">
        <v>29.608459367824569</v>
      </c>
      <c r="U52" s="346">
        <v>30.010287606121398</v>
      </c>
      <c r="V52" s="346">
        <v>28.725657148174431</v>
      </c>
      <c r="W52" s="346">
        <v>29.203152832574681</v>
      </c>
      <c r="X52" s="346">
        <v>31.222734781133109</v>
      </c>
      <c r="Y52" s="346">
        <v>28.87507266563281</v>
      </c>
      <c r="DA52" s="167" t="s">
        <v>2344</v>
      </c>
    </row>
    <row r="53" spans="1:105" ht="12" customHeight="1" x14ac:dyDescent="0.25">
      <c r="A53" s="64" t="s">
        <v>28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4.0708508274886102</v>
      </c>
      <c r="C55" s="229">
        <v>4.0768604906131767</v>
      </c>
      <c r="D55" s="229">
        <v>5.4224071535190292</v>
      </c>
      <c r="E55" s="229">
        <v>5.2608921530026356</v>
      </c>
      <c r="F55" s="229">
        <v>4.5017074578014826</v>
      </c>
      <c r="G55" s="229">
        <v>3.8412782208788681</v>
      </c>
      <c r="H55" s="229">
        <v>3.56313107513036</v>
      </c>
      <c r="I55" s="229">
        <v>3.1404974471241331</v>
      </c>
      <c r="J55" s="229">
        <v>3.15637741828573</v>
      </c>
      <c r="K55" s="229">
        <v>2.8738580568452661</v>
      </c>
      <c r="L55" s="229">
        <v>2.8566177544451832</v>
      </c>
      <c r="M55" s="229">
        <v>2.8639009449233912</v>
      </c>
      <c r="N55" s="229">
        <v>3.28352158493436</v>
      </c>
      <c r="O55" s="229">
        <v>3.393128181634586</v>
      </c>
      <c r="P55" s="229">
        <v>2.7878592049693278</v>
      </c>
      <c r="Q55" s="229">
        <v>2.4907012091164851</v>
      </c>
      <c r="R55" s="229">
        <v>2.335175430733321</v>
      </c>
      <c r="S55" s="229">
        <v>2.2899453020299378</v>
      </c>
      <c r="T55" s="229">
        <v>2.4107903363866998</v>
      </c>
      <c r="U55" s="229">
        <v>2.4197325186594658</v>
      </c>
      <c r="V55" s="229">
        <v>2.2497008832560228</v>
      </c>
      <c r="W55" s="229">
        <v>2.2555190834985912</v>
      </c>
      <c r="X55" s="229">
        <v>2.370592181897953</v>
      </c>
      <c r="Y55" s="229">
        <v>2.2213575455404491</v>
      </c>
      <c r="DA55" s="73" t="s">
        <v>2347</v>
      </c>
    </row>
    <row r="56" spans="1:105" ht="12" customHeight="1" x14ac:dyDescent="0.25">
      <c r="A56" s="64" t="s">
        <v>159</v>
      </c>
      <c r="B56" s="229">
        <v>7.8020581394253101</v>
      </c>
      <c r="C56" s="229">
        <v>8.6755916004990503</v>
      </c>
      <c r="D56" s="229">
        <v>9.1847853677516884</v>
      </c>
      <c r="E56" s="229">
        <v>4.4441283131519143</v>
      </c>
      <c r="F56" s="229">
        <v>4.9253415683374229</v>
      </c>
      <c r="G56" s="229">
        <v>5.0127404385023802</v>
      </c>
      <c r="H56" s="229">
        <v>4.6819102888648976</v>
      </c>
      <c r="I56" s="229">
        <v>4.652139290629357</v>
      </c>
      <c r="J56" s="229">
        <v>3.4729648672371729</v>
      </c>
      <c r="K56" s="229">
        <v>3.4777833996895362</v>
      </c>
      <c r="L56" s="229">
        <v>3.4527884553305581</v>
      </c>
      <c r="M56" s="229">
        <v>3.4794340575473659</v>
      </c>
      <c r="N56" s="229">
        <v>3.8478614776381721</v>
      </c>
      <c r="O56" s="229">
        <v>3.465100312349398</v>
      </c>
      <c r="P56" s="229">
        <v>3.9853750990856751</v>
      </c>
      <c r="Q56" s="229">
        <v>4.8396305700485076</v>
      </c>
      <c r="R56" s="229">
        <v>3.8407838449933869</v>
      </c>
      <c r="S56" s="229">
        <v>3.1546091669575849</v>
      </c>
      <c r="T56" s="229">
        <v>3.0522613206285998</v>
      </c>
      <c r="U56" s="229">
        <v>2.6262229975441782</v>
      </c>
      <c r="V56" s="229">
        <v>1.7210562878779241</v>
      </c>
      <c r="W56" s="229">
        <v>1.4246719422609251</v>
      </c>
      <c r="X56" s="229">
        <v>3.7061898601975241</v>
      </c>
      <c r="Y56" s="229">
        <v>1.6964894576688041</v>
      </c>
      <c r="DA56" s="73" t="s">
        <v>2348</v>
      </c>
    </row>
    <row r="57" spans="1:105" ht="12" customHeight="1" x14ac:dyDescent="0.25">
      <c r="A57" s="64" t="s">
        <v>32</v>
      </c>
      <c r="B57" s="229">
        <v>27.95930962126933</v>
      </c>
      <c r="C57" s="229">
        <v>20.56540645194697</v>
      </c>
      <c r="D57" s="229">
        <v>27.931524684119939</v>
      </c>
      <c r="E57" s="229">
        <v>24.409274566485539</v>
      </c>
      <c r="F57" s="229">
        <v>20.327134426895661</v>
      </c>
      <c r="G57" s="229">
        <v>16.47264110863382</v>
      </c>
      <c r="H57" s="229">
        <v>21.503647950592139</v>
      </c>
      <c r="I57" s="229">
        <v>16.2919667436522</v>
      </c>
      <c r="J57" s="229">
        <v>15.45615510637391</v>
      </c>
      <c r="K57" s="229">
        <v>16.859354023453989</v>
      </c>
      <c r="L57" s="229">
        <v>17.824649673595339</v>
      </c>
      <c r="M57" s="229">
        <v>12.37160432589636</v>
      </c>
      <c r="N57" s="229">
        <v>10.173370444357451</v>
      </c>
      <c r="O57" s="229">
        <v>7.4029366322897214</v>
      </c>
      <c r="P57" s="229">
        <v>6.1124271981351104</v>
      </c>
      <c r="Q57" s="229">
        <v>6.475609135661367</v>
      </c>
      <c r="R57" s="229">
        <v>6.3099312499794884</v>
      </c>
      <c r="S57" s="229">
        <v>6.125419251165094</v>
      </c>
      <c r="T57" s="229">
        <v>6.0224924244122073</v>
      </c>
      <c r="U57" s="229">
        <v>5.7132216627703647</v>
      </c>
      <c r="V57" s="229">
        <v>5.1344663139572386</v>
      </c>
      <c r="W57" s="229">
        <v>4.4033458627147137</v>
      </c>
      <c r="X57" s="229">
        <v>5.4825788779074349</v>
      </c>
      <c r="Y57" s="229">
        <v>3.3045394342187362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0.20293526781534041</v>
      </c>
      <c r="L58" s="229">
        <v>0.2029352678155863</v>
      </c>
      <c r="M58" s="229">
        <v>0.2029352678153328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2350</v>
      </c>
    </row>
    <row r="59" spans="1:105" ht="12" customHeight="1" x14ac:dyDescent="0.25">
      <c r="A59" s="64" t="s">
        <v>35</v>
      </c>
      <c r="B59" s="229">
        <v>2.1373485467275901</v>
      </c>
      <c r="C59" s="229">
        <v>4.1228720465317927</v>
      </c>
      <c r="D59" s="229">
        <v>4.713884076061535</v>
      </c>
      <c r="E59" s="229">
        <v>6.4082024212501736</v>
      </c>
      <c r="F59" s="229">
        <v>6.52298320758445</v>
      </c>
      <c r="G59" s="229">
        <v>6.4906616407104414</v>
      </c>
      <c r="H59" s="229">
        <v>7.944586891066983</v>
      </c>
      <c r="I59" s="229">
        <v>8.7162863864109976</v>
      </c>
      <c r="J59" s="229">
        <v>8.1494431373716107</v>
      </c>
      <c r="K59" s="229">
        <v>8.9741915375049857</v>
      </c>
      <c r="L59" s="229">
        <v>9.8770800696825471</v>
      </c>
      <c r="M59" s="229">
        <v>12.546194750322959</v>
      </c>
      <c r="N59" s="229">
        <v>14.89775386743179</v>
      </c>
      <c r="O59" s="229">
        <v>14.532569472691749</v>
      </c>
      <c r="P59" s="229">
        <v>14.44037833313503</v>
      </c>
      <c r="Q59" s="229">
        <v>17.23307272879422</v>
      </c>
      <c r="R59" s="229">
        <v>17.788692691475809</v>
      </c>
      <c r="S59" s="229">
        <v>18.63224001737829</v>
      </c>
      <c r="T59" s="229">
        <v>18.12291528639706</v>
      </c>
      <c r="U59" s="229">
        <v>19.251110427147388</v>
      </c>
      <c r="V59" s="229">
        <v>19.620433663083251</v>
      </c>
      <c r="W59" s="229">
        <v>21.119615944100449</v>
      </c>
      <c r="X59" s="229">
        <v>19.663373861130189</v>
      </c>
      <c r="Y59" s="229">
        <v>21.652686228204821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1.9049906307011161E-2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25.957796057732939</v>
      </c>
      <c r="C66" s="261">
        <f t="shared" si="3"/>
        <v>25.362749738902288</v>
      </c>
      <c r="D66" s="261">
        <f t="shared" si="3"/>
        <v>30.650534718178456</v>
      </c>
      <c r="E66" s="261">
        <f t="shared" si="3"/>
        <v>28.223524720084264</v>
      </c>
      <c r="F66" s="261">
        <f t="shared" si="3"/>
        <v>26.422507387759275</v>
      </c>
      <c r="G66" s="261">
        <f t="shared" si="3"/>
        <v>25.065892430523817</v>
      </c>
      <c r="H66" s="261">
        <f t="shared" si="3"/>
        <v>28.475375849825404</v>
      </c>
      <c r="I66" s="261">
        <f t="shared" si="3"/>
        <v>27.06453485764597</v>
      </c>
      <c r="J66" s="261">
        <f t="shared" si="3"/>
        <v>25.036189593916959</v>
      </c>
      <c r="K66" s="261">
        <f t="shared" si="3"/>
        <v>26.426613812031114</v>
      </c>
      <c r="L66" s="261">
        <f t="shared" si="3"/>
        <v>28.25159122005633</v>
      </c>
      <c r="M66" s="261">
        <f t="shared" si="3"/>
        <v>27.095158095213286</v>
      </c>
      <c r="N66" s="261">
        <f t="shared" si="3"/>
        <v>21.987295864670383</v>
      </c>
      <c r="O66" s="261">
        <f t="shared" si="3"/>
        <v>21.32288980424963</v>
      </c>
      <c r="P66" s="261">
        <f t="shared" si="3"/>
        <v>20.705668423739652</v>
      </c>
      <c r="Q66" s="261">
        <f t="shared" si="3"/>
        <v>22.387956325971395</v>
      </c>
      <c r="R66" s="261">
        <f t="shared" si="3"/>
        <v>22.303752249921146</v>
      </c>
      <c r="S66" s="261">
        <f t="shared" si="3"/>
        <v>22.173857573447265</v>
      </c>
      <c r="T66" s="261">
        <f t="shared" si="3"/>
        <v>21.810696855141678</v>
      </c>
      <c r="U66" s="261">
        <f t="shared" si="3"/>
        <v>22.370854845777721</v>
      </c>
      <c r="V66" s="261">
        <f t="shared" si="3"/>
        <v>22.132429881807091</v>
      </c>
      <c r="W66" s="261">
        <f t="shared" si="3"/>
        <v>22.551346253200464</v>
      </c>
      <c r="X66" s="261">
        <f t="shared" si="3"/>
        <v>22.902812055890614</v>
      </c>
      <c r="Y66" s="261">
        <f t="shared" si="3"/>
        <v>20.992264162224757</v>
      </c>
      <c r="DA66" s="70"/>
    </row>
    <row r="67" spans="1:105" ht="12" customHeight="1" x14ac:dyDescent="0.25">
      <c r="A67" s="165" t="s">
        <v>2210</v>
      </c>
      <c r="B67" s="346">
        <v>18.05217122345611</v>
      </c>
      <c r="C67" s="346">
        <v>18.310202148619219</v>
      </c>
      <c r="D67" s="346">
        <v>21.749767717794111</v>
      </c>
      <c r="E67" s="346">
        <v>20.590478108271139</v>
      </c>
      <c r="F67" s="346">
        <v>19.589135274401681</v>
      </c>
      <c r="G67" s="346">
        <v>19.0726019712625</v>
      </c>
      <c r="H67" s="346">
        <v>21.375257340173061</v>
      </c>
      <c r="I67" s="346">
        <v>20.88238553731242</v>
      </c>
      <c r="J67" s="346">
        <v>19.340965339096311</v>
      </c>
      <c r="K67" s="346">
        <v>20.32580407407815</v>
      </c>
      <c r="L67" s="346">
        <v>21.806835422219471</v>
      </c>
      <c r="M67" s="346">
        <v>21.168408190608389</v>
      </c>
      <c r="N67" s="346">
        <v>15.921449600247669</v>
      </c>
      <c r="O67" s="346">
        <v>15.89913924267165</v>
      </c>
      <c r="P67" s="346">
        <v>15.55838114173935</v>
      </c>
      <c r="Q67" s="346">
        <v>16.541272315538709</v>
      </c>
      <c r="R67" s="346">
        <v>16.601060674385479</v>
      </c>
      <c r="S67" s="346">
        <v>16.484797922056401</v>
      </c>
      <c r="T67" s="346">
        <v>16.233480132116551</v>
      </c>
      <c r="U67" s="346">
        <v>16.717947485067871</v>
      </c>
      <c r="V67" s="346">
        <v>16.72150277356371</v>
      </c>
      <c r="W67" s="346">
        <v>17.050475359529891</v>
      </c>
      <c r="X67" s="346">
        <v>17.021521293793519</v>
      </c>
      <c r="Y67" s="346">
        <v>15.55319230277038</v>
      </c>
      <c r="DA67" s="167" t="s">
        <v>2358</v>
      </c>
    </row>
    <row r="68" spans="1:105" ht="12" customHeight="1" x14ac:dyDescent="0.25">
      <c r="A68" s="165" t="s">
        <v>2212</v>
      </c>
      <c r="B68" s="346">
        <v>7.9056248342768276</v>
      </c>
      <c r="C68" s="346">
        <v>7.0525475902830674</v>
      </c>
      <c r="D68" s="346">
        <v>8.9007670003843469</v>
      </c>
      <c r="E68" s="346">
        <v>7.6330466118131248</v>
      </c>
      <c r="F68" s="346">
        <v>6.833372113357596</v>
      </c>
      <c r="G68" s="346">
        <v>5.9932904592613152</v>
      </c>
      <c r="H68" s="346">
        <v>7.1001185096523454</v>
      </c>
      <c r="I68" s="346">
        <v>6.1821493203335516</v>
      </c>
      <c r="J68" s="346">
        <v>5.6952242548206478</v>
      </c>
      <c r="K68" s="346">
        <v>6.1008097379529627</v>
      </c>
      <c r="L68" s="346">
        <v>6.4447557978368586</v>
      </c>
      <c r="M68" s="346">
        <v>5.9267499046048968</v>
      </c>
      <c r="N68" s="346">
        <v>6.0658462644227136</v>
      </c>
      <c r="O68" s="346">
        <v>5.4237505615779806</v>
      </c>
      <c r="P68" s="346">
        <v>5.1472872820003017</v>
      </c>
      <c r="Q68" s="346">
        <v>5.8466840104326838</v>
      </c>
      <c r="R68" s="346">
        <v>5.7026915755356677</v>
      </c>
      <c r="S68" s="346">
        <v>5.6890596513908642</v>
      </c>
      <c r="T68" s="346">
        <v>5.5772167230251259</v>
      </c>
      <c r="U68" s="346">
        <v>5.6529073607098486</v>
      </c>
      <c r="V68" s="346">
        <v>5.4109271082433832</v>
      </c>
      <c r="W68" s="346">
        <v>5.5008708936705748</v>
      </c>
      <c r="X68" s="346">
        <v>5.8812907620970956</v>
      </c>
      <c r="Y68" s="346">
        <v>5.4390718594543772</v>
      </c>
      <c r="DA68" s="167" t="s">
        <v>2359</v>
      </c>
    </row>
    <row r="69" spans="1:105" ht="12" customHeight="1" x14ac:dyDescent="0.25">
      <c r="A69" s="64" t="s">
        <v>28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0.76680846611973785</v>
      </c>
      <c r="C71" s="229">
        <v>0.76794048022630468</v>
      </c>
      <c r="D71" s="229">
        <v>1.021395253294443</v>
      </c>
      <c r="E71" s="229">
        <v>0.99097137508082889</v>
      </c>
      <c r="F71" s="229">
        <v>0.84796705576316023</v>
      </c>
      <c r="G71" s="229">
        <v>0.72356487263092251</v>
      </c>
      <c r="H71" s="229">
        <v>0.67117150445668816</v>
      </c>
      <c r="I71" s="229">
        <v>0.59156184599568173</v>
      </c>
      <c r="J71" s="229">
        <v>0.59455308710091348</v>
      </c>
      <c r="K71" s="229">
        <v>0.54133614367168426</v>
      </c>
      <c r="L71" s="229">
        <v>0.53808866288718127</v>
      </c>
      <c r="M71" s="229">
        <v>0.53946056580274393</v>
      </c>
      <c r="N71" s="229">
        <v>0.61850268081866056</v>
      </c>
      <c r="O71" s="229">
        <v>0.63914879875665309</v>
      </c>
      <c r="P71" s="229">
        <v>0.52513691395544115</v>
      </c>
      <c r="Q71" s="229">
        <v>0.46916255462581968</v>
      </c>
      <c r="R71" s="229">
        <v>0.43986684013813238</v>
      </c>
      <c r="S71" s="229">
        <v>0.43134703750148412</v>
      </c>
      <c r="T71" s="229">
        <v>0.45411009106453071</v>
      </c>
      <c r="U71" s="229">
        <v>0.45579449104942849</v>
      </c>
      <c r="V71" s="229">
        <v>0.42376637136124529</v>
      </c>
      <c r="W71" s="229">
        <v>0.42486232043740751</v>
      </c>
      <c r="X71" s="229">
        <v>0.44653813952648441</v>
      </c>
      <c r="Y71" s="229">
        <v>0.41842746010180182</v>
      </c>
      <c r="DA71" s="73" t="s">
        <v>2362</v>
      </c>
    </row>
    <row r="72" spans="1:105" ht="12" customHeight="1" x14ac:dyDescent="0.25">
      <c r="A72" s="64" t="s">
        <v>159</v>
      </c>
      <c r="B72" s="229">
        <v>1.4696397603349609</v>
      </c>
      <c r="C72" s="229">
        <v>1.6341834593737821</v>
      </c>
      <c r="D72" s="229">
        <v>1.7300980748119521</v>
      </c>
      <c r="E72" s="229">
        <v>0.83712112269897532</v>
      </c>
      <c r="F72" s="229">
        <v>0.92776517076715981</v>
      </c>
      <c r="G72" s="229">
        <v>0.9442281158397835</v>
      </c>
      <c r="H72" s="229">
        <v>0.88191107934297219</v>
      </c>
      <c r="I72" s="229">
        <v>0.87630324588032216</v>
      </c>
      <c r="J72" s="229">
        <v>0.65418728801143455</v>
      </c>
      <c r="K72" s="229">
        <v>0.65509493401354124</v>
      </c>
      <c r="L72" s="229">
        <v>0.6503867450484152</v>
      </c>
      <c r="M72" s="229">
        <v>0.65540586125545963</v>
      </c>
      <c r="N72" s="229">
        <v>0.72480493207588825</v>
      </c>
      <c r="O72" s="229">
        <v>0.65270587601041286</v>
      </c>
      <c r="P72" s="229">
        <v>0.75070777489702423</v>
      </c>
      <c r="Q72" s="229">
        <v>0.9116201627792202</v>
      </c>
      <c r="R72" s="229">
        <v>0.72347174919543034</v>
      </c>
      <c r="S72" s="229">
        <v>0.59422000928840935</v>
      </c>
      <c r="T72" s="229">
        <v>0.57494119058932081</v>
      </c>
      <c r="U72" s="229">
        <v>0.49469020452355711</v>
      </c>
      <c r="V72" s="229">
        <v>0.32418788802132631</v>
      </c>
      <c r="W72" s="229">
        <v>0.26835925782200237</v>
      </c>
      <c r="X72" s="229">
        <v>0.69811886563277481</v>
      </c>
      <c r="Y72" s="229">
        <v>0.31956034105672748</v>
      </c>
      <c r="DA72" s="73" t="s">
        <v>2363</v>
      </c>
    </row>
    <row r="73" spans="1:105" ht="12" customHeight="1" x14ac:dyDescent="0.25">
      <c r="A73" s="64" t="s">
        <v>32</v>
      </c>
      <c r="B73" s="229">
        <v>5.2665735574690107</v>
      </c>
      <c r="C73" s="229">
        <v>3.8738161737739438</v>
      </c>
      <c r="D73" s="229">
        <v>5.2613398296957232</v>
      </c>
      <c r="E73" s="229">
        <v>4.5978688934100189</v>
      </c>
      <c r="F73" s="229">
        <v>3.8289339086673251</v>
      </c>
      <c r="G73" s="229">
        <v>3.102879765615234</v>
      </c>
      <c r="H73" s="229">
        <v>4.0505486444328662</v>
      </c>
      <c r="I73" s="229">
        <v>3.0688469212419669</v>
      </c>
      <c r="J73" s="229">
        <v>2.9114087180981341</v>
      </c>
      <c r="K73" s="229">
        <v>3.1757231955536591</v>
      </c>
      <c r="L73" s="229">
        <v>3.3575517390705891</v>
      </c>
      <c r="M73" s="229">
        <v>2.3303853023849102</v>
      </c>
      <c r="N73" s="229">
        <v>1.9163135463055569</v>
      </c>
      <c r="O73" s="229">
        <v>1.3944589778274259</v>
      </c>
      <c r="P73" s="229">
        <v>1.151371328180574</v>
      </c>
      <c r="Q73" s="229">
        <v>1.219782330263083</v>
      </c>
      <c r="R73" s="229">
        <v>1.188574307475361</v>
      </c>
      <c r="S73" s="229">
        <v>1.1538185847069979</v>
      </c>
      <c r="T73" s="229">
        <v>1.1344307059834631</v>
      </c>
      <c r="U73" s="229">
        <v>1.0761747176409551</v>
      </c>
      <c r="V73" s="229">
        <v>0.96715708960967373</v>
      </c>
      <c r="W73" s="229">
        <v>0.8294391098742393</v>
      </c>
      <c r="X73" s="229">
        <v>1.0327295393288249</v>
      </c>
      <c r="Y73" s="229">
        <v>0.62246172168109148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3.8226033826712323E-2</v>
      </c>
      <c r="L74" s="229">
        <v>3.8226033826758633E-2</v>
      </c>
      <c r="M74" s="229">
        <v>3.822603382671088E-2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2365</v>
      </c>
    </row>
    <row r="75" spans="1:105" ht="12" customHeight="1" x14ac:dyDescent="0.25">
      <c r="A75" s="64" t="s">
        <v>35</v>
      </c>
      <c r="B75" s="229">
        <v>0.40260305035311927</v>
      </c>
      <c r="C75" s="229">
        <v>0.77660747690903553</v>
      </c>
      <c r="D75" s="229">
        <v>0.88793384258222807</v>
      </c>
      <c r="E75" s="229">
        <v>1.207085220623302</v>
      </c>
      <c r="F75" s="229">
        <v>1.2287059781599521</v>
      </c>
      <c r="G75" s="229">
        <v>1.2226177051753739</v>
      </c>
      <c r="H75" s="229">
        <v>1.496487281419818</v>
      </c>
      <c r="I75" s="229">
        <v>1.641848959213152</v>
      </c>
      <c r="J75" s="229">
        <v>1.5350751616101661</v>
      </c>
      <c r="K75" s="229">
        <v>1.6904294308873651</v>
      </c>
      <c r="L75" s="229">
        <v>1.8605026170039149</v>
      </c>
      <c r="M75" s="229">
        <v>2.3632721413350728</v>
      </c>
      <c r="N75" s="229">
        <v>2.8062251052226079</v>
      </c>
      <c r="O75" s="229">
        <v>2.7374369089834878</v>
      </c>
      <c r="P75" s="229">
        <v>2.7200712649672618</v>
      </c>
      <c r="Q75" s="229">
        <v>3.246118962764561</v>
      </c>
      <c r="R75" s="229">
        <v>3.3507786787267442</v>
      </c>
      <c r="S75" s="229">
        <v>3.5096740198939722</v>
      </c>
      <c r="T75" s="229">
        <v>3.4137347353878118</v>
      </c>
      <c r="U75" s="229">
        <v>3.6262479474959082</v>
      </c>
      <c r="V75" s="229">
        <v>3.695815759251138</v>
      </c>
      <c r="W75" s="229">
        <v>3.9782102055369259</v>
      </c>
      <c r="X75" s="229">
        <v>3.7039042176090118</v>
      </c>
      <c r="Y75" s="229">
        <v>4.0786223366147567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3.5883480024286952E-3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1.0000000000000002</v>
      </c>
      <c r="E84" s="232">
        <f t="shared" si="4"/>
        <v>1</v>
      </c>
      <c r="F84" s="232">
        <f t="shared" si="4"/>
        <v>1</v>
      </c>
      <c r="G84" s="232">
        <f t="shared" si="4"/>
        <v>1.0000000000000002</v>
      </c>
      <c r="H84" s="232">
        <f t="shared" si="4"/>
        <v>0.99999999999999989</v>
      </c>
      <c r="I84" s="232">
        <f t="shared" si="4"/>
        <v>1</v>
      </c>
      <c r="J84" s="232">
        <f t="shared" si="4"/>
        <v>1.0000000000000002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1</v>
      </c>
      <c r="O84" s="232">
        <f t="shared" si="4"/>
        <v>1</v>
      </c>
      <c r="P84" s="232">
        <f t="shared" si="4"/>
        <v>0.99999999999999978</v>
      </c>
      <c r="Q84" s="232">
        <f t="shared" si="4"/>
        <v>0.99999999999999978</v>
      </c>
      <c r="R84" s="232">
        <f t="shared" si="4"/>
        <v>0.99999999999999989</v>
      </c>
      <c r="S84" s="232">
        <f t="shared" si="4"/>
        <v>1</v>
      </c>
      <c r="T84" s="232">
        <f t="shared" si="4"/>
        <v>1.0000000000000002</v>
      </c>
      <c r="U84" s="232">
        <f t="shared" si="4"/>
        <v>1.0000000000000002</v>
      </c>
      <c r="V84" s="232">
        <f t="shared" si="4"/>
        <v>1</v>
      </c>
      <c r="W84" s="232">
        <f t="shared" si="4"/>
        <v>0.99999999999999989</v>
      </c>
      <c r="X84" s="232">
        <f t="shared" si="4"/>
        <v>1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1.3767792750961495E-2</v>
      </c>
      <c r="C89" s="300">
        <f t="shared" si="9"/>
        <v>1.5920114576563511E-2</v>
      </c>
      <c r="D89" s="300">
        <f t="shared" si="9"/>
        <v>1.6536565835786853E-2</v>
      </c>
      <c r="E89" s="300">
        <f t="shared" si="9"/>
        <v>1.4199695214096329E-2</v>
      </c>
      <c r="F89" s="300">
        <f t="shared" si="9"/>
        <v>1.4701291366291466E-2</v>
      </c>
      <c r="G89" s="300">
        <f t="shared" si="9"/>
        <v>1.5923702186861521E-2</v>
      </c>
      <c r="H89" s="300">
        <f t="shared" si="9"/>
        <v>1.5780283183108958E-2</v>
      </c>
      <c r="I89" s="300">
        <f t="shared" si="9"/>
        <v>1.7161371270699131E-2</v>
      </c>
      <c r="J89" s="300">
        <f t="shared" si="9"/>
        <v>1.5777558904947545E-2</v>
      </c>
      <c r="K89" s="300">
        <f t="shared" si="9"/>
        <v>1.5869775827701556E-2</v>
      </c>
      <c r="L89" s="300">
        <f t="shared" si="9"/>
        <v>1.6530098882049742E-2</v>
      </c>
      <c r="M89" s="300">
        <f t="shared" si="9"/>
        <v>1.8927241931578236E-2</v>
      </c>
      <c r="N89" s="300">
        <f t="shared" si="9"/>
        <v>1.4503868833102335E-2</v>
      </c>
      <c r="O89" s="300">
        <f t="shared" si="9"/>
        <v>1.5588373892684384E-2</v>
      </c>
      <c r="P89" s="300">
        <f t="shared" si="9"/>
        <v>1.5373856309363592E-2</v>
      </c>
      <c r="Q89" s="300">
        <f t="shared" si="9"/>
        <v>1.6303125586542934E-2</v>
      </c>
      <c r="R89" s="300">
        <f t="shared" si="9"/>
        <v>1.5963670353605415E-2</v>
      </c>
      <c r="S89" s="300">
        <f t="shared" si="9"/>
        <v>1.5447513472572031E-2</v>
      </c>
      <c r="T89" s="300">
        <f t="shared" si="9"/>
        <v>1.475060706330078E-2</v>
      </c>
      <c r="U89" s="300">
        <f t="shared" si="9"/>
        <v>1.4925157118682354E-2</v>
      </c>
      <c r="V89" s="300">
        <f t="shared" si="9"/>
        <v>1.5826497103231061E-2</v>
      </c>
      <c r="W89" s="300">
        <f t="shared" si="9"/>
        <v>1.5437099789210996E-2</v>
      </c>
      <c r="X89" s="300">
        <f t="shared" si="9"/>
        <v>1.5006585875230309E-2</v>
      </c>
      <c r="Y89" s="300">
        <f t="shared" si="9"/>
        <v>1.3900238250363781E-2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8.2268389939057718E-2</v>
      </c>
      <c r="C90" s="301">
        <f t="shared" si="10"/>
        <v>8.0184900979667531E-2</v>
      </c>
      <c r="D90" s="301">
        <f t="shared" si="10"/>
        <v>8.3521944822892824E-2</v>
      </c>
      <c r="E90" s="301">
        <f t="shared" si="10"/>
        <v>8.2280820342897132E-2</v>
      </c>
      <c r="F90" s="301">
        <f t="shared" si="10"/>
        <v>8.0867770926561236E-2</v>
      </c>
      <c r="G90" s="301">
        <f t="shared" si="10"/>
        <v>8.2977389576604985E-2</v>
      </c>
      <c r="H90" s="301">
        <f t="shared" si="10"/>
        <v>8.3643378739433019E-2</v>
      </c>
      <c r="I90" s="301">
        <f t="shared" si="10"/>
        <v>8.4054134770663855E-2</v>
      </c>
      <c r="J90" s="301">
        <f t="shared" si="10"/>
        <v>8.1856225235646368E-2</v>
      </c>
      <c r="K90" s="301">
        <f t="shared" si="10"/>
        <v>8.1583169770160266E-2</v>
      </c>
      <c r="L90" s="301">
        <f t="shared" si="10"/>
        <v>8.3566165361082412E-2</v>
      </c>
      <c r="M90" s="301">
        <f t="shared" si="10"/>
        <v>8.2021207124255271E-2</v>
      </c>
      <c r="N90" s="301">
        <f t="shared" si="10"/>
        <v>5.9485281520350611E-2</v>
      </c>
      <c r="O90" s="301">
        <f t="shared" si="10"/>
        <v>6.1689154376189395E-2</v>
      </c>
      <c r="P90" s="301">
        <f t="shared" si="10"/>
        <v>5.8801670365159778E-2</v>
      </c>
      <c r="Q90" s="301">
        <f t="shared" si="10"/>
        <v>5.9616758935223176E-2</v>
      </c>
      <c r="R90" s="301">
        <f t="shared" si="10"/>
        <v>5.8600647609017481E-2</v>
      </c>
      <c r="S90" s="301">
        <f t="shared" si="10"/>
        <v>5.6616823552687108E-2</v>
      </c>
      <c r="T90" s="301">
        <f t="shared" si="10"/>
        <v>5.465541410638982E-2</v>
      </c>
      <c r="U90" s="301">
        <f t="shared" si="10"/>
        <v>5.4649723098893647E-2</v>
      </c>
      <c r="V90" s="301">
        <f t="shared" si="10"/>
        <v>5.7167235223079135E-2</v>
      </c>
      <c r="W90" s="301">
        <f t="shared" si="10"/>
        <v>5.4637467101954766E-2</v>
      </c>
      <c r="X90" s="301">
        <f t="shared" si="10"/>
        <v>5.4006490269727918E-2</v>
      </c>
      <c r="Y90" s="301">
        <f t="shared" si="10"/>
        <v>4.7916010823976937E-2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8.2268389939057718E-2</v>
      </c>
      <c r="C91" s="302">
        <f t="shared" si="11"/>
        <v>8.0184900979667531E-2</v>
      </c>
      <c r="D91" s="302">
        <f t="shared" si="11"/>
        <v>8.3521944822892824E-2</v>
      </c>
      <c r="E91" s="302">
        <f t="shared" si="11"/>
        <v>8.2280820342897132E-2</v>
      </c>
      <c r="F91" s="302">
        <f t="shared" si="11"/>
        <v>8.0867770926561236E-2</v>
      </c>
      <c r="G91" s="302">
        <f t="shared" si="11"/>
        <v>8.2977389576604985E-2</v>
      </c>
      <c r="H91" s="302">
        <f t="shared" si="11"/>
        <v>8.3643378739433019E-2</v>
      </c>
      <c r="I91" s="302">
        <f t="shared" si="11"/>
        <v>8.4054134770663855E-2</v>
      </c>
      <c r="J91" s="302">
        <f t="shared" si="11"/>
        <v>8.1856225235646368E-2</v>
      </c>
      <c r="K91" s="302">
        <f t="shared" si="11"/>
        <v>8.1583169770160266E-2</v>
      </c>
      <c r="L91" s="302">
        <f t="shared" si="11"/>
        <v>8.3566165361082412E-2</v>
      </c>
      <c r="M91" s="302">
        <f t="shared" si="11"/>
        <v>8.2021207124255271E-2</v>
      </c>
      <c r="N91" s="302">
        <f t="shared" si="11"/>
        <v>5.9485281520350611E-2</v>
      </c>
      <c r="O91" s="302">
        <f t="shared" si="11"/>
        <v>6.1689154376189395E-2</v>
      </c>
      <c r="P91" s="302">
        <f t="shared" si="11"/>
        <v>5.8801670365159778E-2</v>
      </c>
      <c r="Q91" s="302">
        <f t="shared" si="11"/>
        <v>5.9616758935223176E-2</v>
      </c>
      <c r="R91" s="302">
        <f t="shared" si="11"/>
        <v>5.8600647609017481E-2</v>
      </c>
      <c r="S91" s="302">
        <f t="shared" si="11"/>
        <v>5.6616823552687108E-2</v>
      </c>
      <c r="T91" s="302">
        <f t="shared" si="11"/>
        <v>5.465541410638982E-2</v>
      </c>
      <c r="U91" s="302">
        <f t="shared" si="11"/>
        <v>5.4649723098893647E-2</v>
      </c>
      <c r="V91" s="302">
        <f t="shared" si="11"/>
        <v>5.7167235223079135E-2</v>
      </c>
      <c r="W91" s="302">
        <f t="shared" si="11"/>
        <v>5.4637467101954766E-2</v>
      </c>
      <c r="X91" s="302">
        <f t="shared" si="11"/>
        <v>5.4006490269727918E-2</v>
      </c>
      <c r="Y91" s="302">
        <f t="shared" si="11"/>
        <v>4.7916010823976937E-2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6.8556991615881413E-2</v>
      </c>
      <c r="C94" s="301">
        <f t="shared" si="14"/>
        <v>6.6820750816389635E-2</v>
      </c>
      <c r="D94" s="301">
        <f t="shared" si="14"/>
        <v>6.9601620685744034E-2</v>
      </c>
      <c r="E94" s="301">
        <f t="shared" si="14"/>
        <v>6.8567350285747605E-2</v>
      </c>
      <c r="F94" s="301">
        <f t="shared" si="14"/>
        <v>6.7389809105467699E-2</v>
      </c>
      <c r="G94" s="301">
        <f t="shared" si="14"/>
        <v>6.9147824647170827E-2</v>
      </c>
      <c r="H94" s="301">
        <f t="shared" si="14"/>
        <v>6.970281561619418E-2</v>
      </c>
      <c r="I94" s="301">
        <f t="shared" si="14"/>
        <v>7.0045112308886562E-2</v>
      </c>
      <c r="J94" s="301">
        <f t="shared" si="14"/>
        <v>6.8213521029705293E-2</v>
      </c>
      <c r="K94" s="301">
        <f t="shared" si="14"/>
        <v>6.7985974808466909E-2</v>
      </c>
      <c r="L94" s="301">
        <f t="shared" si="14"/>
        <v>6.9638471134235325E-2</v>
      </c>
      <c r="M94" s="301">
        <f t="shared" si="14"/>
        <v>6.83510059368794E-2</v>
      </c>
      <c r="N94" s="301">
        <f t="shared" si="14"/>
        <v>4.95710679336255E-2</v>
      </c>
      <c r="O94" s="301">
        <f t="shared" si="14"/>
        <v>5.1407628646824487E-2</v>
      </c>
      <c r="P94" s="301">
        <f t="shared" si="14"/>
        <v>4.9001391970966472E-2</v>
      </c>
      <c r="Q94" s="301">
        <f t="shared" si="14"/>
        <v>4.9680632446019307E-2</v>
      </c>
      <c r="R94" s="301">
        <f t="shared" si="14"/>
        <v>4.8833873007514579E-2</v>
      </c>
      <c r="S94" s="301">
        <f t="shared" si="14"/>
        <v>4.7180686293905913E-2</v>
      </c>
      <c r="T94" s="301">
        <f t="shared" si="14"/>
        <v>4.5546178421991497E-2</v>
      </c>
      <c r="U94" s="301">
        <f t="shared" si="14"/>
        <v>4.5541435915744687E-2</v>
      </c>
      <c r="V94" s="301">
        <f t="shared" si="14"/>
        <v>4.7639362685899272E-2</v>
      </c>
      <c r="W94" s="301">
        <f t="shared" si="14"/>
        <v>4.5531222584962311E-2</v>
      </c>
      <c r="X94" s="301">
        <f t="shared" si="14"/>
        <v>4.5005408558106585E-2</v>
      </c>
      <c r="Y94" s="301">
        <f t="shared" si="14"/>
        <v>3.9930009019980783E-2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6.8556991615881413E-2</v>
      </c>
      <c r="C95" s="302">
        <f t="shared" si="15"/>
        <v>6.6820750816389635E-2</v>
      </c>
      <c r="D95" s="302">
        <f t="shared" si="15"/>
        <v>6.9601620685744034E-2</v>
      </c>
      <c r="E95" s="302">
        <f t="shared" si="15"/>
        <v>6.8567350285747605E-2</v>
      </c>
      <c r="F95" s="302">
        <f t="shared" si="15"/>
        <v>6.7389809105467699E-2</v>
      </c>
      <c r="G95" s="302">
        <f t="shared" si="15"/>
        <v>6.9147824647170827E-2</v>
      </c>
      <c r="H95" s="302">
        <f t="shared" si="15"/>
        <v>6.970281561619418E-2</v>
      </c>
      <c r="I95" s="302">
        <f t="shared" si="15"/>
        <v>7.0045112308886562E-2</v>
      </c>
      <c r="J95" s="302">
        <f t="shared" si="15"/>
        <v>6.8213521029705293E-2</v>
      </c>
      <c r="K95" s="302">
        <f t="shared" si="15"/>
        <v>6.7985974808466909E-2</v>
      </c>
      <c r="L95" s="302">
        <f t="shared" si="15"/>
        <v>6.9638471134235325E-2</v>
      </c>
      <c r="M95" s="302">
        <f t="shared" si="15"/>
        <v>6.83510059368794E-2</v>
      </c>
      <c r="N95" s="302">
        <f t="shared" si="15"/>
        <v>4.95710679336255E-2</v>
      </c>
      <c r="O95" s="302">
        <f t="shared" si="15"/>
        <v>5.1407628646824487E-2</v>
      </c>
      <c r="P95" s="302">
        <f t="shared" si="15"/>
        <v>4.9001391970966472E-2</v>
      </c>
      <c r="Q95" s="302">
        <f t="shared" si="15"/>
        <v>4.9680632446019307E-2</v>
      </c>
      <c r="R95" s="302">
        <f t="shared" si="15"/>
        <v>4.8833873007514579E-2</v>
      </c>
      <c r="S95" s="302">
        <f t="shared" si="15"/>
        <v>4.7180686293905913E-2</v>
      </c>
      <c r="T95" s="302">
        <f t="shared" si="15"/>
        <v>4.5546178421991497E-2</v>
      </c>
      <c r="U95" s="302">
        <f t="shared" si="15"/>
        <v>4.5541435915744687E-2</v>
      </c>
      <c r="V95" s="302">
        <f t="shared" si="15"/>
        <v>4.7639362685899272E-2</v>
      </c>
      <c r="W95" s="302">
        <f t="shared" si="15"/>
        <v>4.5531222584962311E-2</v>
      </c>
      <c r="X95" s="302">
        <f t="shared" si="15"/>
        <v>4.5005408558106585E-2</v>
      </c>
      <c r="Y95" s="302">
        <f t="shared" si="15"/>
        <v>3.9930009019980783E-2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0.67470148345350944</v>
      </c>
      <c r="C98" s="301">
        <f t="shared" si="18"/>
        <v>0.67224059839661798</v>
      </c>
      <c r="D98" s="301">
        <f t="shared" si="18"/>
        <v>0.67115301000986294</v>
      </c>
      <c r="E98" s="301">
        <f t="shared" si="18"/>
        <v>0.66981226041012798</v>
      </c>
      <c r="F98" s="301">
        <f t="shared" si="18"/>
        <v>0.66718727423697999</v>
      </c>
      <c r="G98" s="301">
        <f t="shared" si="18"/>
        <v>0.65446991877263017</v>
      </c>
      <c r="H98" s="301">
        <f t="shared" si="18"/>
        <v>0.65870156061523544</v>
      </c>
      <c r="I98" s="301">
        <f t="shared" si="18"/>
        <v>0.6486197709092375</v>
      </c>
      <c r="J98" s="301">
        <f t="shared" si="18"/>
        <v>0.65251445920919504</v>
      </c>
      <c r="K98" s="301">
        <f t="shared" si="18"/>
        <v>0.65482668600303362</v>
      </c>
      <c r="L98" s="301">
        <f t="shared" si="18"/>
        <v>0.65023753563888065</v>
      </c>
      <c r="M98" s="301">
        <f t="shared" si="18"/>
        <v>0.64923204473828178</v>
      </c>
      <c r="N98" s="301">
        <f t="shared" si="18"/>
        <v>0.71550132579810655</v>
      </c>
      <c r="O98" s="301">
        <f t="shared" si="18"/>
        <v>0.70314559868096826</v>
      </c>
      <c r="P98" s="301">
        <f t="shared" si="18"/>
        <v>0.70554016429564625</v>
      </c>
      <c r="Q98" s="301">
        <f t="shared" si="18"/>
        <v>0.70970066029178003</v>
      </c>
      <c r="R98" s="301">
        <f t="shared" si="18"/>
        <v>0.70941433178940327</v>
      </c>
      <c r="S98" s="301">
        <f t="shared" si="18"/>
        <v>0.71376749633826209</v>
      </c>
      <c r="T98" s="301">
        <f t="shared" si="18"/>
        <v>0.71679962565990085</v>
      </c>
      <c r="U98" s="301">
        <f t="shared" si="18"/>
        <v>0.71593171211934492</v>
      </c>
      <c r="V98" s="301">
        <f t="shared" si="18"/>
        <v>0.70831352820354876</v>
      </c>
      <c r="W98" s="301">
        <f t="shared" si="18"/>
        <v>0.71288900359043494</v>
      </c>
      <c r="X98" s="301">
        <f t="shared" si="18"/>
        <v>0.7184989804193781</v>
      </c>
      <c r="Y98" s="301">
        <f t="shared" si="18"/>
        <v>0.73169246376450703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0.13054696246453071</v>
      </c>
      <c r="C99" s="301">
        <f t="shared" si="19"/>
        <v>0.13192273410643804</v>
      </c>
      <c r="D99" s="301">
        <f t="shared" si="19"/>
        <v>0.12772409332382678</v>
      </c>
      <c r="E99" s="301">
        <f t="shared" si="19"/>
        <v>0.13142425346753761</v>
      </c>
      <c r="F99" s="301">
        <f t="shared" si="19"/>
        <v>0.1347341026657172</v>
      </c>
      <c r="G99" s="301">
        <f t="shared" si="19"/>
        <v>0.14021864145504465</v>
      </c>
      <c r="H99" s="301">
        <f t="shared" si="19"/>
        <v>0.13620884819810661</v>
      </c>
      <c r="I99" s="301">
        <f t="shared" si="19"/>
        <v>0.14146369329723005</v>
      </c>
      <c r="J99" s="301">
        <f t="shared" si="19"/>
        <v>0.14258902423057029</v>
      </c>
      <c r="K99" s="301">
        <f t="shared" si="19"/>
        <v>0.14112036334172048</v>
      </c>
      <c r="L99" s="301">
        <f t="shared" si="19"/>
        <v>0.14122402262681019</v>
      </c>
      <c r="M99" s="301">
        <f t="shared" si="19"/>
        <v>0.14106306764053519</v>
      </c>
      <c r="N99" s="301">
        <f t="shared" si="19"/>
        <v>0.12563188092351102</v>
      </c>
      <c r="O99" s="301">
        <f t="shared" si="19"/>
        <v>0.1305373273594512</v>
      </c>
      <c r="P99" s="301">
        <f t="shared" si="19"/>
        <v>0.13264645825262722</v>
      </c>
      <c r="Q99" s="301">
        <f t="shared" si="19"/>
        <v>0.12770367522816553</v>
      </c>
      <c r="R99" s="301">
        <f t="shared" si="19"/>
        <v>0.12941610769825057</v>
      </c>
      <c r="S99" s="301">
        <f t="shared" si="19"/>
        <v>0.12911512992943283</v>
      </c>
      <c r="T99" s="301">
        <f t="shared" si="19"/>
        <v>0.1300876343532554</v>
      </c>
      <c r="U99" s="301">
        <f t="shared" si="19"/>
        <v>0.13038220281509891</v>
      </c>
      <c r="V99" s="301">
        <f t="shared" si="19"/>
        <v>0.13161239875846309</v>
      </c>
      <c r="W99" s="301">
        <f t="shared" si="19"/>
        <v>0.13171944657442713</v>
      </c>
      <c r="X99" s="301">
        <f t="shared" si="19"/>
        <v>0.12939287976955749</v>
      </c>
      <c r="Y99" s="301">
        <f t="shared" si="19"/>
        <v>0.12811734672850814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8.1785729350735789E-2</v>
      </c>
      <c r="C100" s="302">
        <f t="shared" si="20"/>
        <v>8.3339351186941121E-2</v>
      </c>
      <c r="D100" s="302">
        <f t="shared" si="20"/>
        <v>7.9219311314745786E-2</v>
      </c>
      <c r="E100" s="302">
        <f t="shared" si="20"/>
        <v>8.3016368538696095E-2</v>
      </c>
      <c r="F100" s="302">
        <f t="shared" si="20"/>
        <v>8.651592765429604E-2</v>
      </c>
      <c r="G100" s="302">
        <f t="shared" si="20"/>
        <v>9.2919560220050462E-2</v>
      </c>
      <c r="H100" s="302">
        <f t="shared" si="20"/>
        <v>8.8603942714312461E-2</v>
      </c>
      <c r="I100" s="302">
        <f t="shared" si="20"/>
        <v>9.4587407077087363E-2</v>
      </c>
      <c r="J100" s="302">
        <f t="shared" si="20"/>
        <v>9.5431265672279289E-2</v>
      </c>
      <c r="K100" s="302">
        <f t="shared" si="20"/>
        <v>9.3795498244506184E-2</v>
      </c>
      <c r="L100" s="302">
        <f t="shared" si="20"/>
        <v>9.4230819214338762E-2</v>
      </c>
      <c r="M100" s="302">
        <f t="shared" si="20"/>
        <v>9.4142531885391206E-2</v>
      </c>
      <c r="N100" s="302">
        <f t="shared" si="20"/>
        <v>7.3922009526919075E-2</v>
      </c>
      <c r="O100" s="302">
        <f t="shared" si="20"/>
        <v>7.9720414560141992E-2</v>
      </c>
      <c r="P100" s="302">
        <f t="shared" si="20"/>
        <v>8.1656488219849402E-2</v>
      </c>
      <c r="Q100" s="302">
        <f t="shared" si="20"/>
        <v>7.6413022715636714E-2</v>
      </c>
      <c r="R100" s="302">
        <f t="shared" si="20"/>
        <v>7.814614838292662E-2</v>
      </c>
      <c r="S100" s="302">
        <f t="shared" si="20"/>
        <v>7.7530563819022125E-2</v>
      </c>
      <c r="T100" s="302">
        <f t="shared" si="20"/>
        <v>7.8283933754023302E-2</v>
      </c>
      <c r="U100" s="302">
        <f t="shared" si="20"/>
        <v>7.8641227043826395E-2</v>
      </c>
      <c r="V100" s="302">
        <f t="shared" si="20"/>
        <v>8.0421995426901927E-2</v>
      </c>
      <c r="W100" s="302">
        <f t="shared" si="20"/>
        <v>8.019836986001759E-2</v>
      </c>
      <c r="X100" s="302">
        <f t="shared" si="20"/>
        <v>7.7466365399195422E-2</v>
      </c>
      <c r="Y100" s="302">
        <f t="shared" si="20"/>
        <v>7.523732842677501E-2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4.8761233113794919E-2</v>
      </c>
      <c r="C101" s="302">
        <f t="shared" si="21"/>
        <v>4.8583382919496917E-2</v>
      </c>
      <c r="D101" s="302">
        <f t="shared" si="21"/>
        <v>4.8504782009080996E-2</v>
      </c>
      <c r="E101" s="302">
        <f t="shared" si="21"/>
        <v>4.8407884928841509E-2</v>
      </c>
      <c r="F101" s="302">
        <f t="shared" si="21"/>
        <v>4.8218175011421151E-2</v>
      </c>
      <c r="G101" s="302">
        <f t="shared" si="21"/>
        <v>4.7299081234994177E-2</v>
      </c>
      <c r="H101" s="302">
        <f t="shared" si="21"/>
        <v>4.7604905483794126E-2</v>
      </c>
      <c r="I101" s="302">
        <f t="shared" si="21"/>
        <v>4.6876286220142678E-2</v>
      </c>
      <c r="J101" s="302">
        <f t="shared" si="21"/>
        <v>4.7157758558291019E-2</v>
      </c>
      <c r="K101" s="302">
        <f t="shared" si="21"/>
        <v>4.7324865097214307E-2</v>
      </c>
      <c r="L101" s="302">
        <f t="shared" si="21"/>
        <v>4.6993203412471415E-2</v>
      </c>
      <c r="M101" s="302">
        <f t="shared" si="21"/>
        <v>4.6920535755143988E-2</v>
      </c>
      <c r="N101" s="302">
        <f t="shared" si="21"/>
        <v>5.1709871396591951E-2</v>
      </c>
      <c r="O101" s="302">
        <f t="shared" si="21"/>
        <v>5.0816912799309215E-2</v>
      </c>
      <c r="P101" s="302">
        <f t="shared" si="21"/>
        <v>5.0989970032777797E-2</v>
      </c>
      <c r="Q101" s="302">
        <f t="shared" si="21"/>
        <v>5.1290652512528817E-2</v>
      </c>
      <c r="R101" s="302">
        <f t="shared" si="21"/>
        <v>5.1269959315323951E-2</v>
      </c>
      <c r="S101" s="302">
        <f t="shared" si="21"/>
        <v>5.1584566110410728E-2</v>
      </c>
      <c r="T101" s="302">
        <f t="shared" si="21"/>
        <v>5.1803700599232082E-2</v>
      </c>
      <c r="U101" s="302">
        <f t="shared" si="21"/>
        <v>5.1740975771272534E-2</v>
      </c>
      <c r="V101" s="302">
        <f t="shared" si="21"/>
        <v>5.1190403331561149E-2</v>
      </c>
      <c r="W101" s="302">
        <f t="shared" si="21"/>
        <v>5.1521076714409537E-2</v>
      </c>
      <c r="X101" s="302">
        <f t="shared" si="21"/>
        <v>5.192651437036206E-2</v>
      </c>
      <c r="Y101" s="302">
        <f t="shared" si="21"/>
        <v>5.2880018301733132E-2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3.015837977605941E-2</v>
      </c>
      <c r="C105" s="301">
        <f t="shared" si="25"/>
        <v>3.2910901124323419E-2</v>
      </c>
      <c r="D105" s="301">
        <f t="shared" si="25"/>
        <v>3.1462765321886736E-2</v>
      </c>
      <c r="E105" s="301">
        <f t="shared" si="25"/>
        <v>3.3715620279593357E-2</v>
      </c>
      <c r="F105" s="301">
        <f t="shared" si="25"/>
        <v>3.5119751698982474E-2</v>
      </c>
      <c r="G105" s="301">
        <f t="shared" si="25"/>
        <v>3.7262523361688053E-2</v>
      </c>
      <c r="H105" s="301">
        <f t="shared" si="25"/>
        <v>3.5963113647921721E-2</v>
      </c>
      <c r="I105" s="301">
        <f t="shared" si="25"/>
        <v>3.8655917443282853E-2</v>
      </c>
      <c r="J105" s="301">
        <f t="shared" si="25"/>
        <v>3.9049211389935591E-2</v>
      </c>
      <c r="K105" s="301">
        <f t="shared" si="25"/>
        <v>3.861403024891711E-2</v>
      </c>
      <c r="L105" s="301">
        <f t="shared" si="25"/>
        <v>3.8803706356941685E-2</v>
      </c>
      <c r="M105" s="301">
        <f t="shared" si="25"/>
        <v>4.0405432628470052E-2</v>
      </c>
      <c r="N105" s="301">
        <f t="shared" si="25"/>
        <v>3.5306574991303984E-2</v>
      </c>
      <c r="O105" s="301">
        <f t="shared" si="25"/>
        <v>3.7631917043882343E-2</v>
      </c>
      <c r="P105" s="301">
        <f t="shared" si="25"/>
        <v>3.8636458806236534E-2</v>
      </c>
      <c r="Q105" s="301">
        <f t="shared" si="25"/>
        <v>3.6995147512268879E-2</v>
      </c>
      <c r="R105" s="301">
        <f t="shared" si="25"/>
        <v>3.7771369542208416E-2</v>
      </c>
      <c r="S105" s="301">
        <f t="shared" si="25"/>
        <v>3.7872350413140021E-2</v>
      </c>
      <c r="T105" s="301">
        <f t="shared" si="25"/>
        <v>3.8160540395161667E-2</v>
      </c>
      <c r="U105" s="301">
        <f t="shared" si="25"/>
        <v>3.8569768932235717E-2</v>
      </c>
      <c r="V105" s="301">
        <f t="shared" si="25"/>
        <v>3.9440978025778721E-2</v>
      </c>
      <c r="W105" s="301">
        <f t="shared" si="25"/>
        <v>3.9785760359009756E-2</v>
      </c>
      <c r="X105" s="301">
        <f t="shared" si="25"/>
        <v>3.8089655107999658E-2</v>
      </c>
      <c r="Y105" s="301">
        <f t="shared" si="25"/>
        <v>3.8443931412663473E-2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2.0973438358502478E-2</v>
      </c>
      <c r="C106" s="302">
        <f t="shared" si="26"/>
        <v>2.3759460574390479E-2</v>
      </c>
      <c r="D106" s="302">
        <f t="shared" si="26"/>
        <v>2.2326130483611092E-2</v>
      </c>
      <c r="E106" s="302">
        <f t="shared" si="26"/>
        <v>2.4597237522914067E-2</v>
      </c>
      <c r="F106" s="302">
        <f t="shared" si="26"/>
        <v>2.6037103774393455E-2</v>
      </c>
      <c r="G106" s="302">
        <f t="shared" si="26"/>
        <v>2.8353001134597731E-2</v>
      </c>
      <c r="H106" s="302">
        <f t="shared" si="26"/>
        <v>2.6995984637123945E-2</v>
      </c>
      <c r="I106" s="302">
        <f t="shared" si="26"/>
        <v>2.9826035274391711E-2</v>
      </c>
      <c r="J106" s="302">
        <f t="shared" si="26"/>
        <v>3.0166309500839216E-2</v>
      </c>
      <c r="K106" s="302">
        <f t="shared" si="26"/>
        <v>2.9699651227835189E-2</v>
      </c>
      <c r="L106" s="302">
        <f t="shared" si="26"/>
        <v>2.9951801005008015E-2</v>
      </c>
      <c r="M106" s="302">
        <f t="shared" si="26"/>
        <v>3.1567215367113287E-2</v>
      </c>
      <c r="N106" s="302">
        <f t="shared" si="26"/>
        <v>2.5566211404134315E-2</v>
      </c>
      <c r="O106" s="302">
        <f t="shared" si="26"/>
        <v>2.8059756184178671E-2</v>
      </c>
      <c r="P106" s="302">
        <f t="shared" si="26"/>
        <v>2.9031699908095565E-2</v>
      </c>
      <c r="Q106" s="302">
        <f t="shared" si="26"/>
        <v>2.7333750363094482E-2</v>
      </c>
      <c r="R106" s="302">
        <f t="shared" si="26"/>
        <v>2.811387028059615E-2</v>
      </c>
      <c r="S106" s="302">
        <f t="shared" si="26"/>
        <v>2.8155590037771797E-2</v>
      </c>
      <c r="T106" s="302">
        <f t="shared" si="26"/>
        <v>2.8402502609156728E-2</v>
      </c>
      <c r="U106" s="302">
        <f t="shared" si="26"/>
        <v>2.8823546349281332E-2</v>
      </c>
      <c r="V106" s="302">
        <f t="shared" si="26"/>
        <v>2.9798464378836459E-2</v>
      </c>
      <c r="W106" s="302">
        <f t="shared" si="26"/>
        <v>3.0080959205048965E-2</v>
      </c>
      <c r="X106" s="302">
        <f t="shared" si="26"/>
        <v>2.8308483426047804E-2</v>
      </c>
      <c r="Y106" s="302">
        <f t="shared" si="26"/>
        <v>2.8483152341976906E-2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9.1849414175569303E-3</v>
      </c>
      <c r="C107" s="302">
        <f t="shared" si="27"/>
        <v>9.151440549932938E-3</v>
      </c>
      <c r="D107" s="302">
        <f t="shared" si="27"/>
        <v>9.1366348382756445E-3</v>
      </c>
      <c r="E107" s="302">
        <f t="shared" si="27"/>
        <v>9.1183827566792865E-3</v>
      </c>
      <c r="F107" s="302">
        <f t="shared" si="27"/>
        <v>9.0826479245890226E-3</v>
      </c>
      <c r="G107" s="302">
        <f t="shared" si="27"/>
        <v>8.9095222270903166E-3</v>
      </c>
      <c r="H107" s="302">
        <f t="shared" si="27"/>
        <v>8.9671290107977818E-3</v>
      </c>
      <c r="I107" s="302">
        <f t="shared" si="27"/>
        <v>8.8298821688911448E-3</v>
      </c>
      <c r="J107" s="302">
        <f t="shared" si="27"/>
        <v>8.8829018890963715E-3</v>
      </c>
      <c r="K107" s="302">
        <f t="shared" si="27"/>
        <v>8.9143790210819158E-3</v>
      </c>
      <c r="L107" s="302">
        <f t="shared" si="27"/>
        <v>8.8519053519336699E-3</v>
      </c>
      <c r="M107" s="302">
        <f t="shared" si="27"/>
        <v>8.8382172613567615E-3</v>
      </c>
      <c r="N107" s="302">
        <f t="shared" si="27"/>
        <v>9.7403635871696707E-3</v>
      </c>
      <c r="O107" s="302">
        <f t="shared" si="27"/>
        <v>9.5721608597036743E-3</v>
      </c>
      <c r="P107" s="302">
        <f t="shared" si="27"/>
        <v>9.6047588981409675E-3</v>
      </c>
      <c r="Q107" s="302">
        <f t="shared" si="27"/>
        <v>9.6613971491743972E-3</v>
      </c>
      <c r="R107" s="302">
        <f t="shared" si="27"/>
        <v>9.6574992616122683E-3</v>
      </c>
      <c r="S107" s="302">
        <f t="shared" si="27"/>
        <v>9.7167603753682257E-3</v>
      </c>
      <c r="T107" s="302">
        <f t="shared" si="27"/>
        <v>9.7580377860049337E-3</v>
      </c>
      <c r="U107" s="302">
        <f t="shared" si="27"/>
        <v>9.7462225829543832E-3</v>
      </c>
      <c r="V107" s="302">
        <f t="shared" si="27"/>
        <v>9.6425136469422655E-3</v>
      </c>
      <c r="W107" s="302">
        <f t="shared" si="27"/>
        <v>9.7048011539607962E-3</v>
      </c>
      <c r="X107" s="302">
        <f t="shared" si="27"/>
        <v>9.7811716819518561E-3</v>
      </c>
      <c r="Y107" s="302">
        <f t="shared" si="27"/>
        <v>9.9607790706865689E-3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1.673970430279162</v>
      </c>
      <c r="C113" s="320">
        <f>IF(C$5=0,0,C$5/FBT_fec!C$5)</f>
        <v>1.5688254933192485</v>
      </c>
      <c r="D113" s="320">
        <f>IF(D$5=0,0,D$5/FBT_fec!D$5)</f>
        <v>1.7195766580795526</v>
      </c>
      <c r="E113" s="320">
        <f>IF(E$5=0,0,E$5/FBT_fec!E$5)</f>
        <v>1.567875494729692</v>
      </c>
      <c r="F113" s="320">
        <f>IF(F$5=0,0,F$5/FBT_fec!F$5)</f>
        <v>1.4611508597244198</v>
      </c>
      <c r="G113" s="320">
        <f>IF(G$5=0,0,G$5/FBT_fec!G$5)</f>
        <v>1.3291903829171252</v>
      </c>
      <c r="H113" s="320">
        <f>IF(H$5=0,0,H$5/FBT_fec!H$5)</f>
        <v>1.4255753196608398</v>
      </c>
      <c r="I113" s="320">
        <f>IF(I$5=0,0,I$5/FBT_fec!I$5)</f>
        <v>1.278270857037797</v>
      </c>
      <c r="J113" s="320">
        <f>IF(J$5=0,0,J$5/FBT_fec!J$5)</f>
        <v>1.250830157129672</v>
      </c>
      <c r="K113" s="320">
        <f>IF(K$5=0,0,K$5/FBT_fec!K$5)</f>
        <v>1.2781953541715387</v>
      </c>
      <c r="L113" s="320">
        <f>IF(L$5=0,0,L$5/FBT_fec!L$5)</f>
        <v>1.2769397049860647</v>
      </c>
      <c r="M113" s="320">
        <f>IF(M$5=0,0,M$5/FBT_fec!M$5)</f>
        <v>1.2210165080403006</v>
      </c>
      <c r="N113" s="320">
        <f>IF(N$5=0,0,N$5/FBT_fec!N$5)</f>
        <v>1.459348515992072</v>
      </c>
      <c r="O113" s="320">
        <f>IF(O$5=0,0,O$5/FBT_fec!O$5)</f>
        <v>1.320129718521762</v>
      </c>
      <c r="P113" s="320">
        <f>IF(P$5=0,0,P$5/FBT_fec!P$5)</f>
        <v>1.2457652269989008</v>
      </c>
      <c r="Q113" s="320">
        <f>IF(Q$5=0,0,Q$5/FBT_fec!Q$5)</f>
        <v>1.3540905849977747</v>
      </c>
      <c r="R113" s="320">
        <f>IF(R$5=0,0,R$5/FBT_fec!R$5)</f>
        <v>1.3023948249966284</v>
      </c>
      <c r="S113" s="320">
        <f>IF(S$5=0,0,S$5/FBT_fec!S$5)</f>
        <v>1.2887537106113183</v>
      </c>
      <c r="T113" s="320">
        <f>IF(T$5=0,0,T$5/FBT_fec!T$5)</f>
        <v>1.2594981341460503</v>
      </c>
      <c r="U113" s="320">
        <f>IF(U$5=0,0,U$5/FBT_fec!U$5)</f>
        <v>1.2463335300587866</v>
      </c>
      <c r="V113" s="320">
        <f>IF(V$5=0,0,V$5/FBT_fec!V$5)</f>
        <v>1.2145494397070211</v>
      </c>
      <c r="W113" s="320">
        <f>IF(W$5=0,0,W$5/FBT_fec!W$5)</f>
        <v>1.1834950488841578</v>
      </c>
      <c r="X113" s="320">
        <f>IF(X$5=0,0,X$5/FBT_fec!X$5)</f>
        <v>1.2563283059697767</v>
      </c>
      <c r="Y113" s="320">
        <f>IF(Y$5=0,0,Y$5/FBT_fec!Y$5)</f>
        <v>1.2123797173993005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1.286390298116727</v>
      </c>
      <c r="C118" s="332">
        <f>IF(C$10=0,0,C$10/FBT_fec!C$10)</f>
        <v>1.3516168576824119</v>
      </c>
      <c r="D118" s="332">
        <f>IF(D$10=0,0,D$10/FBT_fec!D$10)</f>
        <v>1.5816027435025439</v>
      </c>
      <c r="E118" s="332">
        <f>IF(E$10=0,0,E$10/FBT_fec!E$10)</f>
        <v>1.2304498261440999</v>
      </c>
      <c r="F118" s="332">
        <f>IF(F$10=0,0,F$10/FBT_fec!F$10)</f>
        <v>1.1643233963026858</v>
      </c>
      <c r="G118" s="332">
        <f>IF(G$10=0,0,G$10/FBT_fec!G$10)</f>
        <v>1.1451474406633073</v>
      </c>
      <c r="H118" s="332">
        <f>IF(H$10=0,0,H$10/FBT_fec!H$10)</f>
        <v>1.2288969190719972</v>
      </c>
      <c r="I118" s="332">
        <f>IF(I$10=0,0,I$10/FBT_fec!I$10)</f>
        <v>1.1859963015078623</v>
      </c>
      <c r="J118" s="332">
        <f>IF(J$10=0,0,J$10/FBT_fec!J$10)</f>
        <v>1.0574735929652213</v>
      </c>
      <c r="K118" s="332">
        <f>IF(K$10=0,0,K$10/FBT_fec!K$10)</f>
        <v>1.0882628073805789</v>
      </c>
      <c r="L118" s="332">
        <f>IF(L$10=0,0,L$10/FBT_fec!L$10)</f>
        <v>1.1412771751927009</v>
      </c>
      <c r="M118" s="332">
        <f>IF(M$10=0,0,M$10/FBT_fec!M$10)</f>
        <v>1.2334229909815855</v>
      </c>
      <c r="N118" s="332">
        <f>IF(N$10=0,0,N$10/FBT_fec!N$10)</f>
        <v>1.0472180233895791</v>
      </c>
      <c r="O118" s="332">
        <f>IF(O$10=0,0,O$10/FBT_fec!O$10)</f>
        <v>1.0223492419894309</v>
      </c>
      <c r="P118" s="332">
        <f>IF(P$10=0,0,P$10/FBT_fec!P$10)</f>
        <v>0.93820513359120317</v>
      </c>
      <c r="Q118" s="332">
        <f>IF(Q$10=0,0,Q$10/FBT_fec!Q$10)</f>
        <v>1.094004644477941</v>
      </c>
      <c r="R118" s="332">
        <f>IF(R$10=0,0,R$10/FBT_fec!R$10)</f>
        <v>1.0238603500174783</v>
      </c>
      <c r="S118" s="332">
        <f>IF(S$10=0,0,S$10/FBT_fec!S$10)</f>
        <v>0.97257820565634934</v>
      </c>
      <c r="T118" s="332">
        <f>IF(T$10=0,0,T$10/FBT_fec!T$10)</f>
        <v>0.89762383206954854</v>
      </c>
      <c r="U118" s="332">
        <f>IF(U$10=0,0,U$10/FBT_fec!U$10)</f>
        <v>0.89900363999340871</v>
      </c>
      <c r="V118" s="332">
        <f>IF(V$10=0,0,V$10/FBT_fec!V$10)</f>
        <v>0.93913333034051516</v>
      </c>
      <c r="W118" s="332">
        <f>IF(W$10=0,0,W$10/FBT_fec!W$10)</f>
        <v>0.88329465643369576</v>
      </c>
      <c r="X118" s="332">
        <f>IF(X$10=0,0,X$10/FBT_fec!X$10)</f>
        <v>0.91066510599697703</v>
      </c>
      <c r="Y118" s="332">
        <f>IF(Y$10=0,0,Y$10/FBT_fec!Y$10)</f>
        <v>0.79361294936499904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2.3055468583720651</v>
      </c>
      <c r="C119" s="348">
        <f>IF(C$16=0,0,C$16/FBT_fec!C$16)</f>
        <v>2.1184930303206269</v>
      </c>
      <c r="D119" s="348">
        <f>IF(D$16=0,0,D$16/FBT_fec!D$16)</f>
        <v>2.3894574059027325</v>
      </c>
      <c r="E119" s="348">
        <f>IF(E$16=0,0,E$16/FBT_fec!E$16)</f>
        <v>2.1710824284864039</v>
      </c>
      <c r="F119" s="348">
        <f>IF(F$16=0,0,F$16/FBT_fec!F$16)</f>
        <v>2.0000404467751696</v>
      </c>
      <c r="G119" s="348">
        <f>IF(G$16=0,0,G$16/FBT_fec!G$16)</f>
        <v>1.8832381850176432</v>
      </c>
      <c r="H119" s="348">
        <f>IF(H$16=0,0,H$16/FBT_fec!H$16)</f>
        <v>2.0275784616426096</v>
      </c>
      <c r="I119" s="348">
        <f>IF(I$16=0,0,I$16/FBT_fec!I$16)</f>
        <v>1.8409611098892975</v>
      </c>
      <c r="J119" s="348">
        <f>IF(J$16=0,0,J$16/FBT_fec!J$16)</f>
        <v>1.7494566441660793</v>
      </c>
      <c r="K119" s="348">
        <f>IF(K$16=0,0,K$16/FBT_fec!K$16)</f>
        <v>1.7808833391436965</v>
      </c>
      <c r="L119" s="348">
        <f>IF(L$16=0,0,L$16/FBT_fec!L$16)</f>
        <v>1.8279846241010427</v>
      </c>
      <c r="M119" s="348">
        <f>IF(M$16=0,0,M$16/FBT_fec!M$16)</f>
        <v>1.7141383446865157</v>
      </c>
      <c r="N119" s="348">
        <f>IF(N$16=0,0,N$16/FBT_fec!N$16)</f>
        <v>1.4145217604763678</v>
      </c>
      <c r="O119" s="348">
        <f>IF(O$16=0,0,O$16/FBT_fec!O$16)</f>
        <v>1.3311130403519444</v>
      </c>
      <c r="P119" s="348">
        <f>IF(P$16=0,0,P$16/FBT_fec!P$16)</f>
        <v>1.1839080079394604</v>
      </c>
      <c r="Q119" s="348">
        <f>IF(Q$16=0,0,Q$16/FBT_fec!Q$16)</f>
        <v>1.314018284801604</v>
      </c>
      <c r="R119" s="348">
        <f>IF(R$16=0,0,R$16/FBT_fec!R$16)</f>
        <v>1.2364510312988439</v>
      </c>
      <c r="S119" s="348">
        <f>IF(S$16=0,0,S$16/FBT_fec!S$16)</f>
        <v>1.1742652901673669</v>
      </c>
      <c r="T119" s="348">
        <f>IF(T$16=0,0,T$16/FBT_fec!T$16)</f>
        <v>1.0983286106069858</v>
      </c>
      <c r="U119" s="348">
        <f>IF(U$16=0,0,U$16/FBT_fec!U$16)</f>
        <v>1.0863254073353534</v>
      </c>
      <c r="V119" s="348">
        <f>IF(V$16=0,0,V$16/FBT_fec!V$16)</f>
        <v>1.1167350801066702</v>
      </c>
      <c r="W119" s="348">
        <f>IF(W$16=0,0,W$16/FBT_fec!W$16)</f>
        <v>1.0295787397343319</v>
      </c>
      <c r="X119" s="348">
        <f>IF(X$16=0,0,X$16/FBT_fec!X$16)</f>
        <v>1.0806532001139568</v>
      </c>
      <c r="Y119" s="348">
        <f>IF(Y$16=0,0,Y$16/FBT_fec!Y$16)</f>
        <v>0.9019524272447571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2.3055468583720646</v>
      </c>
      <c r="C120" s="348">
        <f>IF(C$25=0,0,C$25/FBT_fec!C$25)</f>
        <v>2.1184930303206264</v>
      </c>
      <c r="D120" s="348">
        <f>IF(D$25=0,0,D$25/FBT_fec!D$25)</f>
        <v>2.3894574059027329</v>
      </c>
      <c r="E120" s="348">
        <f>IF(E$25=0,0,E$25/FBT_fec!E$25)</f>
        <v>2.1710824284864034</v>
      </c>
      <c r="F120" s="348">
        <f>IF(F$25=0,0,F$25/FBT_fec!F$25)</f>
        <v>2.0000404467751705</v>
      </c>
      <c r="G120" s="348">
        <f>IF(G$25=0,0,G$25/FBT_fec!G$25)</f>
        <v>1.8832381850176425</v>
      </c>
      <c r="H120" s="348">
        <f>IF(H$25=0,0,H$25/FBT_fec!H$25)</f>
        <v>2.0275784616426096</v>
      </c>
      <c r="I120" s="348">
        <f>IF(I$25=0,0,I$25/FBT_fec!I$25)</f>
        <v>1.8409611098892973</v>
      </c>
      <c r="J120" s="348">
        <f>IF(J$25=0,0,J$25/FBT_fec!J$25)</f>
        <v>1.7494566441660793</v>
      </c>
      <c r="K120" s="348">
        <f>IF(K$25=0,0,K$25/FBT_fec!K$25)</f>
        <v>1.7808833391436969</v>
      </c>
      <c r="L120" s="348">
        <f>IF(L$25=0,0,L$25/FBT_fec!L$25)</f>
        <v>1.827984624101042</v>
      </c>
      <c r="M120" s="348">
        <f>IF(M$25=0,0,M$25/FBT_fec!M$25)</f>
        <v>1.7141383446865166</v>
      </c>
      <c r="N120" s="348">
        <f>IF(N$25=0,0,N$25/FBT_fec!N$25)</f>
        <v>1.4145217604763676</v>
      </c>
      <c r="O120" s="348">
        <f>IF(O$25=0,0,O$25/FBT_fec!O$25)</f>
        <v>1.3311130403519442</v>
      </c>
      <c r="P120" s="348">
        <f>IF(P$25=0,0,P$25/FBT_fec!P$25)</f>
        <v>1.1839080079394604</v>
      </c>
      <c r="Q120" s="348">
        <f>IF(Q$25=0,0,Q$25/FBT_fec!Q$25)</f>
        <v>1.3140182848016047</v>
      </c>
      <c r="R120" s="348">
        <f>IF(R$25=0,0,R$25/FBT_fec!R$25)</f>
        <v>1.2364510312988437</v>
      </c>
      <c r="S120" s="348">
        <f>IF(S$25=0,0,S$25/FBT_fec!S$25)</f>
        <v>1.1742652901673669</v>
      </c>
      <c r="T120" s="348">
        <f>IF(T$25=0,0,T$25/FBT_fec!T$25)</f>
        <v>1.0983286106069856</v>
      </c>
      <c r="U120" s="348">
        <f>IF(U$25=0,0,U$25/FBT_fec!U$25)</f>
        <v>1.0863254073353532</v>
      </c>
      <c r="V120" s="348">
        <f>IF(V$25=0,0,V$25/FBT_fec!V$25)</f>
        <v>1.1167350801066698</v>
      </c>
      <c r="W120" s="348">
        <f>IF(W$25=0,0,W$25/FBT_fec!W$25)</f>
        <v>1.0295787397343323</v>
      </c>
      <c r="X120" s="348">
        <f>IF(X$25=0,0,X$25/FBT_fec!X$25)</f>
        <v>1.0806532001139566</v>
      </c>
      <c r="Y120" s="348">
        <f>IF(Y$25=0,0,Y$25/FBT_fec!Y$25)</f>
        <v>0.90195242724475688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2.0806390604489424</v>
      </c>
      <c r="C121" s="348">
        <f>IF(C$34=0,0,C$34/FBT_fec!C$34)</f>
        <v>1.9768584650858572</v>
      </c>
      <c r="D121" s="348">
        <f>IF(D$34=0,0,D$34/FBT_fec!D$34)</f>
        <v>2.095812381431045</v>
      </c>
      <c r="E121" s="348">
        <f>IF(E$34=0,0,E$34/FBT_fec!E$34)</f>
        <v>1.9445104319333615</v>
      </c>
      <c r="F121" s="348">
        <f>IF(F$34=0,0,F$34/FBT_fec!F$34)</f>
        <v>1.8345393353586472</v>
      </c>
      <c r="G121" s="348">
        <f>IF(G$34=0,0,G$34/FBT_fec!G$34)</f>
        <v>1.6395083475733072</v>
      </c>
      <c r="H121" s="348">
        <f>IF(H$34=0,0,H$34/FBT_fec!H$34)</f>
        <v>1.7502204208457561</v>
      </c>
      <c r="I121" s="348">
        <f>IF(I$34=0,0,I$34/FBT_fec!I$34)</f>
        <v>1.5589764802529218</v>
      </c>
      <c r="J121" s="348">
        <f>IF(J$34=0,0,J$34/FBT_fec!J$34)</f>
        <v>1.5525035549541646</v>
      </c>
      <c r="K121" s="348">
        <f>IF(K$34=0,0,K$34/FBT_fec!K$34)</f>
        <v>1.5887544379231382</v>
      </c>
      <c r="L121" s="348">
        <f>IF(L$34=0,0,L$34/FBT_fec!L$34)</f>
        <v>1.562588788964713</v>
      </c>
      <c r="M121" s="348">
        <f>IF(M$34=0,0,M$34/FBT_fec!M$34)</f>
        <v>1.5023674285837969</v>
      </c>
      <c r="N121" s="348">
        <f>IF(N$34=0,0,N$34/FBT_fec!N$34)</f>
        <v>2.168021206247766</v>
      </c>
      <c r="O121" s="348">
        <f>IF(O$34=0,0,O$34/FBT_fec!O$34)</f>
        <v>1.9194901055594551</v>
      </c>
      <c r="P121" s="348">
        <f>IF(P$34=0,0,P$34/FBT_fec!P$34)</f>
        <v>1.8542103565611809</v>
      </c>
      <c r="Q121" s="348">
        <f>IF(Q$34=0,0,Q$34/FBT_fec!Q$34)</f>
        <v>2.0022555564143074</v>
      </c>
      <c r="R121" s="348">
        <f>IF(R$34=0,0,R$34/FBT_fec!R$34)</f>
        <v>1.9424248491741538</v>
      </c>
      <c r="S121" s="348">
        <f>IF(S$34=0,0,S$34/FBT_fec!S$34)</f>
        <v>1.9564591348402482</v>
      </c>
      <c r="T121" s="348">
        <f>IF(T$34=0,0,T$34/FBT_fec!T$34)</f>
        <v>1.9465691341756908</v>
      </c>
      <c r="U121" s="348">
        <f>IF(U$34=0,0,U$34/FBT_fec!U$34)</f>
        <v>1.9247032545864997</v>
      </c>
      <c r="V121" s="348">
        <f>IF(V$34=0,0,V$34/FBT_fec!V$34)</f>
        <v>1.8300829369368679</v>
      </c>
      <c r="W121" s="348">
        <f>IF(W$34=0,0,W$34/FBT_fec!W$34)</f>
        <v>1.8231636922720169</v>
      </c>
      <c r="X121" s="348">
        <f>IF(X$34=0,0,X$34/FBT_fec!X$34)</f>
        <v>1.9524555797244678</v>
      </c>
      <c r="Y121" s="348">
        <f>IF(Y$34=0,0,Y$34/FBT_fec!Y$34)</f>
        <v>1.9957271928678899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2.2484471961509858</v>
      </c>
      <c r="C122" s="348">
        <f>IF(C$45=0,0,C$45/FBT_fec!C$45)</f>
        <v>2.1504982954759209</v>
      </c>
      <c r="D122" s="348">
        <f>IF(D$45=0,0,D$45/FBT_fec!D$45)</f>
        <v>2.245531158870941</v>
      </c>
      <c r="E122" s="348">
        <f>IF(E$45=0,0,E$45/FBT_fec!E$45)</f>
        <v>2.1298907842076282</v>
      </c>
      <c r="F122" s="348">
        <f>IF(F$45=0,0,F$45/FBT_fec!F$45)</f>
        <v>2.0543439799410517</v>
      </c>
      <c r="G122" s="348">
        <f>IF(G$45=0,0,G$45/FBT_fec!G$45)</f>
        <v>1.9557502817518679</v>
      </c>
      <c r="H122" s="348">
        <f>IF(H$45=0,0,H$45/FBT_fec!H$45)</f>
        <v>2.0221899979111315</v>
      </c>
      <c r="I122" s="348">
        <f>IF(I$45=0,0,I$45/FBT_fec!I$45)</f>
        <v>1.8990642175719907</v>
      </c>
      <c r="J122" s="348">
        <f>IF(J$45=0,0,J$45/FBT_fec!J$45)</f>
        <v>1.8824180064615601</v>
      </c>
      <c r="K122" s="348">
        <f>IF(K$45=0,0,K$45/FBT_fec!K$45)</f>
        <v>1.9006924538899233</v>
      </c>
      <c r="L122" s="348">
        <f>IF(L$45=0,0,L$45/FBT_fec!L$45)</f>
        <v>1.8945085612097849</v>
      </c>
      <c r="M122" s="348">
        <f>IF(M$45=0,0,M$45/FBT_fec!M$45)</f>
        <v>1.8158925332402405</v>
      </c>
      <c r="N122" s="348">
        <f>IF(N$45=0,0,N$45/FBT_fec!N$45)</f>
        <v>1.9787790319549314</v>
      </c>
      <c r="O122" s="348">
        <f>IF(O$45=0,0,O$45/FBT_fec!O$45)</f>
        <v>1.8646575251789312</v>
      </c>
      <c r="P122" s="348">
        <f>IF(P$45=0,0,P$45/FBT_fec!P$45)</f>
        <v>1.8063921155926699</v>
      </c>
      <c r="Q122" s="348">
        <f>IF(Q$45=0,0,Q$45/FBT_fec!Q$45)</f>
        <v>1.8730516427608441</v>
      </c>
      <c r="R122" s="348">
        <f>IF(R$45=0,0,R$45/FBT_fec!R$45)</f>
        <v>1.8352938154608003</v>
      </c>
      <c r="S122" s="348">
        <f>IF(S$45=0,0,S$45/FBT_fec!S$45)</f>
        <v>1.8204214650554866</v>
      </c>
      <c r="T122" s="348">
        <f>IF(T$45=0,0,T$45/FBT_fec!T$45)</f>
        <v>1.8043939601992116</v>
      </c>
      <c r="U122" s="348">
        <f>IF(U$45=0,0,U$45/FBT_fec!U$45)</f>
        <v>1.7904254983942545</v>
      </c>
      <c r="V122" s="348">
        <f>IF(V$45=0,0,V$45/FBT_fec!V$45)</f>
        <v>1.7526611883849652</v>
      </c>
      <c r="W122" s="348">
        <f>IF(W$45=0,0,W$45/FBT_fec!W$45)</f>
        <v>1.7209941004057558</v>
      </c>
      <c r="X122" s="348">
        <f>IF(X$45=0,0,X$45/FBT_fec!X$45)</f>
        <v>1.7918096136680361</v>
      </c>
      <c r="Y122" s="348">
        <f>IF(Y$45=0,0,Y$45/FBT_fec!Y$45)</f>
        <v>1.7402546520197826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0.6771659284307644</v>
      </c>
      <c r="C123" s="348">
        <f>IF(C$66=0,0,C$66/FBT_fec!C$66)</f>
        <v>0.66426632774192673</v>
      </c>
      <c r="D123" s="348">
        <f>IF(D$66=0,0,D$66/FBT_fec!D$66)</f>
        <v>0.73713235940112287</v>
      </c>
      <c r="E123" s="348">
        <f>IF(E$66=0,0,E$66/FBT_fec!E$66)</f>
        <v>0.69079865813565022</v>
      </c>
      <c r="F123" s="348">
        <f>IF(F$66=0,0,F$66/FBT_fec!F$66)</f>
        <v>0.65188376967728778</v>
      </c>
      <c r="G123" s="348">
        <f>IF(G$66=0,0,G$66/FBT_fec!G$66)</f>
        <v>0.62574818141236566</v>
      </c>
      <c r="H123" s="348">
        <f>IF(H$66=0,0,H$66/FBT_fec!H$66)</f>
        <v>0.65940697389192005</v>
      </c>
      <c r="I123" s="348">
        <f>IF(I$66=0,0,I$66/FBT_fec!I$66)</f>
        <v>0.62464071975892799</v>
      </c>
      <c r="J123" s="348">
        <f>IF(J$66=0,0,J$66/FBT_fec!J$66)</f>
        <v>0.6072315862521801</v>
      </c>
      <c r="K123" s="348">
        <f>IF(K$66=0,0,K$66/FBT_fec!K$66)</f>
        <v>0.61540247809886173</v>
      </c>
      <c r="L123" s="348">
        <f>IF(L$66=0,0,L$66/FBT_fec!L$66)</f>
        <v>0.62518254803774265</v>
      </c>
      <c r="M123" s="348">
        <f>IF(M$66=0,0,M$66/FBT_fec!M$66)</f>
        <v>0.6148596865838174</v>
      </c>
      <c r="N123" s="348">
        <f>IF(N$66=0,0,N$66/FBT_fec!N$66)</f>
        <v>0.57446658047236332</v>
      </c>
      <c r="O123" s="348">
        <f>IF(O$66=0,0,O$66/FBT_fec!O$66)</f>
        <v>0.5562116102619995</v>
      </c>
      <c r="P123" s="348">
        <f>IF(P$66=0,0,P$66/FBT_fec!P$66)</f>
        <v>0.52773500680357788</v>
      </c>
      <c r="Q123" s="348">
        <f>IF(Q$66=0,0,Q$66/FBT_fec!Q$66)</f>
        <v>0.55593902757014568</v>
      </c>
      <c r="R123" s="348">
        <f>IF(R$66=0,0,R$66/FBT_fec!R$66)</f>
        <v>0.54079113020804459</v>
      </c>
      <c r="S123" s="348">
        <f>IF(S$66=0,0,S$66/FBT_fec!S$66)</f>
        <v>0.53020725070196284</v>
      </c>
      <c r="T123" s="348">
        <f>IF(T$66=0,0,T$66/FBT_fec!T$66)</f>
        <v>0.51537407752118858</v>
      </c>
      <c r="U123" s="348">
        <f>IF(U$66=0,0,U$66/FBT_fec!U$66)</f>
        <v>0.51520115687677193</v>
      </c>
      <c r="V123" s="348">
        <f>IF(V$66=0,0,V$66/FBT_fec!V$66)</f>
        <v>0.52030427600132811</v>
      </c>
      <c r="W123" s="348">
        <f>IF(W$66=0,0,W$66/FBT_fec!W$66)</f>
        <v>0.50372421178524385</v>
      </c>
      <c r="X123" s="348">
        <f>IF(X$66=0,0,X$66/FBT_fec!X$66)</f>
        <v>0.51142276059458525</v>
      </c>
      <c r="Y123" s="348">
        <f>IF(Y$66=0,0,Y$66/FBT_fec!Y$66)</f>
        <v>0.48061142709466309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PT: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2510.0950871716182</v>
      </c>
      <c r="C3" s="203">
        <v>2591.124984668847</v>
      </c>
      <c r="D3" s="203">
        <v>2428.9938860981811</v>
      </c>
      <c r="E3" s="203">
        <v>2145.6655598106609</v>
      </c>
      <c r="F3" s="203">
        <v>2071.3403879170341</v>
      </c>
      <c r="G3" s="203">
        <v>1927.9879696531791</v>
      </c>
      <c r="H3" s="203">
        <v>1892.771286356294</v>
      </c>
      <c r="I3" s="203">
        <v>1929.2006779950109</v>
      </c>
      <c r="J3" s="203">
        <v>1728.588666067209</v>
      </c>
      <c r="K3" s="203">
        <v>1429.4719041387209</v>
      </c>
      <c r="L3" s="203">
        <v>1717.539830309466</v>
      </c>
      <c r="M3" s="203">
        <v>1791.826161001937</v>
      </c>
      <c r="N3" s="203">
        <v>1730.746112684923</v>
      </c>
      <c r="O3" s="203">
        <v>1737.1853250120409</v>
      </c>
      <c r="P3" s="203">
        <v>1793.6713745707971</v>
      </c>
      <c r="Q3" s="203">
        <v>1852.3739559999999</v>
      </c>
      <c r="R3" s="203">
        <v>1893.0399214685381</v>
      </c>
      <c r="S3" s="203">
        <v>2080.8911460099398</v>
      </c>
      <c r="T3" s="203">
        <v>2398.133384068035</v>
      </c>
      <c r="U3" s="203">
        <v>2460.3784263035582</v>
      </c>
      <c r="V3" s="203">
        <v>2160.3017315819739</v>
      </c>
      <c r="W3" s="203">
        <v>2402.167324019586</v>
      </c>
      <c r="X3" s="203">
        <v>2453.4024851394802</v>
      </c>
      <c r="Y3" s="203">
        <v>2396.8725098819941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2480.52785796854</v>
      </c>
      <c r="C5" s="203">
        <v>2568.0842211959498</v>
      </c>
      <c r="D5" s="203">
        <v>2016.8250278986791</v>
      </c>
      <c r="E5" s="203">
        <v>1994.373508924692</v>
      </c>
      <c r="F5" s="203">
        <v>2023.915345111993</v>
      </c>
      <c r="G5" s="203">
        <v>2135.546911918671</v>
      </c>
      <c r="H5" s="203">
        <v>2303.3515296994278</v>
      </c>
      <c r="I5" s="203">
        <v>2417.4637012162548</v>
      </c>
      <c r="J5" s="203">
        <v>2201.9509954698879</v>
      </c>
      <c r="K5" s="203">
        <v>1777.4441638289479</v>
      </c>
      <c r="L5" s="203">
        <v>2643.1452775897792</v>
      </c>
      <c r="M5" s="203">
        <v>2358.7043980471931</v>
      </c>
      <c r="N5" s="203">
        <v>1966.951566216133</v>
      </c>
      <c r="O5" s="203">
        <v>1946.251767607542</v>
      </c>
      <c r="P5" s="203">
        <v>2272.056020980925</v>
      </c>
      <c r="Q5" s="203">
        <v>2512.0266630027568</v>
      </c>
      <c r="R5" s="203">
        <v>2887.9001051386758</v>
      </c>
      <c r="S5" s="203">
        <v>3341.316355866782</v>
      </c>
      <c r="T5" s="203">
        <v>3725.9943423262271</v>
      </c>
      <c r="U5" s="203">
        <v>3952.5922662392641</v>
      </c>
      <c r="V5" s="203">
        <v>3127.586589318189</v>
      </c>
      <c r="W5" s="203">
        <v>3613.4499315114599</v>
      </c>
      <c r="X5" s="203">
        <v>4282.0539132553577</v>
      </c>
      <c r="Y5" s="203">
        <v>4635.2235900660417</v>
      </c>
      <c r="DA5" s="112" t="s">
        <v>2373</v>
      </c>
    </row>
    <row r="6" spans="1:105" ht="12" customHeight="1" x14ac:dyDescent="0.25">
      <c r="A6" s="154" t="s">
        <v>2112</v>
      </c>
      <c r="B6" s="338">
        <v>3100.6598224606751</v>
      </c>
      <c r="C6" s="338">
        <v>2945.6268313376409</v>
      </c>
      <c r="D6" s="338">
        <v>2790.593840214608</v>
      </c>
      <c r="E6" s="338">
        <v>2790.593840214608</v>
      </c>
      <c r="F6" s="338">
        <v>2635.5608490915738</v>
      </c>
      <c r="G6" s="338">
        <v>2480.52785796854</v>
      </c>
      <c r="H6" s="338">
        <v>2480.52785796854</v>
      </c>
      <c r="I6" s="338">
        <v>2635.5608490915738</v>
      </c>
      <c r="J6" s="338">
        <v>2480.52785796854</v>
      </c>
      <c r="K6" s="338">
        <v>2480.52785796854</v>
      </c>
      <c r="L6" s="338">
        <v>2790.593840214608</v>
      </c>
      <c r="M6" s="338">
        <v>2635.5608490915738</v>
      </c>
      <c r="N6" s="338">
        <v>2635.5608490915738</v>
      </c>
      <c r="O6" s="338">
        <v>2480.52785796854</v>
      </c>
      <c r="P6" s="338">
        <v>2480.52785796854</v>
      </c>
      <c r="Q6" s="338">
        <v>2790.593840214608</v>
      </c>
      <c r="R6" s="338">
        <v>3100.6598224606751</v>
      </c>
      <c r="S6" s="338">
        <v>3565.7587958297759</v>
      </c>
      <c r="T6" s="338">
        <v>4030.857769198878</v>
      </c>
      <c r="U6" s="338">
        <v>4185.8907603219113</v>
      </c>
      <c r="V6" s="338">
        <v>4030.857769198878</v>
      </c>
      <c r="W6" s="338">
        <v>4030.857769198878</v>
      </c>
      <c r="X6" s="338">
        <v>4650.9897336910126</v>
      </c>
      <c r="Y6" s="338">
        <v>4961.0557159370801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310.06598224606751</v>
      </c>
      <c r="J7" s="340">
        <v>0</v>
      </c>
      <c r="K7" s="340">
        <v>0</v>
      </c>
      <c r="L7" s="340">
        <v>465.09897336910132</v>
      </c>
      <c r="M7" s="340">
        <v>0</v>
      </c>
      <c r="N7" s="340">
        <v>0</v>
      </c>
      <c r="O7" s="340">
        <v>0</v>
      </c>
      <c r="P7" s="340">
        <v>155.03299112303381</v>
      </c>
      <c r="Q7" s="340">
        <v>310.06598224606751</v>
      </c>
      <c r="R7" s="340">
        <v>465.09897336910132</v>
      </c>
      <c r="S7" s="340">
        <v>620.13196449213501</v>
      </c>
      <c r="T7" s="340">
        <v>465.09897336910132</v>
      </c>
      <c r="U7" s="340">
        <v>310.06598224606751</v>
      </c>
      <c r="V7" s="340">
        <v>0</v>
      </c>
      <c r="W7" s="340">
        <v>0</v>
      </c>
      <c r="X7" s="340">
        <v>775.16495561516876</v>
      </c>
      <c r="Y7" s="340">
        <v>465.09897336910132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155.03299112303421</v>
      </c>
      <c r="D8" s="342">
        <f t="shared" si="0"/>
        <v>155.03299112303284</v>
      </c>
      <c r="E8" s="342">
        <f t="shared" si="0"/>
        <v>0</v>
      </c>
      <c r="F8" s="342">
        <f t="shared" si="0"/>
        <v>155.03299112303421</v>
      </c>
      <c r="G8" s="342">
        <f t="shared" si="0"/>
        <v>155.03299112303375</v>
      </c>
      <c r="H8" s="342">
        <f t="shared" si="0"/>
        <v>0</v>
      </c>
      <c r="I8" s="342">
        <f t="shared" si="0"/>
        <v>155.03299112303375</v>
      </c>
      <c r="J8" s="342">
        <f t="shared" si="0"/>
        <v>155.03299112303375</v>
      </c>
      <c r="K8" s="342">
        <f t="shared" si="0"/>
        <v>0</v>
      </c>
      <c r="L8" s="342">
        <f t="shared" si="0"/>
        <v>155.0329911230333</v>
      </c>
      <c r="M8" s="342">
        <f t="shared" si="0"/>
        <v>155.03299112303421</v>
      </c>
      <c r="N8" s="342">
        <f t="shared" si="0"/>
        <v>0</v>
      </c>
      <c r="O8" s="342">
        <f t="shared" si="0"/>
        <v>155.03299112303375</v>
      </c>
      <c r="P8" s="342">
        <f t="shared" si="0"/>
        <v>155.03299112303375</v>
      </c>
      <c r="Q8" s="342">
        <f t="shared" si="0"/>
        <v>0</v>
      </c>
      <c r="R8" s="342">
        <f t="shared" si="0"/>
        <v>155.03299112303421</v>
      </c>
      <c r="S8" s="342">
        <f t="shared" si="0"/>
        <v>155.03299112303421</v>
      </c>
      <c r="T8" s="342">
        <f t="shared" si="0"/>
        <v>0</v>
      </c>
      <c r="U8" s="342">
        <f t="shared" si="0"/>
        <v>155.03299112303375</v>
      </c>
      <c r="V8" s="342">
        <f t="shared" si="0"/>
        <v>155.0329911230333</v>
      </c>
      <c r="W8" s="342">
        <f t="shared" si="0"/>
        <v>0</v>
      </c>
      <c r="X8" s="342">
        <f t="shared" si="0"/>
        <v>155.03299112303466</v>
      </c>
      <c r="Y8" s="342">
        <f t="shared" si="0"/>
        <v>155.03299112303375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620.13196449213501</v>
      </c>
      <c r="C9" s="343">
        <f t="shared" si="1"/>
        <v>377.54261014169106</v>
      </c>
      <c r="D9" s="343">
        <f t="shared" si="1"/>
        <v>773.76881231592893</v>
      </c>
      <c r="E9" s="343">
        <f t="shared" si="1"/>
        <v>796.22033128991598</v>
      </c>
      <c r="F9" s="343">
        <f t="shared" si="1"/>
        <v>611.64550397958078</v>
      </c>
      <c r="G9" s="343">
        <f t="shared" si="1"/>
        <v>344.98094604986909</v>
      </c>
      <c r="H9" s="343">
        <f t="shared" si="1"/>
        <v>177.17632826911222</v>
      </c>
      <c r="I9" s="343">
        <f t="shared" si="1"/>
        <v>218.09714787531902</v>
      </c>
      <c r="J9" s="343">
        <f t="shared" si="1"/>
        <v>278.57686249865219</v>
      </c>
      <c r="K9" s="343">
        <f t="shared" si="1"/>
        <v>703.08369413959213</v>
      </c>
      <c r="L9" s="343">
        <f t="shared" si="1"/>
        <v>147.44856262482881</v>
      </c>
      <c r="M9" s="343">
        <f t="shared" si="1"/>
        <v>276.85645104438072</v>
      </c>
      <c r="N9" s="343">
        <f t="shared" si="1"/>
        <v>668.60928287544084</v>
      </c>
      <c r="O9" s="343">
        <f t="shared" si="1"/>
        <v>534.27609036099807</v>
      </c>
      <c r="P9" s="343">
        <f t="shared" si="1"/>
        <v>208.47183698761501</v>
      </c>
      <c r="Q9" s="343">
        <f t="shared" si="1"/>
        <v>278.56717721185123</v>
      </c>
      <c r="R9" s="343">
        <f t="shared" si="1"/>
        <v>212.75971732199923</v>
      </c>
      <c r="S9" s="343">
        <f t="shared" si="1"/>
        <v>224.44243996299383</v>
      </c>
      <c r="T9" s="343">
        <f t="shared" si="1"/>
        <v>304.86342687265096</v>
      </c>
      <c r="U9" s="343">
        <f t="shared" si="1"/>
        <v>233.29849408264727</v>
      </c>
      <c r="V9" s="343">
        <f t="shared" si="1"/>
        <v>903.27117988068903</v>
      </c>
      <c r="W9" s="343">
        <f t="shared" si="1"/>
        <v>417.40783768741812</v>
      </c>
      <c r="X9" s="343">
        <f t="shared" si="1"/>
        <v>368.93582043565493</v>
      </c>
      <c r="Y9" s="343">
        <f t="shared" si="1"/>
        <v>325.83212587103844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85.938950988822</v>
      </c>
      <c r="C12" s="210">
        <v>86.953998280309548</v>
      </c>
      <c r="D12" s="210">
        <v>65.661134995700763</v>
      </c>
      <c r="E12" s="210">
        <v>68.627601031814265</v>
      </c>
      <c r="F12" s="210">
        <v>70.848667239896812</v>
      </c>
      <c r="G12" s="210">
        <v>71.056921754084257</v>
      </c>
      <c r="H12" s="210">
        <v>69.745657781599306</v>
      </c>
      <c r="I12" s="210">
        <v>70.645829750644893</v>
      </c>
      <c r="J12" s="210">
        <v>65.037747205502995</v>
      </c>
      <c r="K12" s="210">
        <v>55.706018916594999</v>
      </c>
      <c r="L12" s="210">
        <v>73.220636285468601</v>
      </c>
      <c r="M12" s="210">
        <v>58.78950988822011</v>
      </c>
      <c r="N12" s="210">
        <v>50.46818572656921</v>
      </c>
      <c r="O12" s="210">
        <v>49.947463456577808</v>
      </c>
      <c r="P12" s="210">
        <v>50.97927773000859</v>
      </c>
      <c r="Q12" s="210">
        <v>53.630696474634561</v>
      </c>
      <c r="R12" s="210">
        <v>61.318916595012887</v>
      </c>
      <c r="S12" s="210">
        <v>69.708082545141878</v>
      </c>
      <c r="T12" s="210">
        <v>78.825709372312986</v>
      </c>
      <c r="U12" s="210">
        <v>83.041788478073926</v>
      </c>
      <c r="V12" s="210">
        <v>72.338263112639723</v>
      </c>
      <c r="W12" s="210">
        <v>78.628116938950996</v>
      </c>
      <c r="X12" s="210">
        <v>85.386242476354255</v>
      </c>
      <c r="Y12" s="210">
        <v>89.108426483233018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24.546001719690459</v>
      </c>
      <c r="C14" s="204">
        <f t="shared" si="2"/>
        <v>22.616079105760967</v>
      </c>
      <c r="D14" s="204">
        <f t="shared" si="2"/>
        <v>1.129750644883921</v>
      </c>
      <c r="E14" s="204">
        <f t="shared" si="2"/>
        <v>1.129750644883921</v>
      </c>
      <c r="F14" s="204">
        <f t="shared" si="2"/>
        <v>3.0498710232158208</v>
      </c>
      <c r="G14" s="204">
        <f t="shared" si="2"/>
        <v>1.130008598452279</v>
      </c>
      <c r="H14" s="204">
        <f t="shared" si="2"/>
        <v>1.130008598452279</v>
      </c>
      <c r="I14" s="204">
        <f t="shared" si="2"/>
        <v>7.4042132416165076</v>
      </c>
      <c r="J14" s="204">
        <f t="shared" si="2"/>
        <v>8.5029234737747181</v>
      </c>
      <c r="K14" s="204">
        <f t="shared" si="2"/>
        <v>7.4042132416165076</v>
      </c>
      <c r="L14" s="204">
        <f t="shared" si="2"/>
        <v>18.534479793637139</v>
      </c>
      <c r="M14" s="204">
        <f t="shared" si="2"/>
        <v>5.3501289767841778</v>
      </c>
      <c r="N14" s="204">
        <f t="shared" si="2"/>
        <v>4.2515047291487527</v>
      </c>
      <c r="O14" s="204">
        <f t="shared" si="2"/>
        <v>5.2785038693035249</v>
      </c>
      <c r="P14" s="204">
        <f t="shared" si="2"/>
        <v>5.2785038693035249</v>
      </c>
      <c r="Q14" s="204">
        <f t="shared" si="2"/>
        <v>5.2785038693035249</v>
      </c>
      <c r="R14" s="204">
        <f t="shared" si="2"/>
        <v>6.3055889939810825</v>
      </c>
      <c r="S14" s="204">
        <f t="shared" si="2"/>
        <v>5.7261392949269121</v>
      </c>
      <c r="T14" s="204">
        <f t="shared" si="2"/>
        <v>7.9277730008598457</v>
      </c>
      <c r="U14" s="204">
        <f t="shared" si="2"/>
        <v>7.6006018916595011</v>
      </c>
      <c r="V14" s="204">
        <f t="shared" si="2"/>
        <v>6.5114359415305243</v>
      </c>
      <c r="W14" s="204">
        <f t="shared" si="2"/>
        <v>7.7865864144454005</v>
      </c>
      <c r="X14" s="204">
        <f t="shared" si="2"/>
        <v>7.3527944969905414</v>
      </c>
      <c r="Y14" s="204">
        <f t="shared" si="2"/>
        <v>6.5012037833190028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14.68667239896819</v>
      </c>
      <c r="C16" s="204">
        <v>14.68667239896819</v>
      </c>
      <c r="D16" s="204">
        <v>1.129750644883921</v>
      </c>
      <c r="E16" s="204">
        <v>1.129750644883921</v>
      </c>
      <c r="F16" s="204">
        <v>1.130008598452279</v>
      </c>
      <c r="G16" s="204">
        <v>1.130008598452279</v>
      </c>
      <c r="H16" s="204">
        <v>1.130008598452279</v>
      </c>
      <c r="I16" s="204">
        <v>3.2960447119518479</v>
      </c>
      <c r="J16" s="204">
        <v>4.3947549441100593</v>
      </c>
      <c r="K16" s="204">
        <v>3.2960447119518479</v>
      </c>
      <c r="L16" s="204">
        <v>16.480395528804809</v>
      </c>
      <c r="M16" s="204">
        <v>3.2960447119518479</v>
      </c>
      <c r="N16" s="204">
        <v>2.1974204643164228</v>
      </c>
      <c r="O16" s="204">
        <v>2.1974204643164228</v>
      </c>
      <c r="P16" s="204">
        <v>2.1974204643164228</v>
      </c>
      <c r="Q16" s="204">
        <v>2.1974204643164228</v>
      </c>
      <c r="R16" s="204">
        <v>2.1974204643164228</v>
      </c>
      <c r="S16" s="204">
        <v>1.7030094582975059</v>
      </c>
      <c r="T16" s="204">
        <v>1.796388650042992</v>
      </c>
      <c r="U16" s="204">
        <v>1.811779879621668</v>
      </c>
      <c r="V16" s="204">
        <v>1.304127257093723</v>
      </c>
      <c r="W16" s="204">
        <v>1.5271711092003439</v>
      </c>
      <c r="X16" s="204">
        <v>1.5754944110060189</v>
      </c>
      <c r="Y16" s="204">
        <v>1.352450558899398</v>
      </c>
      <c r="DA16" s="71" t="s">
        <v>2379</v>
      </c>
    </row>
    <row r="17" spans="1:105" ht="12" customHeight="1" x14ac:dyDescent="0.25">
      <c r="A17" s="18" t="s">
        <v>71</v>
      </c>
      <c r="B17" s="204">
        <v>3.1047291487532238</v>
      </c>
      <c r="C17" s="204">
        <v>3.1047291487532238</v>
      </c>
      <c r="D17" s="204">
        <v>0</v>
      </c>
      <c r="E17" s="204">
        <v>0</v>
      </c>
      <c r="F17" s="204">
        <v>0</v>
      </c>
      <c r="G17" s="204">
        <v>0</v>
      </c>
      <c r="H17" s="204">
        <v>0</v>
      </c>
      <c r="I17" s="204">
        <v>4.1081685296646597</v>
      </c>
      <c r="J17" s="204">
        <v>4.1081685296646597</v>
      </c>
      <c r="K17" s="204">
        <v>4.1081685296646597</v>
      </c>
      <c r="L17" s="204">
        <v>2.0540842648323299</v>
      </c>
      <c r="M17" s="204">
        <v>2.0540842648323299</v>
      </c>
      <c r="N17" s="204">
        <v>2.0540842648323299</v>
      </c>
      <c r="O17" s="204">
        <v>3.0810834049871021</v>
      </c>
      <c r="P17" s="204">
        <v>3.0810834049871021</v>
      </c>
      <c r="Q17" s="204">
        <v>3.0810834049871021</v>
      </c>
      <c r="R17" s="204">
        <v>4.1081685296646597</v>
      </c>
      <c r="S17" s="204">
        <v>4.0126397248495271</v>
      </c>
      <c r="T17" s="204">
        <v>4.8671539122957874</v>
      </c>
      <c r="U17" s="204">
        <v>4.6864144453998273</v>
      </c>
      <c r="V17" s="204">
        <v>4.2930352536543417</v>
      </c>
      <c r="W17" s="204">
        <v>4.8742906276870164</v>
      </c>
      <c r="X17" s="204">
        <v>4.1872742906276867</v>
      </c>
      <c r="Y17" s="204">
        <v>3.873946689595873</v>
      </c>
      <c r="DA17" s="71" t="s">
        <v>2380</v>
      </c>
    </row>
    <row r="18" spans="1:105" ht="12" customHeight="1" x14ac:dyDescent="0.25">
      <c r="A18" s="18" t="s">
        <v>32</v>
      </c>
      <c r="B18" s="204">
        <v>6.7546001719690452</v>
      </c>
      <c r="C18" s="204">
        <v>4.8246775580395527</v>
      </c>
      <c r="D18" s="204">
        <v>0</v>
      </c>
      <c r="E18" s="204">
        <v>0</v>
      </c>
      <c r="F18" s="204">
        <v>1.9198624247635421</v>
      </c>
      <c r="G18" s="204">
        <v>0</v>
      </c>
      <c r="H18" s="204">
        <v>0</v>
      </c>
      <c r="I18" s="204">
        <v>0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1.0490111779879621E-2</v>
      </c>
      <c r="T19" s="204">
        <v>1.2642304385210661</v>
      </c>
      <c r="U19" s="204">
        <v>1.1024075666380051</v>
      </c>
      <c r="V19" s="204">
        <v>0.91427343078245904</v>
      </c>
      <c r="W19" s="204">
        <v>1.3851246775580399</v>
      </c>
      <c r="X19" s="204">
        <v>1.590025795356836</v>
      </c>
      <c r="Y19" s="204">
        <v>1.2748065348237321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19.260533104041269</v>
      </c>
      <c r="C20" s="204">
        <f t="shared" si="3"/>
        <v>20.399828030954431</v>
      </c>
      <c r="D20" s="204">
        <f t="shared" si="3"/>
        <v>23.602751504729149</v>
      </c>
      <c r="E20" s="204">
        <f t="shared" si="3"/>
        <v>26.139294926913159</v>
      </c>
      <c r="F20" s="204">
        <f t="shared" si="3"/>
        <v>27.300085984522781</v>
      </c>
      <c r="G20" s="204">
        <f t="shared" si="3"/>
        <v>28.826311263972482</v>
      </c>
      <c r="H20" s="204">
        <f t="shared" si="3"/>
        <v>27.085124677558039</v>
      </c>
      <c r="I20" s="204">
        <f t="shared" si="3"/>
        <v>20.7652622527945</v>
      </c>
      <c r="J20" s="204">
        <f t="shared" si="3"/>
        <v>15.176268271711089</v>
      </c>
      <c r="K20" s="204">
        <f t="shared" si="3"/>
        <v>12.9621668099742</v>
      </c>
      <c r="L20" s="204">
        <f t="shared" si="3"/>
        <v>16.680997420464319</v>
      </c>
      <c r="M20" s="204">
        <f t="shared" si="3"/>
        <v>16.20808254514187</v>
      </c>
      <c r="N20" s="204">
        <f t="shared" si="3"/>
        <v>14.058469475494411</v>
      </c>
      <c r="O20" s="204">
        <f t="shared" si="3"/>
        <v>14.832330180567499</v>
      </c>
      <c r="P20" s="204">
        <f t="shared" si="3"/>
        <v>14.918314703353399</v>
      </c>
      <c r="Q20" s="204">
        <f t="shared" si="3"/>
        <v>16.62390369733448</v>
      </c>
      <c r="R20" s="204">
        <f t="shared" si="3"/>
        <v>16.656663800515911</v>
      </c>
      <c r="S20" s="204">
        <f t="shared" si="3"/>
        <v>18.61736887360275</v>
      </c>
      <c r="T20" s="204">
        <f t="shared" si="3"/>
        <v>23.190799656061909</v>
      </c>
      <c r="U20" s="204">
        <f t="shared" si="3"/>
        <v>25.376010318142729</v>
      </c>
      <c r="V20" s="204">
        <f t="shared" si="3"/>
        <v>21.648495270851249</v>
      </c>
      <c r="W20" s="204">
        <f t="shared" si="3"/>
        <v>23.090799656061911</v>
      </c>
      <c r="X20" s="204">
        <f t="shared" si="3"/>
        <v>23.27850386930352</v>
      </c>
      <c r="Y20" s="204">
        <f t="shared" si="3"/>
        <v>23.455288048151331</v>
      </c>
      <c r="DA20" s="71"/>
    </row>
    <row r="21" spans="1:105" ht="12" customHeight="1" x14ac:dyDescent="0.25">
      <c r="A21" s="18" t="s">
        <v>73</v>
      </c>
      <c r="B21" s="204">
        <v>19.260533104041269</v>
      </c>
      <c r="C21" s="204">
        <v>20.399828030954431</v>
      </c>
      <c r="D21" s="204">
        <v>23.602751504729149</v>
      </c>
      <c r="E21" s="204">
        <v>26.139294926913159</v>
      </c>
      <c r="F21" s="204">
        <v>27.300085984522781</v>
      </c>
      <c r="G21" s="204">
        <v>28.826311263972482</v>
      </c>
      <c r="H21" s="204">
        <v>27.085124677558039</v>
      </c>
      <c r="I21" s="204">
        <v>20.7652622527945</v>
      </c>
      <c r="J21" s="204">
        <v>15.176268271711089</v>
      </c>
      <c r="K21" s="204">
        <v>12.9621668099742</v>
      </c>
      <c r="L21" s="204">
        <v>16.680997420464319</v>
      </c>
      <c r="M21" s="204">
        <v>16.20808254514187</v>
      </c>
      <c r="N21" s="204">
        <v>14.058469475494411</v>
      </c>
      <c r="O21" s="204">
        <v>14.832330180567499</v>
      </c>
      <c r="P21" s="204">
        <v>14.918314703353399</v>
      </c>
      <c r="Q21" s="204">
        <v>16.62390369733448</v>
      </c>
      <c r="R21" s="204">
        <v>16.656663800515911</v>
      </c>
      <c r="S21" s="204">
        <v>18.61736887360275</v>
      </c>
      <c r="T21" s="204">
        <v>23.190799656061909</v>
      </c>
      <c r="U21" s="204">
        <v>25.376010318142729</v>
      </c>
      <c r="V21" s="204">
        <v>21.648495270851249</v>
      </c>
      <c r="W21" s="204">
        <v>23.090799656061911</v>
      </c>
      <c r="X21" s="204">
        <v>23.27850386930352</v>
      </c>
      <c r="Y21" s="204">
        <v>23.455288048151331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0</v>
      </c>
      <c r="C23" s="204">
        <f t="shared" si="4"/>
        <v>0</v>
      </c>
      <c r="D23" s="204">
        <f t="shared" si="4"/>
        <v>0</v>
      </c>
      <c r="E23" s="204">
        <f t="shared" si="4"/>
        <v>0</v>
      </c>
      <c r="F23" s="204">
        <f t="shared" si="4"/>
        <v>0</v>
      </c>
      <c r="G23" s="204">
        <f t="shared" si="4"/>
        <v>0</v>
      </c>
      <c r="H23" s="204">
        <f t="shared" si="4"/>
        <v>0</v>
      </c>
      <c r="I23" s="204">
        <f t="shared" si="4"/>
        <v>0</v>
      </c>
      <c r="J23" s="204">
        <f t="shared" si="4"/>
        <v>0</v>
      </c>
      <c r="K23" s="204">
        <f t="shared" si="4"/>
        <v>0</v>
      </c>
      <c r="L23" s="204">
        <f t="shared" si="4"/>
        <v>0</v>
      </c>
      <c r="M23" s="204">
        <f t="shared" si="4"/>
        <v>0</v>
      </c>
      <c r="N23" s="204">
        <f t="shared" si="4"/>
        <v>0</v>
      </c>
      <c r="O23" s="204">
        <f t="shared" si="4"/>
        <v>0</v>
      </c>
      <c r="P23" s="204">
        <f t="shared" si="4"/>
        <v>0</v>
      </c>
      <c r="Q23" s="204">
        <f t="shared" si="4"/>
        <v>0</v>
      </c>
      <c r="R23" s="204">
        <f t="shared" si="4"/>
        <v>0</v>
      </c>
      <c r="S23" s="204">
        <f t="shared" si="4"/>
        <v>0.23155631986242481</v>
      </c>
      <c r="T23" s="204">
        <f t="shared" si="4"/>
        <v>0.29518486672398958</v>
      </c>
      <c r="U23" s="204">
        <f t="shared" si="4"/>
        <v>0.28813413585554598</v>
      </c>
      <c r="V23" s="204">
        <f t="shared" si="4"/>
        <v>0.27042132416165088</v>
      </c>
      <c r="W23" s="204">
        <f t="shared" si="4"/>
        <v>0.40369733447979361</v>
      </c>
      <c r="X23" s="204">
        <f t="shared" si="4"/>
        <v>0.30146173688736022</v>
      </c>
      <c r="Y23" s="204">
        <f t="shared" si="4"/>
        <v>0.29681857265692169</v>
      </c>
      <c r="DA23" s="71"/>
    </row>
    <row r="24" spans="1:105" ht="12" customHeight="1" x14ac:dyDescent="0.25">
      <c r="A24" s="18" t="s">
        <v>38</v>
      </c>
      <c r="B24" s="204">
        <v>0</v>
      </c>
      <c r="C24" s="204">
        <v>0</v>
      </c>
      <c r="D24" s="204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0.23155631986242481</v>
      </c>
      <c r="T26" s="204">
        <v>0.29518486672398958</v>
      </c>
      <c r="U26" s="204">
        <v>0.28813413585554598</v>
      </c>
      <c r="V26" s="204">
        <v>0.27042132416165088</v>
      </c>
      <c r="W26" s="204">
        <v>0.40369733447979361</v>
      </c>
      <c r="X26" s="204">
        <v>0.30146173688736022</v>
      </c>
      <c r="Y26" s="204">
        <v>0.29681857265692169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2391</v>
      </c>
    </row>
    <row r="31" spans="1:105" ht="12" customHeight="1" x14ac:dyDescent="0.25">
      <c r="A31" s="21" t="s">
        <v>40</v>
      </c>
      <c r="B31" s="207">
        <v>42.132416165090277</v>
      </c>
      <c r="C31" s="207">
        <v>43.93809114359415</v>
      </c>
      <c r="D31" s="207">
        <v>40.928632846087702</v>
      </c>
      <c r="E31" s="207">
        <v>41.358555460017193</v>
      </c>
      <c r="F31" s="207">
        <v>40.49871023215821</v>
      </c>
      <c r="G31" s="207">
        <v>41.100601891659501</v>
      </c>
      <c r="H31" s="207">
        <v>41.530524505588993</v>
      </c>
      <c r="I31" s="207">
        <v>42.476354256233883</v>
      </c>
      <c r="J31" s="207">
        <v>41.358555460017193</v>
      </c>
      <c r="K31" s="207">
        <v>35.339638865004297</v>
      </c>
      <c r="L31" s="207">
        <v>38.005159071367153</v>
      </c>
      <c r="M31" s="207">
        <v>37.231298366294062</v>
      </c>
      <c r="N31" s="207">
        <v>32.158211521926049</v>
      </c>
      <c r="O31" s="207">
        <v>29.836629406706791</v>
      </c>
      <c r="P31" s="207">
        <v>30.782459157351671</v>
      </c>
      <c r="Q31" s="207">
        <v>31.728288907996561</v>
      </c>
      <c r="R31" s="207">
        <v>38.356663800515904</v>
      </c>
      <c r="S31" s="207">
        <v>45.133018056749783</v>
      </c>
      <c r="T31" s="207">
        <v>47.411951848667243</v>
      </c>
      <c r="U31" s="207">
        <v>49.777042132416163</v>
      </c>
      <c r="V31" s="207">
        <v>43.907910576096299</v>
      </c>
      <c r="W31" s="207">
        <v>47.347033533963881</v>
      </c>
      <c r="X31" s="207">
        <v>54.453482373172832</v>
      </c>
      <c r="Y31" s="207">
        <v>58.855116079105763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115.5603448781098</v>
      </c>
      <c r="C33" s="203">
        <f>TRE_emi!C5</f>
        <v>111.9822400787025</v>
      </c>
      <c r="D33" s="203">
        <f>TRE_emi!D5</f>
        <v>58.42267523896826</v>
      </c>
      <c r="E33" s="203">
        <f>TRE_emi!E5</f>
        <v>64.380495238143396</v>
      </c>
      <c r="F33" s="203">
        <f>TRE_emi!F5</f>
        <v>73.329110639095973</v>
      </c>
      <c r="G33" s="203">
        <f>TRE_emi!G5</f>
        <v>70.692426719211824</v>
      </c>
      <c r="H33" s="203">
        <f>TRE_emi!H5</f>
        <v>66.60273671783861</v>
      </c>
      <c r="I33" s="203">
        <f>TRE_emi!I5</f>
        <v>70.226323557999734</v>
      </c>
      <c r="J33" s="203">
        <f>TRE_emi!J5</f>
        <v>60.001574039015367</v>
      </c>
      <c r="K33" s="203">
        <f>TRE_emi!K5</f>
        <v>51.89845355897392</v>
      </c>
      <c r="L33" s="203">
        <f>TRE_emi!L5</f>
        <v>89.091945359205013</v>
      </c>
      <c r="M33" s="203">
        <f>TRE_emi!M5</f>
        <v>53.149813918210313</v>
      </c>
      <c r="N33" s="203">
        <f>TRE_emi!N5</f>
        <v>45.198390599049162</v>
      </c>
      <c r="O33" s="203">
        <f>TRE_emi!O5</f>
        <v>50.202212038470201</v>
      </c>
      <c r="P33" s="203">
        <f>TRE_emi!P5</f>
        <v>50.404172038636908</v>
      </c>
      <c r="Q33" s="203">
        <f>TRE_emi!Q5</f>
        <v>54.41025059816981</v>
      </c>
      <c r="R33" s="203">
        <f>TRE_emi!R5</f>
        <v>57.673645559205269</v>
      </c>
      <c r="S33" s="203">
        <f>TRE_emi!S5</f>
        <v>60.706835641254948</v>
      </c>
      <c r="T33" s="203">
        <f>TRE_emi!T5</f>
        <v>77.984310598666383</v>
      </c>
      <c r="U33" s="203">
        <f>TRE_emi!U5</f>
        <v>82.127332798749762</v>
      </c>
      <c r="V33" s="203">
        <f>TRE_emi!V5</f>
        <v>70.264722959044917</v>
      </c>
      <c r="W33" s="203">
        <f>TRE_emi!W5</f>
        <v>77.411103118573777</v>
      </c>
      <c r="X33" s="203">
        <f>TRE_emi!X5</f>
        <v>76.44274415900442</v>
      </c>
      <c r="Y33" s="203">
        <f>TRE_emi!Y5</f>
        <v>74.382053760887175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34.237328867751479</v>
      </c>
      <c r="C35" s="284">
        <f t="shared" si="5"/>
        <v>33.558395984291934</v>
      </c>
      <c r="D35" s="284">
        <f t="shared" si="5"/>
        <v>27.032235598244199</v>
      </c>
      <c r="E35" s="284">
        <f t="shared" si="5"/>
        <v>31.984295370742746</v>
      </c>
      <c r="F35" s="284">
        <f t="shared" si="5"/>
        <v>34.204260996012884</v>
      </c>
      <c r="G35" s="284">
        <f t="shared" si="5"/>
        <v>36.855479843510906</v>
      </c>
      <c r="H35" s="284">
        <f t="shared" si="5"/>
        <v>36.848433978446579</v>
      </c>
      <c r="I35" s="284">
        <f t="shared" si="5"/>
        <v>36.619222954071333</v>
      </c>
      <c r="J35" s="284">
        <f t="shared" si="5"/>
        <v>37.624767813312893</v>
      </c>
      <c r="K35" s="284">
        <f t="shared" si="5"/>
        <v>38.969649389617594</v>
      </c>
      <c r="L35" s="284">
        <f t="shared" si="5"/>
        <v>42.631113988358408</v>
      </c>
      <c r="M35" s="284">
        <f t="shared" si="5"/>
        <v>32.809828970990537</v>
      </c>
      <c r="N35" s="284">
        <f t="shared" si="5"/>
        <v>29.15978568819515</v>
      </c>
      <c r="O35" s="284">
        <f t="shared" si="5"/>
        <v>28.75194876299776</v>
      </c>
      <c r="P35" s="284">
        <f t="shared" si="5"/>
        <v>28.421749074412968</v>
      </c>
      <c r="Q35" s="284">
        <f t="shared" si="5"/>
        <v>28.952413361740529</v>
      </c>
      <c r="R35" s="284">
        <f t="shared" si="5"/>
        <v>32.39177150973358</v>
      </c>
      <c r="S35" s="284">
        <f t="shared" si="5"/>
        <v>33.499148996239178</v>
      </c>
      <c r="T35" s="284">
        <f t="shared" si="5"/>
        <v>32.869610129274072</v>
      </c>
      <c r="U35" s="284">
        <f t="shared" si="5"/>
        <v>33.751632509164402</v>
      </c>
      <c r="V35" s="284">
        <f t="shared" si="5"/>
        <v>33.485259052061636</v>
      </c>
      <c r="W35" s="284">
        <f t="shared" si="5"/>
        <v>32.732156562425168</v>
      </c>
      <c r="X35" s="284">
        <f t="shared" si="5"/>
        <v>34.803193929062928</v>
      </c>
      <c r="Y35" s="284">
        <f t="shared" si="5"/>
        <v>37.176957103830325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33.859480761038014</v>
      </c>
      <c r="D36" s="344">
        <f t="shared" si="6"/>
        <v>32.556683940060388</v>
      </c>
      <c r="E36" s="344">
        <f t="shared" si="6"/>
        <v>34.410605999683717</v>
      </c>
      <c r="F36" s="344">
        <f t="shared" si="6"/>
        <v>35.005746367309854</v>
      </c>
      <c r="G36" s="344">
        <f t="shared" si="6"/>
        <v>33.273407087200688</v>
      </c>
      <c r="H36" s="344">
        <f t="shared" si="6"/>
        <v>30.280075308652801</v>
      </c>
      <c r="I36" s="344">
        <f t="shared" si="6"/>
        <v>29.223119137260316</v>
      </c>
      <c r="J36" s="344">
        <f t="shared" si="6"/>
        <v>29.536418993568109</v>
      </c>
      <c r="K36" s="344">
        <f t="shared" si="6"/>
        <v>31.340516934491934</v>
      </c>
      <c r="L36" s="344">
        <f t="shared" si="6"/>
        <v>27.70208543067173</v>
      </c>
      <c r="M36" s="344">
        <f t="shared" si="6"/>
        <v>24.92449241918268</v>
      </c>
      <c r="N36" s="344">
        <f t="shared" si="6"/>
        <v>25.658072416930906</v>
      </c>
      <c r="O36" s="344">
        <f t="shared" si="6"/>
        <v>25.663413278733433</v>
      </c>
      <c r="P36" s="344">
        <f t="shared" si="6"/>
        <v>22.437509136768149</v>
      </c>
      <c r="Q36" s="344">
        <f t="shared" si="6"/>
        <v>21.349572942242176</v>
      </c>
      <c r="R36" s="344">
        <f t="shared" si="6"/>
        <v>21.233046283665818</v>
      </c>
      <c r="S36" s="344">
        <f t="shared" si="6"/>
        <v>20.862461114388754</v>
      </c>
      <c r="T36" s="344">
        <f t="shared" si="6"/>
        <v>21.155617032714069</v>
      </c>
      <c r="U36" s="344">
        <f t="shared" si="6"/>
        <v>21.009449719205396</v>
      </c>
      <c r="V36" s="344">
        <f t="shared" si="6"/>
        <v>23.129100041450616</v>
      </c>
      <c r="W36" s="344">
        <f t="shared" si="6"/>
        <v>21.759846802709639</v>
      </c>
      <c r="X36" s="344">
        <f t="shared" si="6"/>
        <v>19.940487487099581</v>
      </c>
      <c r="Y36" s="344">
        <f t="shared" si="6"/>
        <v>19.224191617035551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19.101694458080431</v>
      </c>
      <c r="C37" s="344">
        <f>IF(TRE_ued!C$5=0,"",TRE_ued!C$5/C$5*1000)</f>
        <v>18.771994198410237</v>
      </c>
      <c r="D37" s="344">
        <f>IF(TRE_ued!D$5=0,"",TRE_ued!D$5/D$5*1000)</f>
        <v>18.624534077190336</v>
      </c>
      <c r="E37" s="344">
        <f>IF(TRE_ued!E$5=0,"",TRE_ued!E$5/E$5*1000)</f>
        <v>19.627948449401131</v>
      </c>
      <c r="F37" s="344">
        <f>IF(TRE_ued!F$5=0,"",TRE_ued!F$5/F$5*1000)</f>
        <v>19.803455695594529</v>
      </c>
      <c r="G37" s="344">
        <f>IF(TRE_ued!G$5=0,"",TRE_ued!G$5/G$5*1000)</f>
        <v>18.913497633272936</v>
      </c>
      <c r="H37" s="344">
        <f>IF(TRE_ued!H$5=0,"",TRE_ued!H$5/H$5*1000)</f>
        <v>17.254222316909111</v>
      </c>
      <c r="I37" s="344">
        <f>IF(TRE_ued!I$5=0,"",TRE_ued!I$5/I$5*1000)</f>
        <v>16.58883616051645</v>
      </c>
      <c r="J37" s="344">
        <f>IF(TRE_ued!J$5=0,"",TRE_ued!J$5/J$5*1000)</f>
        <v>16.836591550377268</v>
      </c>
      <c r="K37" s="344">
        <f>IF(TRE_ued!K$5=0,"",TRE_ued!K$5/K$5*1000)</f>
        <v>17.852707333157614</v>
      </c>
      <c r="L37" s="344">
        <f>IF(TRE_ued!L$5=0,"",TRE_ued!L$5/L$5*1000)</f>
        <v>15.494122979913282</v>
      </c>
      <c r="M37" s="344">
        <f>IF(TRE_ued!M$5=0,"",TRE_ued!M$5/M$5*1000)</f>
        <v>14.23173628489991</v>
      </c>
      <c r="N37" s="344">
        <f>IF(TRE_ued!N$5=0,"",TRE_ued!N$5/N$5*1000)</f>
        <v>14.657754419441366</v>
      </c>
      <c r="O37" s="344">
        <f>IF(TRE_ued!O$5=0,"",TRE_ued!O$5/O$5*1000)</f>
        <v>14.55752775276064</v>
      </c>
      <c r="P37" s="344">
        <f>IF(TRE_ued!P$5=0,"",TRE_ued!P$5/P$5*1000)</f>
        <v>12.740919278172349</v>
      </c>
      <c r="Q37" s="344">
        <f>IF(TRE_ued!Q$5=0,"",TRE_ued!Q$5/Q$5*1000)</f>
        <v>12.104651893686633</v>
      </c>
      <c r="R37" s="344">
        <f>IF(TRE_ued!R$5=0,"",TRE_ued!R$5/R$5*1000)</f>
        <v>12.091755113584702</v>
      </c>
      <c r="S37" s="344">
        <f>IF(TRE_ued!S$5=0,"",TRE_ued!S$5/S$5*1000)</f>
        <v>11.925352005248987</v>
      </c>
      <c r="T37" s="344">
        <f>IF(TRE_ued!T$5=0,"",TRE_ued!T$5/T$5*1000)</f>
        <v>12.005466701445449</v>
      </c>
      <c r="U37" s="344">
        <f>IF(TRE_ued!U$5=0,"",TRE_ued!U$5/U$5*1000)</f>
        <v>11.924493449481183</v>
      </c>
      <c r="V37" s="344">
        <f>IF(TRE_ued!V$5=0,"",TRE_ued!V$5/V$5*1000)</f>
        <v>13.140631322912945</v>
      </c>
      <c r="W37" s="344">
        <f>IF(TRE_ued!W$5=0,"",TRE_ued!W$5/W$5*1000)</f>
        <v>12.348838196696278</v>
      </c>
      <c r="X37" s="344">
        <f>IF(TRE_ued!X$5=0,"",TRE_ued!X$5/X$5*1000)</f>
        <v>11.384025015854089</v>
      </c>
      <c r="Y37" s="344">
        <f>IF(TRE_ued!Y$5=0,"",TRE_ued!Y$5/Y$5*1000)</f>
        <v>11.015532726995945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1.3446794910626805</v>
      </c>
      <c r="C38" s="345">
        <f t="shared" si="7"/>
        <v>1.2878331335347062</v>
      </c>
      <c r="D38" s="345">
        <f t="shared" si="7"/>
        <v>0.88976036193698982</v>
      </c>
      <c r="E38" s="345">
        <f t="shared" si="7"/>
        <v>0.93811373660428543</v>
      </c>
      <c r="F38" s="345">
        <f t="shared" si="7"/>
        <v>1.0350104454442348</v>
      </c>
      <c r="G38" s="345">
        <f t="shared" si="7"/>
        <v>0.99487037960729729</v>
      </c>
      <c r="H38" s="345">
        <f t="shared" si="7"/>
        <v>0.95493739447404169</v>
      </c>
      <c r="I38" s="345">
        <f t="shared" si="7"/>
        <v>0.99406184067586345</v>
      </c>
      <c r="J38" s="345">
        <f t="shared" si="7"/>
        <v>0.92256538113820907</v>
      </c>
      <c r="K38" s="345">
        <f t="shared" si="7"/>
        <v>0.93164894150267852</v>
      </c>
      <c r="L38" s="345">
        <f t="shared" si="7"/>
        <v>1.2167600539806596</v>
      </c>
      <c r="M38" s="345">
        <f t="shared" si="7"/>
        <v>0.90406968895075202</v>
      </c>
      <c r="N38" s="345">
        <f t="shared" si="7"/>
        <v>0.89558183929830193</v>
      </c>
      <c r="O38" s="345">
        <f t="shared" si="7"/>
        <v>1.0051003307127671</v>
      </c>
      <c r="P38" s="345">
        <f t="shared" si="7"/>
        <v>0.98871883406396022</v>
      </c>
      <c r="Q38" s="345">
        <f t="shared" si="7"/>
        <v>1.0145355957460658</v>
      </c>
      <c r="R38" s="345">
        <f t="shared" si="7"/>
        <v>0.94055225959253019</v>
      </c>
      <c r="S38" s="345">
        <f t="shared" si="7"/>
        <v>0.87087226365668768</v>
      </c>
      <c r="T38" s="345">
        <f t="shared" si="7"/>
        <v>0.98932583315333744</v>
      </c>
      <c r="U38" s="345">
        <f t="shared" si="7"/>
        <v>0.98898800596562764</v>
      </c>
      <c r="V38" s="345">
        <f t="shared" si="7"/>
        <v>0.97133549985343104</v>
      </c>
      <c r="W38" s="345">
        <f t="shared" si="7"/>
        <v>0.98452190046313659</v>
      </c>
      <c r="X38" s="345">
        <f t="shared" si="7"/>
        <v>0.89525832197351307</v>
      </c>
      <c r="Y38" s="345">
        <f t="shared" si="7"/>
        <v>0.83473647438812293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PT: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85.938950988822029</v>
      </c>
      <c r="C5" s="223">
        <v>86.953998280309563</v>
      </c>
      <c r="D5" s="223">
        <v>65.661134995700777</v>
      </c>
      <c r="E5" s="223">
        <v>68.627601031814237</v>
      </c>
      <c r="F5" s="223">
        <v>70.848667239896812</v>
      </c>
      <c r="G5" s="223">
        <v>71.056921754084271</v>
      </c>
      <c r="H5" s="223">
        <v>69.745657781599306</v>
      </c>
      <c r="I5" s="223">
        <v>70.645829750644921</v>
      </c>
      <c r="J5" s="223">
        <v>65.037747205502995</v>
      </c>
      <c r="K5" s="223">
        <v>55.706018916595021</v>
      </c>
      <c r="L5" s="223">
        <v>73.220636285468601</v>
      </c>
      <c r="M5" s="223">
        <v>58.789509888220103</v>
      </c>
      <c r="N5" s="223">
        <v>50.468185726569217</v>
      </c>
      <c r="O5" s="223">
        <v>49.947463456577808</v>
      </c>
      <c r="P5" s="223">
        <v>50.979277730008597</v>
      </c>
      <c r="Q5" s="223">
        <v>53.630696474634568</v>
      </c>
      <c r="R5" s="223">
        <v>61.318916595012887</v>
      </c>
      <c r="S5" s="223">
        <v>69.708082545141892</v>
      </c>
      <c r="T5" s="223">
        <v>78.825709372313</v>
      </c>
      <c r="U5" s="223">
        <v>83.041788478073912</v>
      </c>
      <c r="V5" s="223">
        <v>72.338263112639723</v>
      </c>
      <c r="W5" s="223">
        <v>78.628116938950996</v>
      </c>
      <c r="X5" s="223">
        <v>85.386242476354269</v>
      </c>
      <c r="Y5" s="223">
        <v>89.108426483233046</v>
      </c>
      <c r="DA5" s="89" t="s">
        <v>2376</v>
      </c>
    </row>
    <row r="6" spans="1:105" ht="12" customHeight="1" x14ac:dyDescent="0.25">
      <c r="A6" s="55" t="s">
        <v>91</v>
      </c>
      <c r="B6" s="259">
        <v>1.916858006629313</v>
      </c>
      <c r="C6" s="259">
        <v>1.966004609448867</v>
      </c>
      <c r="D6" s="259">
        <v>1.61953325421176</v>
      </c>
      <c r="E6" s="259">
        <v>1.671034637391922</v>
      </c>
      <c r="F6" s="259">
        <v>1.6893683400182951</v>
      </c>
      <c r="G6" s="259">
        <v>1.702861404855905</v>
      </c>
      <c r="H6" s="259">
        <v>1.69042002410506</v>
      </c>
      <c r="I6" s="259">
        <v>1.7186101206526949</v>
      </c>
      <c r="J6" s="259">
        <v>1.6161903457192739</v>
      </c>
      <c r="K6" s="259">
        <v>1.3833209328557721</v>
      </c>
      <c r="L6" s="259">
        <v>1.6743399948860129</v>
      </c>
      <c r="M6" s="259">
        <v>1.4584032327689971</v>
      </c>
      <c r="N6" s="259">
        <v>1.2551462082924381</v>
      </c>
      <c r="O6" s="259">
        <v>1.2121007719890919</v>
      </c>
      <c r="P6" s="259">
        <v>1.2422919164039641</v>
      </c>
      <c r="Q6" s="259">
        <v>1.296612728060899</v>
      </c>
      <c r="R6" s="259">
        <v>1.514813346468344</v>
      </c>
      <c r="S6" s="259">
        <v>1.7447457363760051</v>
      </c>
      <c r="T6" s="259">
        <v>1.906047264269904</v>
      </c>
      <c r="U6" s="259">
        <v>2.0075777772673931</v>
      </c>
      <c r="V6" s="259">
        <v>1.7578272106204791</v>
      </c>
      <c r="W6" s="259">
        <v>1.900949732494686</v>
      </c>
      <c r="X6" s="259">
        <v>2.1087460396023512</v>
      </c>
      <c r="Y6" s="259">
        <v>2.2340167271392462</v>
      </c>
      <c r="DA6" s="67" t="s">
        <v>2393</v>
      </c>
    </row>
    <row r="7" spans="1:105" ht="12" customHeight="1" x14ac:dyDescent="0.25">
      <c r="A7" s="173" t="s">
        <v>92</v>
      </c>
      <c r="B7" s="224">
        <v>2.6069268890158659</v>
      </c>
      <c r="C7" s="224">
        <v>2.6737662688504589</v>
      </c>
      <c r="D7" s="224">
        <v>2.202565225727994</v>
      </c>
      <c r="E7" s="224">
        <v>2.2726071068530151</v>
      </c>
      <c r="F7" s="224">
        <v>2.2975409424248809</v>
      </c>
      <c r="G7" s="224">
        <v>2.3158915106040312</v>
      </c>
      <c r="H7" s="224">
        <v>2.2989712327828822</v>
      </c>
      <c r="I7" s="224">
        <v>2.337309764087665</v>
      </c>
      <c r="J7" s="224">
        <v>2.198018870178212</v>
      </c>
      <c r="K7" s="224">
        <v>1.8813164686838499</v>
      </c>
      <c r="L7" s="224">
        <v>2.2771023930449772</v>
      </c>
      <c r="M7" s="224">
        <v>1.9834283965658359</v>
      </c>
      <c r="N7" s="224">
        <v>1.7069988432777159</v>
      </c>
      <c r="O7" s="224">
        <v>1.6484570499051661</v>
      </c>
      <c r="P7" s="224">
        <v>1.6895170063093921</v>
      </c>
      <c r="Q7" s="224">
        <v>1.763393310162823</v>
      </c>
      <c r="R7" s="224">
        <v>2.0601461511969479</v>
      </c>
      <c r="S7" s="224">
        <v>2.3728542014713661</v>
      </c>
      <c r="T7" s="224">
        <v>2.5922242794070698</v>
      </c>
      <c r="U7" s="224">
        <v>2.7303057770836539</v>
      </c>
      <c r="V7" s="224">
        <v>2.3906450064438518</v>
      </c>
      <c r="W7" s="224">
        <v>2.5852916361927729</v>
      </c>
      <c r="X7" s="224">
        <v>2.8678946138591992</v>
      </c>
      <c r="Y7" s="224">
        <v>3.0382627489093741</v>
      </c>
      <c r="DA7" s="177" t="s">
        <v>2394</v>
      </c>
    </row>
    <row r="8" spans="1:105" ht="12" customHeight="1" x14ac:dyDescent="0.25">
      <c r="A8" s="173" t="s">
        <v>93</v>
      </c>
      <c r="B8" s="224">
        <v>3.2203214511372469</v>
      </c>
      <c r="C8" s="224">
        <v>3.3028877438740971</v>
      </c>
      <c r="D8" s="224">
        <v>2.720815867075757</v>
      </c>
      <c r="E8" s="224">
        <v>2.8073381908184292</v>
      </c>
      <c r="F8" s="224">
        <v>2.8381388112307362</v>
      </c>
      <c r="G8" s="224">
        <v>2.860807160157921</v>
      </c>
      <c r="H8" s="224">
        <v>2.839905640496502</v>
      </c>
      <c r="I8" s="224">
        <v>2.8872650026965272</v>
      </c>
      <c r="J8" s="224">
        <v>2.7151997808083799</v>
      </c>
      <c r="K8" s="224">
        <v>2.3239791671976979</v>
      </c>
      <c r="L8" s="224">
        <v>2.8128911914085011</v>
      </c>
      <c r="M8" s="224">
        <v>2.4501174310519152</v>
      </c>
      <c r="N8" s="224">
        <v>2.108645629931297</v>
      </c>
      <c r="O8" s="224">
        <v>2.0363292969416751</v>
      </c>
      <c r="P8" s="224">
        <v>2.0870504195586599</v>
      </c>
      <c r="Q8" s="224">
        <v>2.178309383142309</v>
      </c>
      <c r="R8" s="224">
        <v>2.5448864220668188</v>
      </c>
      <c r="S8" s="224">
        <v>2.9311728371116881</v>
      </c>
      <c r="T8" s="224">
        <v>3.20215940397344</v>
      </c>
      <c r="U8" s="224">
        <v>3.3727306658092191</v>
      </c>
      <c r="V8" s="224">
        <v>2.953149713842405</v>
      </c>
      <c r="W8" s="224">
        <v>3.193595550591072</v>
      </c>
      <c r="X8" s="224">
        <v>3.542693346531951</v>
      </c>
      <c r="Y8" s="224">
        <v>3.7531481015939332</v>
      </c>
      <c r="DA8" s="177" t="s">
        <v>2395</v>
      </c>
    </row>
    <row r="9" spans="1:105" ht="12" customHeight="1" x14ac:dyDescent="0.25">
      <c r="A9" s="173" t="s">
        <v>94</v>
      </c>
      <c r="B9" s="224">
        <v>1.993532326894486</v>
      </c>
      <c r="C9" s="224">
        <v>2.044644793826822</v>
      </c>
      <c r="D9" s="224">
        <v>1.6843145843802301</v>
      </c>
      <c r="E9" s="224">
        <v>1.7378760228875989</v>
      </c>
      <c r="F9" s="224">
        <v>1.756943073619027</v>
      </c>
      <c r="G9" s="224">
        <v>1.7709758610501409</v>
      </c>
      <c r="H9" s="224">
        <v>1.7580368250692631</v>
      </c>
      <c r="I9" s="224">
        <v>1.7873545254788019</v>
      </c>
      <c r="J9" s="224">
        <v>1.6808379595480449</v>
      </c>
      <c r="K9" s="224">
        <v>1.4386537701700031</v>
      </c>
      <c r="L9" s="224">
        <v>1.741313594681452</v>
      </c>
      <c r="M9" s="224">
        <v>1.516739362079756</v>
      </c>
      <c r="N9" s="224">
        <v>1.305352056624135</v>
      </c>
      <c r="O9" s="224">
        <v>1.2605848028686559</v>
      </c>
      <c r="P9" s="224">
        <v>1.2919835930601229</v>
      </c>
      <c r="Q9" s="224">
        <v>1.3484772371833349</v>
      </c>
      <c r="R9" s="224">
        <v>1.5754058803270781</v>
      </c>
      <c r="S9" s="224">
        <v>1.814535565831044</v>
      </c>
      <c r="T9" s="224">
        <v>1.9822891548407</v>
      </c>
      <c r="U9" s="224">
        <v>2.0878808883580882</v>
      </c>
      <c r="V9" s="224">
        <v>1.828140299045298</v>
      </c>
      <c r="W9" s="224">
        <v>1.9769877217944729</v>
      </c>
      <c r="X9" s="224">
        <v>2.1930958811864461</v>
      </c>
      <c r="Y9" s="224">
        <v>2.323377396224815</v>
      </c>
      <c r="DA9" s="177" t="s">
        <v>2396</v>
      </c>
    </row>
    <row r="10" spans="1:105" ht="12" customHeight="1" x14ac:dyDescent="0.25">
      <c r="A10" s="56" t="s">
        <v>95</v>
      </c>
      <c r="B10" s="260">
        <v>2.2155934322468558</v>
      </c>
      <c r="C10" s="260">
        <v>2.2578121143441598</v>
      </c>
      <c r="D10" s="260">
        <v>1.7700407431788601</v>
      </c>
      <c r="E10" s="260">
        <v>1.8521613271239299</v>
      </c>
      <c r="F10" s="260">
        <v>1.909417589901808</v>
      </c>
      <c r="G10" s="260">
        <v>1.9224513241633061</v>
      </c>
      <c r="H10" s="260">
        <v>1.8835012102420821</v>
      </c>
      <c r="I10" s="260">
        <v>1.9007871589591421</v>
      </c>
      <c r="J10" s="260">
        <v>1.7460886488167191</v>
      </c>
      <c r="K10" s="260">
        <v>1.4973779914365251</v>
      </c>
      <c r="L10" s="260">
        <v>1.897572167000577</v>
      </c>
      <c r="M10" s="260">
        <v>1.5786624239975759</v>
      </c>
      <c r="N10" s="260">
        <v>1.3575357889106141</v>
      </c>
      <c r="O10" s="260">
        <v>1.3447923029740101</v>
      </c>
      <c r="P10" s="260">
        <v>1.372283699049017</v>
      </c>
      <c r="Q10" s="260">
        <v>1.444974937634838</v>
      </c>
      <c r="R10" s="260">
        <v>1.651757885686584</v>
      </c>
      <c r="S10" s="260">
        <v>1.8802924531762319</v>
      </c>
      <c r="T10" s="260">
        <v>2.116214103682998</v>
      </c>
      <c r="U10" s="260">
        <v>2.2319716270890981</v>
      </c>
      <c r="V10" s="260">
        <v>1.94514132763227</v>
      </c>
      <c r="W10" s="260">
        <v>2.1107209273983591</v>
      </c>
      <c r="X10" s="260">
        <v>2.2892095013579188</v>
      </c>
      <c r="Y10" s="260">
        <v>2.3952677688068</v>
      </c>
      <c r="DA10" s="68" t="s">
        <v>2397</v>
      </c>
    </row>
    <row r="11" spans="1:105" ht="12" customHeight="1" x14ac:dyDescent="0.25">
      <c r="A11" s="37" t="s">
        <v>159</v>
      </c>
      <c r="B11" s="226">
        <v>0.17317141834350161</v>
      </c>
      <c r="C11" s="226">
        <v>0.1637614387590518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0.15101974844837951</v>
      </c>
      <c r="J11" s="226">
        <v>0.14681111443456721</v>
      </c>
      <c r="K11" s="226">
        <v>0.14572093095028141</v>
      </c>
      <c r="L11" s="226">
        <v>0.1070095236692357</v>
      </c>
      <c r="M11" s="226">
        <v>7.2677216133008177E-2</v>
      </c>
      <c r="N11" s="226">
        <v>7.1129632189062833E-2</v>
      </c>
      <c r="O11" s="226">
        <v>0.1135141875253713</v>
      </c>
      <c r="P11" s="226">
        <v>0.1123715792385685</v>
      </c>
      <c r="Q11" s="226">
        <v>0.1139774358624098</v>
      </c>
      <c r="R11" s="226">
        <v>0.14376878205773599</v>
      </c>
      <c r="S11" s="226">
        <v>0.1412331432703578</v>
      </c>
      <c r="T11" s="226">
        <v>0.188847717313045</v>
      </c>
      <c r="U11" s="226">
        <v>0.18150972819750799</v>
      </c>
      <c r="V11" s="226">
        <v>0.1639053586570339</v>
      </c>
      <c r="W11" s="226">
        <v>0.19257485352181189</v>
      </c>
      <c r="X11" s="226">
        <v>0.1553951519864086</v>
      </c>
      <c r="Y11" s="226">
        <v>0.1371921681552446</v>
      </c>
      <c r="DA11" s="69" t="s">
        <v>2398</v>
      </c>
    </row>
    <row r="12" spans="1:105" ht="12" customHeight="1" x14ac:dyDescent="0.25">
      <c r="A12" s="37" t="s">
        <v>35</v>
      </c>
      <c r="B12" s="226">
        <v>0.77882203181306087</v>
      </c>
      <c r="C12" s="226">
        <v>0.79317634170137152</v>
      </c>
      <c r="D12" s="226">
        <v>0.67381437615091688</v>
      </c>
      <c r="E12" s="226">
        <v>0.77466692432292039</v>
      </c>
      <c r="F12" s="226">
        <v>0.86802495167448979</v>
      </c>
      <c r="G12" s="226">
        <v>0.88837025420821647</v>
      </c>
      <c r="H12" s="226">
        <v>0.8124379954209795</v>
      </c>
      <c r="I12" s="226">
        <v>0.60667913098103488</v>
      </c>
      <c r="J12" s="226">
        <v>0.40926652922230972</v>
      </c>
      <c r="K12" s="226">
        <v>0.34655509011429592</v>
      </c>
      <c r="L12" s="226">
        <v>0.63634451162870243</v>
      </c>
      <c r="M12" s="226">
        <v>0.45164732032757932</v>
      </c>
      <c r="N12" s="226">
        <v>0.38464284177582581</v>
      </c>
      <c r="O12" s="226">
        <v>0.4350348996766637</v>
      </c>
      <c r="P12" s="226">
        <v>0.43216837827262078</v>
      </c>
      <c r="Q12" s="226">
        <v>0.49383412412837158</v>
      </c>
      <c r="R12" s="226">
        <v>0.45671787678722631</v>
      </c>
      <c r="S12" s="226">
        <v>0.48561090838566878</v>
      </c>
      <c r="T12" s="226">
        <v>0.67430044078791285</v>
      </c>
      <c r="U12" s="226">
        <v>0.74203173810709999</v>
      </c>
      <c r="V12" s="226">
        <v>0.62098903000479588</v>
      </c>
      <c r="W12" s="226">
        <v>0.66942886231258969</v>
      </c>
      <c r="X12" s="226">
        <v>0.63324903922506015</v>
      </c>
      <c r="Y12" s="226">
        <v>0.60410057102433456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1.2635999820902939</v>
      </c>
      <c r="C15" s="226">
        <v>1.300874333883737</v>
      </c>
      <c r="D15" s="226">
        <v>1.0962263670279431</v>
      </c>
      <c r="E15" s="226">
        <v>1.0774944028010101</v>
      </c>
      <c r="F15" s="226">
        <v>1.0413926382273191</v>
      </c>
      <c r="G15" s="226">
        <v>1.0340810699550891</v>
      </c>
      <c r="H15" s="226">
        <v>1.0710632148211019</v>
      </c>
      <c r="I15" s="226">
        <v>1.143088279529727</v>
      </c>
      <c r="J15" s="226">
        <v>1.190011005159842</v>
      </c>
      <c r="K15" s="226">
        <v>1.005101970371947</v>
      </c>
      <c r="L15" s="226">
        <v>1.154218131702639</v>
      </c>
      <c r="M15" s="226">
        <v>1.054337887536988</v>
      </c>
      <c r="N15" s="226">
        <v>0.90176331494572515</v>
      </c>
      <c r="O15" s="226">
        <v>0.79624321577197477</v>
      </c>
      <c r="P15" s="226">
        <v>0.82774374153782782</v>
      </c>
      <c r="Q15" s="226">
        <v>0.83716337764405679</v>
      </c>
      <c r="R15" s="226">
        <v>1.051271226841622</v>
      </c>
      <c r="S15" s="226">
        <v>1.253448401520205</v>
      </c>
      <c r="T15" s="226">
        <v>1.2530659455820401</v>
      </c>
      <c r="U15" s="226">
        <v>1.3084301607844899</v>
      </c>
      <c r="V15" s="226">
        <v>1.16024693897044</v>
      </c>
      <c r="W15" s="226">
        <v>1.2487172115639571</v>
      </c>
      <c r="X15" s="226">
        <v>1.50056531014645</v>
      </c>
      <c r="Y15" s="226">
        <v>1.6539750296272211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15.596270255480945</v>
      </c>
      <c r="C16" s="261">
        <f t="shared" si="0"/>
        <v>15.685223080594021</v>
      </c>
      <c r="D16" s="261">
        <f t="shared" si="0"/>
        <v>11.501700003247562</v>
      </c>
      <c r="E16" s="261">
        <f t="shared" si="0"/>
        <v>12.037954873460951</v>
      </c>
      <c r="F16" s="261">
        <f t="shared" si="0"/>
        <v>12.482863050073883</v>
      </c>
      <c r="G16" s="261">
        <f t="shared" si="0"/>
        <v>12.497710509774688</v>
      </c>
      <c r="H16" s="261">
        <f t="shared" si="0"/>
        <v>12.242381173831763</v>
      </c>
      <c r="I16" s="261">
        <f t="shared" si="0"/>
        <v>12.420737721596662</v>
      </c>
      <c r="J16" s="261">
        <f t="shared" si="0"/>
        <v>11.426510348892752</v>
      </c>
      <c r="K16" s="261">
        <f t="shared" si="0"/>
        <v>9.7873375042810284</v>
      </c>
      <c r="L16" s="261">
        <f t="shared" si="0"/>
        <v>13.159477101427232</v>
      </c>
      <c r="M16" s="261">
        <f t="shared" si="0"/>
        <v>10.314737409298637</v>
      </c>
      <c r="N16" s="261">
        <f t="shared" si="0"/>
        <v>8.8514533940481481</v>
      </c>
      <c r="O16" s="261">
        <f t="shared" si="0"/>
        <v>8.784659524548827</v>
      </c>
      <c r="P16" s="261">
        <f t="shared" si="0"/>
        <v>8.9604280669674221</v>
      </c>
      <c r="Q16" s="261">
        <f t="shared" si="0"/>
        <v>9.4357920632265575</v>
      </c>
      <c r="R16" s="261">
        <f t="shared" si="0"/>
        <v>10.762857290880872</v>
      </c>
      <c r="S16" s="261">
        <f t="shared" si="0"/>
        <v>12.223469984421365</v>
      </c>
      <c r="T16" s="261">
        <f t="shared" si="0"/>
        <v>13.773177356903782</v>
      </c>
      <c r="U16" s="261">
        <f t="shared" si="0"/>
        <v>14.523867486725184</v>
      </c>
      <c r="V16" s="261">
        <f t="shared" si="0"/>
        <v>12.646814333116154</v>
      </c>
      <c r="W16" s="261">
        <f t="shared" si="0"/>
        <v>13.728983523705274</v>
      </c>
      <c r="X16" s="261">
        <f t="shared" si="0"/>
        <v>14.877583683546586</v>
      </c>
      <c r="Y16" s="261">
        <f t="shared" si="0"/>
        <v>15.552114393517375</v>
      </c>
      <c r="DA16" s="70"/>
    </row>
    <row r="17" spans="1:105" ht="12" customHeight="1" x14ac:dyDescent="0.25">
      <c r="A17" s="60" t="s">
        <v>2404</v>
      </c>
      <c r="B17" s="329">
        <v>9.9367250722961487</v>
      </c>
      <c r="C17" s="329">
        <v>9.5838711969629387</v>
      </c>
      <c r="D17" s="329">
        <v>4.5365153169752954</v>
      </c>
      <c r="E17" s="329">
        <v>5.1881087252565594</v>
      </c>
      <c r="F17" s="329">
        <v>6.0790287876166191</v>
      </c>
      <c r="G17" s="329">
        <v>5.9216467342471004</v>
      </c>
      <c r="H17" s="329">
        <v>5.4320272633537758</v>
      </c>
      <c r="I17" s="329">
        <v>5.4148346810266936</v>
      </c>
      <c r="J17" s="329">
        <v>4.3034380718788814</v>
      </c>
      <c r="K17" s="329">
        <v>3.7096635510421838</v>
      </c>
      <c r="L17" s="329">
        <v>7.7412923956229553</v>
      </c>
      <c r="M17" s="329">
        <v>3.9158939989952071</v>
      </c>
      <c r="N17" s="329">
        <v>3.294403133207688</v>
      </c>
      <c r="O17" s="329">
        <v>3.8892962641429132</v>
      </c>
      <c r="P17" s="329">
        <v>3.8644884342724128</v>
      </c>
      <c r="Q17" s="329">
        <v>4.2707781739343504</v>
      </c>
      <c r="R17" s="329">
        <v>4.2280453056083616</v>
      </c>
      <c r="S17" s="329">
        <v>4.3213710926174693</v>
      </c>
      <c r="T17" s="329">
        <v>5.8723781531669204</v>
      </c>
      <c r="U17" s="329">
        <v>6.2635836735384203</v>
      </c>
      <c r="V17" s="329">
        <v>5.2870150850528246</v>
      </c>
      <c r="W17" s="329">
        <v>5.8234233876626949</v>
      </c>
      <c r="X17" s="329">
        <v>5.3602896745497857</v>
      </c>
      <c r="Y17" s="329">
        <v>5.0154555737162747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3.8857342105866941</v>
      </c>
      <c r="C19" s="230">
        <v>3.8356195560251289</v>
      </c>
      <c r="D19" s="230">
        <v>0.25524484646048168</v>
      </c>
      <c r="E19" s="230">
        <v>0.2633970665040567</v>
      </c>
      <c r="F19" s="230">
        <v>0.27465342138319643</v>
      </c>
      <c r="G19" s="230">
        <v>0.27220626222626682</v>
      </c>
      <c r="H19" s="230">
        <v>0.26614143834173182</v>
      </c>
      <c r="I19" s="230">
        <v>0.77095460781407787</v>
      </c>
      <c r="J19" s="230">
        <v>0.97491318410487349</v>
      </c>
      <c r="K19" s="230">
        <v>0.73295746626447855</v>
      </c>
      <c r="L19" s="230">
        <v>4.2518051363058227</v>
      </c>
      <c r="M19" s="230">
        <v>0.73373518193047516</v>
      </c>
      <c r="N19" s="230">
        <v>0.48573870502241939</v>
      </c>
      <c r="O19" s="230">
        <v>0.51677516151155178</v>
      </c>
      <c r="P19" s="230">
        <v>0.51207075738139074</v>
      </c>
      <c r="Q19" s="230">
        <v>0.52078715275576593</v>
      </c>
      <c r="R19" s="230">
        <v>0.49535737976686078</v>
      </c>
      <c r="S19" s="230">
        <v>0.36956607222939553</v>
      </c>
      <c r="T19" s="230">
        <v>0.43007856448617371</v>
      </c>
      <c r="U19" s="230">
        <v>0.43315049218405333</v>
      </c>
      <c r="V19" s="230">
        <v>0.30819123518474723</v>
      </c>
      <c r="W19" s="230">
        <v>0.3661251700093639</v>
      </c>
      <c r="X19" s="230">
        <v>0.35833568727914938</v>
      </c>
      <c r="Y19" s="230">
        <v>0.29304529640305121</v>
      </c>
      <c r="DA19" s="71" t="s">
        <v>2407</v>
      </c>
    </row>
    <row r="20" spans="1:105" ht="12" customHeight="1" x14ac:dyDescent="0.25">
      <c r="A20" s="59" t="s">
        <v>159</v>
      </c>
      <c r="B20" s="230">
        <v>0.7756184555574096</v>
      </c>
      <c r="C20" s="230">
        <v>0.76807277752623893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0.92558880515850706</v>
      </c>
      <c r="J20" s="230">
        <v>0.87877017494129173</v>
      </c>
      <c r="K20" s="230">
        <v>0.88114871185706656</v>
      </c>
      <c r="L20" s="230">
        <v>0.50232910798651986</v>
      </c>
      <c r="M20" s="230">
        <v>0.44108262733333919</v>
      </c>
      <c r="N20" s="230">
        <v>0.43833113917869682</v>
      </c>
      <c r="O20" s="230">
        <v>0.6978937743385023</v>
      </c>
      <c r="P20" s="230">
        <v>0.69180684249749724</v>
      </c>
      <c r="Q20" s="230">
        <v>0.7032020929438676</v>
      </c>
      <c r="R20" s="230">
        <v>0.89368179791385471</v>
      </c>
      <c r="S20" s="230">
        <v>0.8903743174183506</v>
      </c>
      <c r="T20" s="230">
        <v>1.190717774938322</v>
      </c>
      <c r="U20" s="230">
        <v>1.1458936936052151</v>
      </c>
      <c r="V20" s="230">
        <v>1.0397015453176051</v>
      </c>
      <c r="W20" s="230">
        <v>1.21918082902015</v>
      </c>
      <c r="X20" s="230">
        <v>0.9855894568714596</v>
      </c>
      <c r="Y20" s="230">
        <v>0.87398361082053166</v>
      </c>
      <c r="DA20" s="71" t="s">
        <v>2408</v>
      </c>
    </row>
    <row r="21" spans="1:105" ht="12" customHeight="1" x14ac:dyDescent="0.25">
      <c r="A21" s="59" t="s">
        <v>32</v>
      </c>
      <c r="B21" s="230">
        <v>1.787101955709099</v>
      </c>
      <c r="C21" s="230">
        <v>1.260028622578399</v>
      </c>
      <c r="D21" s="230">
        <v>0</v>
      </c>
      <c r="E21" s="230">
        <v>0</v>
      </c>
      <c r="F21" s="230">
        <v>0.46663077101232731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2409</v>
      </c>
    </row>
    <row r="22" spans="1:105" ht="12" customHeight="1" x14ac:dyDescent="0.25">
      <c r="A22" s="59" t="s">
        <v>35</v>
      </c>
      <c r="B22" s="230">
        <v>3.488270450442946</v>
      </c>
      <c r="C22" s="230">
        <v>3.7201502408331728</v>
      </c>
      <c r="D22" s="230">
        <v>4.281270470514813</v>
      </c>
      <c r="E22" s="230">
        <v>4.9247116587525026</v>
      </c>
      <c r="F22" s="230">
        <v>5.3377445952210953</v>
      </c>
      <c r="G22" s="230">
        <v>5.6494404720208324</v>
      </c>
      <c r="H22" s="230">
        <v>5.1658858250120439</v>
      </c>
      <c r="I22" s="230">
        <v>3.718291268054108</v>
      </c>
      <c r="J22" s="230">
        <v>2.449754712832716</v>
      </c>
      <c r="K22" s="230">
        <v>2.0955573729206391</v>
      </c>
      <c r="L22" s="230">
        <v>2.9871581513306129</v>
      </c>
      <c r="M22" s="230">
        <v>2.7410761897313929</v>
      </c>
      <c r="N22" s="230">
        <v>2.3703332890065711</v>
      </c>
      <c r="O22" s="230">
        <v>2.6746273282928592</v>
      </c>
      <c r="P22" s="230">
        <v>2.6606108343935251</v>
      </c>
      <c r="Q22" s="230">
        <v>3.0467889282347169</v>
      </c>
      <c r="R22" s="230">
        <v>2.8390061279276462</v>
      </c>
      <c r="S22" s="230">
        <v>3.061430702969723</v>
      </c>
      <c r="T22" s="230">
        <v>4.2515818137424253</v>
      </c>
      <c r="U22" s="230">
        <v>4.6845394877491522</v>
      </c>
      <c r="V22" s="230">
        <v>3.9391223045504731</v>
      </c>
      <c r="W22" s="230">
        <v>4.2381173886331807</v>
      </c>
      <c r="X22" s="230">
        <v>4.0163645303991764</v>
      </c>
      <c r="Y22" s="230">
        <v>3.848426666492692</v>
      </c>
      <c r="DA22" s="71" t="s">
        <v>2410</v>
      </c>
    </row>
    <row r="23" spans="1:105" ht="12" customHeight="1" x14ac:dyDescent="0.25">
      <c r="A23" s="60" t="s">
        <v>2411</v>
      </c>
      <c r="B23" s="329">
        <v>5.6595451831847976</v>
      </c>
      <c r="C23" s="329">
        <v>6.1013518836310832</v>
      </c>
      <c r="D23" s="329">
        <v>6.9651846862722664</v>
      </c>
      <c r="E23" s="329">
        <v>6.8498461482043913</v>
      </c>
      <c r="F23" s="329">
        <v>6.4038342624572637</v>
      </c>
      <c r="G23" s="329">
        <v>6.5760637755275866</v>
      </c>
      <c r="H23" s="329">
        <v>6.8103539104779864</v>
      </c>
      <c r="I23" s="329">
        <v>7.0059030405699696</v>
      </c>
      <c r="J23" s="329">
        <v>7.1230722770138692</v>
      </c>
      <c r="K23" s="329">
        <v>6.0776739532388442</v>
      </c>
      <c r="L23" s="329">
        <v>5.4181847058042774</v>
      </c>
      <c r="M23" s="329">
        <v>6.3988434103034297</v>
      </c>
      <c r="N23" s="329">
        <v>5.5570502608404606</v>
      </c>
      <c r="O23" s="329">
        <v>4.8953632604059143</v>
      </c>
      <c r="P23" s="329">
        <v>5.0959396326950097</v>
      </c>
      <c r="Q23" s="329">
        <v>5.1650138892922071</v>
      </c>
      <c r="R23" s="329">
        <v>6.5348119852725102</v>
      </c>
      <c r="S23" s="329">
        <v>7.9020988918038961</v>
      </c>
      <c r="T23" s="329">
        <v>7.9007992037368613</v>
      </c>
      <c r="U23" s="329">
        <v>8.2602838131867635</v>
      </c>
      <c r="V23" s="329">
        <v>7.3597992480633287</v>
      </c>
      <c r="W23" s="329">
        <v>7.9055601360425802</v>
      </c>
      <c r="X23" s="329">
        <v>9.5172940089967994</v>
      </c>
      <c r="Y23" s="329">
        <v>10.536658819801101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7.2525033516908559</v>
      </c>
      <c r="C24" s="261">
        <f t="shared" si="1"/>
        <v>7.3674385621278375</v>
      </c>
      <c r="D24" s="261">
        <f t="shared" si="1"/>
        <v>5.6313381012123624</v>
      </c>
      <c r="E24" s="261">
        <f t="shared" si="1"/>
        <v>5.9462354352642928</v>
      </c>
      <c r="F24" s="261">
        <f t="shared" si="1"/>
        <v>6.1940947605760872</v>
      </c>
      <c r="G24" s="261">
        <f t="shared" si="1"/>
        <v>6.2223635184832595</v>
      </c>
      <c r="H24" s="261">
        <f t="shared" si="1"/>
        <v>6.0631063870845097</v>
      </c>
      <c r="I24" s="261">
        <f t="shared" si="1"/>
        <v>6.014839298444338</v>
      </c>
      <c r="J24" s="261">
        <f t="shared" si="1"/>
        <v>5.3724078402405349</v>
      </c>
      <c r="K24" s="261">
        <f t="shared" si="1"/>
        <v>4.6030634426236405</v>
      </c>
      <c r="L24" s="261">
        <f t="shared" si="1"/>
        <v>6.1739745127292611</v>
      </c>
      <c r="M24" s="261">
        <f t="shared" si="1"/>
        <v>4.9306952583360655</v>
      </c>
      <c r="N24" s="261">
        <f t="shared" si="1"/>
        <v>4.2309877710967312</v>
      </c>
      <c r="O24" s="261">
        <f t="shared" si="1"/>
        <v>4.2606440402889261</v>
      </c>
      <c r="P24" s="261">
        <f t="shared" si="1"/>
        <v>4.3359543243307792</v>
      </c>
      <c r="Q24" s="261">
        <f t="shared" si="1"/>
        <v>4.5969281087988829</v>
      </c>
      <c r="R24" s="261">
        <f t="shared" si="1"/>
        <v>5.1511376534100819</v>
      </c>
      <c r="S24" s="261">
        <f t="shared" si="1"/>
        <v>5.8039200494450469</v>
      </c>
      <c r="T24" s="261">
        <f t="shared" si="1"/>
        <v>6.7022996621283575</v>
      </c>
      <c r="U24" s="261">
        <f t="shared" si="1"/>
        <v>7.0872377635406867</v>
      </c>
      <c r="V24" s="261">
        <f t="shared" si="1"/>
        <v>6.1518888807114411</v>
      </c>
      <c r="W24" s="261">
        <f t="shared" si="1"/>
        <v>6.6824223396946891</v>
      </c>
      <c r="X24" s="261">
        <f t="shared" si="1"/>
        <v>7.1374270392838692</v>
      </c>
      <c r="Y24" s="261">
        <f t="shared" si="1"/>
        <v>7.3687846002113186</v>
      </c>
      <c r="DA24" s="70"/>
    </row>
    <row r="25" spans="1:105" ht="12" customHeight="1" x14ac:dyDescent="0.25">
      <c r="A25" s="60" t="s">
        <v>2414</v>
      </c>
      <c r="B25" s="262">
        <v>5.2973081849289558</v>
      </c>
      <c r="C25" s="262">
        <v>5.3621138604899929</v>
      </c>
      <c r="D25" s="262">
        <v>3.9794141819163671</v>
      </c>
      <c r="E25" s="262">
        <v>4.2417801051245316</v>
      </c>
      <c r="F25" s="262">
        <v>4.4709390537574247</v>
      </c>
      <c r="G25" s="262">
        <v>4.485444885530236</v>
      </c>
      <c r="H25" s="262">
        <v>4.3388779624973477</v>
      </c>
      <c r="I25" s="262">
        <v>4.2618569753785893</v>
      </c>
      <c r="J25" s="262">
        <v>3.7238936876068749</v>
      </c>
      <c r="K25" s="262">
        <v>3.1920760911107529</v>
      </c>
      <c r="L25" s="262">
        <v>4.4661477179455282</v>
      </c>
      <c r="M25" s="262">
        <v>3.4431239609116879</v>
      </c>
      <c r="N25" s="262">
        <v>2.9507386386384442</v>
      </c>
      <c r="O25" s="262">
        <v>3.0243012528600519</v>
      </c>
      <c r="P25" s="262">
        <v>3.0688165695987339</v>
      </c>
      <c r="Q25" s="262">
        <v>3.2743831261767662</v>
      </c>
      <c r="R25" s="262">
        <v>3.6060280400123701</v>
      </c>
      <c r="S25" s="262">
        <v>4.0242793983415224</v>
      </c>
      <c r="T25" s="262">
        <v>4.7581314525730543</v>
      </c>
      <c r="U25" s="262">
        <v>5.0395084307279454</v>
      </c>
      <c r="V25" s="262">
        <v>4.3589051258785521</v>
      </c>
      <c r="W25" s="262">
        <v>4.7434536125501081</v>
      </c>
      <c r="X25" s="262">
        <v>4.9865060788894704</v>
      </c>
      <c r="Y25" s="262">
        <v>5.0900875385292874</v>
      </c>
      <c r="DA25" s="72" t="s">
        <v>2415</v>
      </c>
    </row>
    <row r="26" spans="1:105" ht="12" customHeight="1" x14ac:dyDescent="0.25">
      <c r="A26" s="60" t="s">
        <v>2416</v>
      </c>
      <c r="B26" s="262">
        <v>1.9551951667619001</v>
      </c>
      <c r="C26" s="262">
        <v>2.005324701637845</v>
      </c>
      <c r="D26" s="262">
        <v>1.6519239192959949</v>
      </c>
      <c r="E26" s="262">
        <v>1.7044553301397609</v>
      </c>
      <c r="F26" s="262">
        <v>1.723155706818662</v>
      </c>
      <c r="G26" s="262">
        <v>1.736918632953024</v>
      </c>
      <c r="H26" s="262">
        <v>1.724228424587162</v>
      </c>
      <c r="I26" s="262">
        <v>1.7529823230657491</v>
      </c>
      <c r="J26" s="262">
        <v>1.64851415263366</v>
      </c>
      <c r="K26" s="262">
        <v>1.4109873515128879</v>
      </c>
      <c r="L26" s="262">
        <v>1.7078267947837329</v>
      </c>
      <c r="M26" s="262">
        <v>1.4875712974243771</v>
      </c>
      <c r="N26" s="262">
        <v>1.280249132458287</v>
      </c>
      <c r="O26" s="262">
        <v>1.2363427874288739</v>
      </c>
      <c r="P26" s="262">
        <v>1.267137754732045</v>
      </c>
      <c r="Q26" s="262">
        <v>1.3225449826221169</v>
      </c>
      <c r="R26" s="262">
        <v>1.545109613397712</v>
      </c>
      <c r="S26" s="262">
        <v>1.779640651103525</v>
      </c>
      <c r="T26" s="262">
        <v>1.944168209555303</v>
      </c>
      <c r="U26" s="262">
        <v>2.0477293328127408</v>
      </c>
      <c r="V26" s="262">
        <v>1.7929837548328891</v>
      </c>
      <c r="W26" s="262">
        <v>1.938968727144581</v>
      </c>
      <c r="X26" s="262">
        <v>2.1509209603943988</v>
      </c>
      <c r="Y26" s="262">
        <v>2.2786970616820308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22.280386079258495</v>
      </c>
      <c r="C27" s="261">
        <f t="shared" si="2"/>
        <v>22.40746154370575</v>
      </c>
      <c r="D27" s="261">
        <f t="shared" si="2"/>
        <v>16.431000004639372</v>
      </c>
      <c r="E27" s="261">
        <f t="shared" si="2"/>
        <v>17.197078390658497</v>
      </c>
      <c r="F27" s="261">
        <f t="shared" si="2"/>
        <v>17.832661500105548</v>
      </c>
      <c r="G27" s="261">
        <f t="shared" si="2"/>
        <v>17.85387215682098</v>
      </c>
      <c r="H27" s="261">
        <f t="shared" si="2"/>
        <v>17.4891159626168</v>
      </c>
      <c r="I27" s="261">
        <f t="shared" si="2"/>
        <v>17.743911030852377</v>
      </c>
      <c r="J27" s="261">
        <f t="shared" si="2"/>
        <v>16.323586212703926</v>
      </c>
      <c r="K27" s="261">
        <f t="shared" si="2"/>
        <v>13.981910720401466</v>
      </c>
      <c r="L27" s="261">
        <f t="shared" si="2"/>
        <v>18.799253002038903</v>
      </c>
      <c r="M27" s="261">
        <f t="shared" si="2"/>
        <v>14.73533915614091</v>
      </c>
      <c r="N27" s="261">
        <f t="shared" si="2"/>
        <v>12.644933420068785</v>
      </c>
      <c r="O27" s="261">
        <f t="shared" si="2"/>
        <v>12.549513606498325</v>
      </c>
      <c r="P27" s="261">
        <f t="shared" si="2"/>
        <v>12.800611524239176</v>
      </c>
      <c r="Q27" s="261">
        <f t="shared" si="2"/>
        <v>13.479702947466514</v>
      </c>
      <c r="R27" s="261">
        <f t="shared" si="2"/>
        <v>15.375510415544102</v>
      </c>
      <c r="S27" s="261">
        <f t="shared" si="2"/>
        <v>17.462099977744813</v>
      </c>
      <c r="T27" s="261">
        <f t="shared" si="2"/>
        <v>19.675967652719695</v>
      </c>
      <c r="U27" s="261">
        <f t="shared" si="2"/>
        <v>20.74838212389313</v>
      </c>
      <c r="V27" s="261">
        <f t="shared" si="2"/>
        <v>18.066877618737355</v>
      </c>
      <c r="W27" s="261">
        <f t="shared" si="2"/>
        <v>19.612833605293254</v>
      </c>
      <c r="X27" s="261">
        <f t="shared" si="2"/>
        <v>21.253690976495115</v>
      </c>
      <c r="Y27" s="261">
        <f t="shared" si="2"/>
        <v>22.217306276453392</v>
      </c>
      <c r="DA27" s="70"/>
    </row>
    <row r="28" spans="1:105" ht="12" customHeight="1" x14ac:dyDescent="0.25">
      <c r="A28" s="60" t="s">
        <v>2419</v>
      </c>
      <c r="B28" s="329">
        <v>14.19532153185164</v>
      </c>
      <c r="C28" s="329">
        <v>13.691244567089919</v>
      </c>
      <c r="D28" s="329">
        <v>6.4807361671075654</v>
      </c>
      <c r="E28" s="329">
        <v>7.4115838932236544</v>
      </c>
      <c r="F28" s="329">
        <v>8.6843268394523125</v>
      </c>
      <c r="G28" s="329">
        <v>8.4594953346387118</v>
      </c>
      <c r="H28" s="329">
        <v>7.7600389476482503</v>
      </c>
      <c r="I28" s="329">
        <v>7.7354781157524188</v>
      </c>
      <c r="J28" s="329">
        <v>6.1477686741126876</v>
      </c>
      <c r="K28" s="329">
        <v>5.2995193586316907</v>
      </c>
      <c r="L28" s="329">
        <v>11.05898913660422</v>
      </c>
      <c r="M28" s="329">
        <v>5.5941342842788684</v>
      </c>
      <c r="N28" s="329">
        <v>4.7062901902966958</v>
      </c>
      <c r="O28" s="329">
        <v>5.5561375202041612</v>
      </c>
      <c r="P28" s="329">
        <v>5.5206977632463046</v>
      </c>
      <c r="Q28" s="329">
        <v>6.1011116770490723</v>
      </c>
      <c r="R28" s="329">
        <v>6.04006472229766</v>
      </c>
      <c r="S28" s="329">
        <v>6.1733872751678138</v>
      </c>
      <c r="T28" s="329">
        <v>8.3891116473813145</v>
      </c>
      <c r="U28" s="329">
        <v>8.9479766764834618</v>
      </c>
      <c r="V28" s="329">
        <v>7.5528786929326053</v>
      </c>
      <c r="W28" s="329">
        <v>8.3191762680895636</v>
      </c>
      <c r="X28" s="329">
        <v>7.6575566779282642</v>
      </c>
      <c r="Y28" s="329">
        <v>7.1649365338803914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5.5510488722667057</v>
      </c>
      <c r="C30" s="230">
        <v>5.4794565086073277</v>
      </c>
      <c r="D30" s="230">
        <v>0.36463549494354541</v>
      </c>
      <c r="E30" s="230">
        <v>0.37628152357722372</v>
      </c>
      <c r="F30" s="230">
        <v>0.39236203054742341</v>
      </c>
      <c r="G30" s="230">
        <v>0.38886608889466678</v>
      </c>
      <c r="H30" s="230">
        <v>0.38020205477390268</v>
      </c>
      <c r="I30" s="230">
        <v>1.101363725448683</v>
      </c>
      <c r="J30" s="230">
        <v>1.3927331201498201</v>
      </c>
      <c r="K30" s="230">
        <v>1.0470820946635411</v>
      </c>
      <c r="L30" s="230">
        <v>6.0740073375797472</v>
      </c>
      <c r="M30" s="230">
        <v>1.0481931170435359</v>
      </c>
      <c r="N30" s="230">
        <v>0.69391243574631334</v>
      </c>
      <c r="O30" s="230">
        <v>0.73825023073078833</v>
      </c>
      <c r="P30" s="230">
        <v>0.73152965340198683</v>
      </c>
      <c r="Q30" s="230">
        <v>0.74398164679395118</v>
      </c>
      <c r="R30" s="230">
        <v>0.70765339966694396</v>
      </c>
      <c r="S30" s="230">
        <v>0.52795153175627951</v>
      </c>
      <c r="T30" s="230">
        <v>0.61439794926596225</v>
      </c>
      <c r="U30" s="230">
        <v>0.61878641740579077</v>
      </c>
      <c r="V30" s="230">
        <v>0.44027319312106739</v>
      </c>
      <c r="W30" s="230">
        <v>0.52303595715623419</v>
      </c>
      <c r="X30" s="230">
        <v>0.5119081246844992</v>
      </c>
      <c r="Y30" s="230">
        <v>0.4186361377186445</v>
      </c>
      <c r="DA30" s="71" t="s">
        <v>2422</v>
      </c>
    </row>
    <row r="31" spans="1:105" ht="12" customHeight="1" x14ac:dyDescent="0.25">
      <c r="A31" s="59" t="s">
        <v>159</v>
      </c>
      <c r="B31" s="230">
        <v>1.1080263650820139</v>
      </c>
      <c r="C31" s="230">
        <v>1.0972468250374841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1.3222697216550101</v>
      </c>
      <c r="J31" s="230">
        <v>1.2553859642018459</v>
      </c>
      <c r="K31" s="230">
        <v>1.258783874081524</v>
      </c>
      <c r="L31" s="230">
        <v>0.71761301140931422</v>
      </c>
      <c r="M31" s="230">
        <v>0.63011803904762753</v>
      </c>
      <c r="N31" s="230">
        <v>0.62618734168385259</v>
      </c>
      <c r="O31" s="230">
        <v>0.99699110619786036</v>
      </c>
      <c r="P31" s="230">
        <v>0.98829548928213906</v>
      </c>
      <c r="Q31" s="230">
        <v>1.00457441849124</v>
      </c>
      <c r="R31" s="230">
        <v>1.276688282734078</v>
      </c>
      <c r="S31" s="230">
        <v>1.271963310597644</v>
      </c>
      <c r="T31" s="230">
        <v>1.7010253927690311</v>
      </c>
      <c r="U31" s="230">
        <v>1.636990990864593</v>
      </c>
      <c r="V31" s="230">
        <v>1.485287921882293</v>
      </c>
      <c r="W31" s="230">
        <v>1.741686898600215</v>
      </c>
      <c r="X31" s="230">
        <v>1.4079849383877989</v>
      </c>
      <c r="Y31" s="230">
        <v>1.2485480154579021</v>
      </c>
      <c r="DA31" s="71" t="s">
        <v>2423</v>
      </c>
    </row>
    <row r="32" spans="1:105" ht="12" customHeight="1" x14ac:dyDescent="0.25">
      <c r="A32" s="59" t="s">
        <v>32</v>
      </c>
      <c r="B32" s="230">
        <v>2.553002793870141</v>
      </c>
      <c r="C32" s="230">
        <v>1.8000408893977129</v>
      </c>
      <c r="D32" s="230">
        <v>0</v>
      </c>
      <c r="E32" s="230">
        <v>0</v>
      </c>
      <c r="F32" s="230">
        <v>0.66661538716046742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2424</v>
      </c>
    </row>
    <row r="33" spans="1:105" ht="12" customHeight="1" x14ac:dyDescent="0.25">
      <c r="A33" s="59" t="s">
        <v>35</v>
      </c>
      <c r="B33" s="230">
        <v>4.9832435006327804</v>
      </c>
      <c r="C33" s="230">
        <v>5.3145003440473904</v>
      </c>
      <c r="D33" s="230">
        <v>6.1161006721640199</v>
      </c>
      <c r="E33" s="230">
        <v>7.0353023696464296</v>
      </c>
      <c r="F33" s="230">
        <v>7.6253494217444224</v>
      </c>
      <c r="G33" s="230">
        <v>8.0706292457440458</v>
      </c>
      <c r="H33" s="230">
        <v>7.3798368928743479</v>
      </c>
      <c r="I33" s="230">
        <v>5.3118446686487264</v>
      </c>
      <c r="J33" s="230">
        <v>3.4996495897610229</v>
      </c>
      <c r="K33" s="230">
        <v>2.9936533898866262</v>
      </c>
      <c r="L33" s="230">
        <v>4.2673687876151618</v>
      </c>
      <c r="M33" s="230">
        <v>3.9158231281877049</v>
      </c>
      <c r="N33" s="230">
        <v>3.3861904128665299</v>
      </c>
      <c r="O33" s="230">
        <v>3.8208961832755119</v>
      </c>
      <c r="P33" s="230">
        <v>3.800872620562179</v>
      </c>
      <c r="Q33" s="230">
        <v>4.3525556117638811</v>
      </c>
      <c r="R33" s="230">
        <v>4.0557230398966384</v>
      </c>
      <c r="S33" s="230">
        <v>4.3734724328138901</v>
      </c>
      <c r="T33" s="230">
        <v>6.0736883053463213</v>
      </c>
      <c r="U33" s="230">
        <v>6.692199268213078</v>
      </c>
      <c r="V33" s="230">
        <v>5.6273175779292446</v>
      </c>
      <c r="W33" s="230">
        <v>6.0544534123331148</v>
      </c>
      <c r="X33" s="230">
        <v>5.7376636148559657</v>
      </c>
      <c r="Y33" s="230">
        <v>5.4977523807038438</v>
      </c>
      <c r="DA33" s="71" t="s">
        <v>2425</v>
      </c>
    </row>
    <row r="34" spans="1:105" ht="12" customHeight="1" x14ac:dyDescent="0.25">
      <c r="A34" s="60" t="s">
        <v>2426</v>
      </c>
      <c r="B34" s="329">
        <v>8.085064547406855</v>
      </c>
      <c r="C34" s="329">
        <v>8.7162169766158311</v>
      </c>
      <c r="D34" s="329">
        <v>9.9502638375318071</v>
      </c>
      <c r="E34" s="329">
        <v>9.7854944974348435</v>
      </c>
      <c r="F34" s="329">
        <v>9.1483346606532354</v>
      </c>
      <c r="G34" s="329">
        <v>9.3943768221822683</v>
      </c>
      <c r="H34" s="329">
        <v>9.7290770149685493</v>
      </c>
      <c r="I34" s="329">
        <v>10.008432915099959</v>
      </c>
      <c r="J34" s="329">
        <v>10.175817538591239</v>
      </c>
      <c r="K34" s="329">
        <v>8.6823913617697741</v>
      </c>
      <c r="L34" s="329">
        <v>7.7402638654346827</v>
      </c>
      <c r="M34" s="329">
        <v>9.1412048718620422</v>
      </c>
      <c r="N34" s="329">
        <v>7.9386432297720884</v>
      </c>
      <c r="O34" s="329">
        <v>6.9933760862941634</v>
      </c>
      <c r="P34" s="329">
        <v>7.2799137609928719</v>
      </c>
      <c r="Q34" s="329">
        <v>7.3785912704174406</v>
      </c>
      <c r="R34" s="329">
        <v>9.3354456932464434</v>
      </c>
      <c r="S34" s="329">
        <v>11.288712702577</v>
      </c>
      <c r="T34" s="329">
        <v>11.286856005338381</v>
      </c>
      <c r="U34" s="329">
        <v>11.80040544740967</v>
      </c>
      <c r="V34" s="329">
        <v>10.513998925804749</v>
      </c>
      <c r="W34" s="329">
        <v>11.29365733720369</v>
      </c>
      <c r="X34" s="329">
        <v>13.596134298566851</v>
      </c>
      <c r="Y34" s="329">
        <v>15.052369742572999</v>
      </c>
      <c r="DA34" s="72" t="s">
        <v>2427</v>
      </c>
    </row>
    <row r="35" spans="1:105" ht="12" customHeight="1" x14ac:dyDescent="0.25">
      <c r="A35" s="57" t="s">
        <v>2428</v>
      </c>
      <c r="B35" s="261">
        <v>13.425186583771911</v>
      </c>
      <c r="C35" s="261">
        <v>13.421739731207181</v>
      </c>
      <c r="D35" s="261">
        <v>9.0620221070258111</v>
      </c>
      <c r="E35" s="261">
        <v>9.6529059230824856</v>
      </c>
      <c r="F35" s="261">
        <v>10.247637374862251</v>
      </c>
      <c r="G35" s="261">
        <v>10.20136265346631</v>
      </c>
      <c r="H35" s="261">
        <v>9.8717511061737131</v>
      </c>
      <c r="I35" s="261">
        <v>9.9996068420135984</v>
      </c>
      <c r="J35" s="261">
        <v>8.9480136678365625</v>
      </c>
      <c r="K35" s="261">
        <v>7.6728450293328416</v>
      </c>
      <c r="L35" s="261">
        <v>11.205693928313339</v>
      </c>
      <c r="M35" s="261">
        <v>8.080734740547868</v>
      </c>
      <c r="N35" s="261">
        <v>6.9027697681470146</v>
      </c>
      <c r="O35" s="261">
        <v>7.0925499248428583</v>
      </c>
      <c r="P35" s="261">
        <v>7.1982758474765598</v>
      </c>
      <c r="Q35" s="261">
        <v>7.648323028743615</v>
      </c>
      <c r="R35" s="261">
        <v>8.4876280674135334</v>
      </c>
      <c r="S35" s="261">
        <v>9.4291826711216995</v>
      </c>
      <c r="T35" s="261">
        <v>11.53098811188592</v>
      </c>
      <c r="U35" s="261">
        <v>12.09013609809638</v>
      </c>
      <c r="V35" s="261">
        <v>10.44665924363051</v>
      </c>
      <c r="W35" s="261">
        <v>11.53302642027451</v>
      </c>
      <c r="X35" s="261">
        <v>12.13976348020045</v>
      </c>
      <c r="Y35" s="261">
        <v>12.24153801918229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5.2498893158988764</v>
      </c>
      <c r="C38" s="229">
        <v>5.3715963341839981</v>
      </c>
      <c r="D38" s="229">
        <v>0.50987030346268103</v>
      </c>
      <c r="E38" s="229">
        <v>0.49007205477441662</v>
      </c>
      <c r="F38" s="229">
        <v>0.46299314650946438</v>
      </c>
      <c r="G38" s="229">
        <v>0.46893624732035888</v>
      </c>
      <c r="H38" s="229">
        <v>0.48366510530481971</v>
      </c>
      <c r="I38" s="229">
        <v>1.423726378608078</v>
      </c>
      <c r="J38" s="229">
        <v>2.0271086397940841</v>
      </c>
      <c r="K38" s="229">
        <v>1.516005150968432</v>
      </c>
      <c r="L38" s="229">
        <v>6.1545830547897289</v>
      </c>
      <c r="M38" s="229">
        <v>1.5141164128827731</v>
      </c>
      <c r="N38" s="229">
        <v>1.0177693235080649</v>
      </c>
      <c r="O38" s="229">
        <v>0.94239507201622963</v>
      </c>
      <c r="P38" s="229">
        <v>0.95382005348179588</v>
      </c>
      <c r="Q38" s="229">
        <v>0.93265166470268002</v>
      </c>
      <c r="R38" s="229">
        <v>0.99440968485664594</v>
      </c>
      <c r="S38" s="229">
        <v>0.80549185434192683</v>
      </c>
      <c r="T38" s="229">
        <v>0.75191213626539344</v>
      </c>
      <c r="U38" s="229">
        <v>0.759842970008762</v>
      </c>
      <c r="V38" s="229">
        <v>0.55566282877309436</v>
      </c>
      <c r="W38" s="229">
        <v>0.63800998201154935</v>
      </c>
      <c r="X38" s="229">
        <v>0.70525059902562082</v>
      </c>
      <c r="Y38" s="229">
        <v>0.64076912479101966</v>
      </c>
      <c r="DA38" s="73" t="s">
        <v>2432</v>
      </c>
    </row>
    <row r="39" spans="1:105" ht="12" customHeight="1" x14ac:dyDescent="0.25">
      <c r="A39" s="46" t="s">
        <v>159</v>
      </c>
      <c r="B39" s="229">
        <v>1.047912909727819</v>
      </c>
      <c r="C39" s="229">
        <v>1.0756481074004189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1.70929025430547</v>
      </c>
      <c r="J39" s="229">
        <v>1.8272012760320051</v>
      </c>
      <c r="K39" s="229">
        <v>1.8225150127094769</v>
      </c>
      <c r="L39" s="229">
        <v>0.72713262175218851</v>
      </c>
      <c r="M39" s="229">
        <v>0.91020638226142303</v>
      </c>
      <c r="N39" s="229">
        <v>0.91843615174506377</v>
      </c>
      <c r="O39" s="229">
        <v>1.272684336847155</v>
      </c>
      <c r="P39" s="229">
        <v>1.288609493899632</v>
      </c>
      <c r="Q39" s="229">
        <v>1.259329457602957</v>
      </c>
      <c r="R39" s="229">
        <v>1.7940296669121909</v>
      </c>
      <c r="S39" s="229">
        <v>1.9406252734979521</v>
      </c>
      <c r="T39" s="229">
        <v>2.0817478939288829</v>
      </c>
      <c r="U39" s="229">
        <v>2.010154168526999</v>
      </c>
      <c r="V39" s="229">
        <v>1.874561751909064</v>
      </c>
      <c r="W39" s="229">
        <v>2.1245453809473909</v>
      </c>
      <c r="X39" s="229">
        <v>1.9397664802234691</v>
      </c>
      <c r="Y39" s="229">
        <v>1.911041467858674</v>
      </c>
      <c r="DA39" s="73" t="s">
        <v>2433</v>
      </c>
    </row>
    <row r="40" spans="1:105" ht="12" customHeight="1" x14ac:dyDescent="0.25">
      <c r="A40" s="46" t="s">
        <v>32</v>
      </c>
      <c r="B40" s="229">
        <v>2.4144954222905048</v>
      </c>
      <c r="C40" s="229">
        <v>1.7646080460135951</v>
      </c>
      <c r="D40" s="229">
        <v>0</v>
      </c>
      <c r="E40" s="229">
        <v>0</v>
      </c>
      <c r="F40" s="229">
        <v>0.78661626657002859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1.04901117802727E-2</v>
      </c>
      <c r="T41" s="229">
        <v>1.2642304384796721</v>
      </c>
      <c r="U41" s="229">
        <v>1.102407566606</v>
      </c>
      <c r="V41" s="229">
        <v>0.91427343075885503</v>
      </c>
      <c r="W41" s="229">
        <v>1.38512467750908</v>
      </c>
      <c r="X41" s="229">
        <v>1.5900257953180239</v>
      </c>
      <c r="Y41" s="229">
        <v>1.274806534851405</v>
      </c>
      <c r="DA41" s="73" t="s">
        <v>2435</v>
      </c>
    </row>
    <row r="42" spans="1:105" ht="12" customHeight="1" x14ac:dyDescent="0.25">
      <c r="A42" s="46" t="s">
        <v>35</v>
      </c>
      <c r="B42" s="229">
        <v>4.7128889358547132</v>
      </c>
      <c r="C42" s="229">
        <v>5.2098872436091677</v>
      </c>
      <c r="D42" s="229">
        <v>8.5521518035631292</v>
      </c>
      <c r="E42" s="229">
        <v>9.1628338683080699</v>
      </c>
      <c r="F42" s="229">
        <v>8.998027961782757</v>
      </c>
      <c r="G42" s="229">
        <v>9.7324264061459509</v>
      </c>
      <c r="H42" s="229">
        <v>9.3880860008688938</v>
      </c>
      <c r="I42" s="229">
        <v>6.8665902091000506</v>
      </c>
      <c r="J42" s="229">
        <v>5.0937037520104731</v>
      </c>
      <c r="K42" s="229">
        <v>4.3343248656549322</v>
      </c>
      <c r="L42" s="229">
        <v>4.3239782517714218</v>
      </c>
      <c r="M42" s="229">
        <v>5.656411945403673</v>
      </c>
      <c r="N42" s="229">
        <v>4.9665642928938869</v>
      </c>
      <c r="O42" s="229">
        <v>4.8774705159794731</v>
      </c>
      <c r="P42" s="229">
        <v>4.9558463000951321</v>
      </c>
      <c r="Q42" s="229">
        <v>5.4563419064379781</v>
      </c>
      <c r="R42" s="229">
        <v>5.6991887156446968</v>
      </c>
      <c r="S42" s="229">
        <v>6.6725754315015484</v>
      </c>
      <c r="T42" s="229">
        <v>7.4330976432119682</v>
      </c>
      <c r="U42" s="229">
        <v>8.2177313929546205</v>
      </c>
      <c r="V42" s="229">
        <v>7.1021612321894931</v>
      </c>
      <c r="W42" s="229">
        <v>7.3853463798064887</v>
      </c>
      <c r="X42" s="229">
        <v>7.9047206056333366</v>
      </c>
      <c r="Y42" s="229">
        <v>8.4149208916811915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2438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2439</v>
      </c>
    </row>
    <row r="46" spans="1:105" ht="12" customHeight="1" x14ac:dyDescent="0.25">
      <c r="A46" s="57" t="s">
        <v>2440</v>
      </c>
      <c r="B46" s="261">
        <v>9.2009184318207051</v>
      </c>
      <c r="C46" s="261">
        <v>9.4368221253545599</v>
      </c>
      <c r="D46" s="261">
        <v>7.7737596202164454</v>
      </c>
      <c r="E46" s="261">
        <v>8.0209662594812254</v>
      </c>
      <c r="F46" s="261">
        <v>8.1089680320878159</v>
      </c>
      <c r="G46" s="261">
        <v>8.1737347433083443</v>
      </c>
      <c r="H46" s="261">
        <v>8.1140161157042865</v>
      </c>
      <c r="I46" s="261">
        <v>8.2493285791329338</v>
      </c>
      <c r="J46" s="261">
        <v>7.7577136594525138</v>
      </c>
      <c r="K46" s="261">
        <v>6.6399404777077073</v>
      </c>
      <c r="L46" s="261">
        <v>8.0368319754528592</v>
      </c>
      <c r="M46" s="261">
        <v>7.0003355172911856</v>
      </c>
      <c r="N46" s="261">
        <v>6.0247017998037027</v>
      </c>
      <c r="O46" s="261">
        <v>5.8180837055476422</v>
      </c>
      <c r="P46" s="261">
        <v>5.9630011987390299</v>
      </c>
      <c r="Q46" s="261">
        <v>6.2237410946923131</v>
      </c>
      <c r="R46" s="261">
        <v>7.2711040630480497</v>
      </c>
      <c r="S46" s="261">
        <v>8.3747795346048211</v>
      </c>
      <c r="T46" s="261">
        <v>9.1490268684955414</v>
      </c>
      <c r="U46" s="261">
        <v>9.6363733308834814</v>
      </c>
      <c r="V46" s="261">
        <v>8.4375706109783</v>
      </c>
      <c r="W46" s="261">
        <v>9.1245587159744943</v>
      </c>
      <c r="X46" s="261">
        <v>10.12198099009129</v>
      </c>
      <c r="Y46" s="261">
        <v>10.723280290268381</v>
      </c>
      <c r="DA46" s="70" t="s">
        <v>2441</v>
      </c>
    </row>
    <row r="47" spans="1:105" ht="12" customHeight="1" x14ac:dyDescent="0.25">
      <c r="A47" s="41" t="s">
        <v>2442</v>
      </c>
      <c r="B47" s="350">
        <v>6.2304541808753386</v>
      </c>
      <c r="C47" s="350">
        <v>6.3901977069758198</v>
      </c>
      <c r="D47" s="350">
        <v>5.2640454847846279</v>
      </c>
      <c r="E47" s="350">
        <v>5.4314428647918991</v>
      </c>
      <c r="F47" s="350">
        <v>5.4910337649964873</v>
      </c>
      <c r="G47" s="350">
        <v>5.5348909113993843</v>
      </c>
      <c r="H47" s="350">
        <v>5.494452103492443</v>
      </c>
      <c r="I47" s="350">
        <v>5.5860797067301693</v>
      </c>
      <c r="J47" s="350">
        <v>5.2531798713060809</v>
      </c>
      <c r="K47" s="350">
        <v>4.4962734119044887</v>
      </c>
      <c r="L47" s="350">
        <v>5.4421864244854783</v>
      </c>
      <c r="M47" s="350">
        <v>4.7403169601413664</v>
      </c>
      <c r="N47" s="350">
        <v>4.0796610463686394</v>
      </c>
      <c r="O47" s="350">
        <v>3.9397484301726249</v>
      </c>
      <c r="P47" s="350">
        <v>4.0378801338744674</v>
      </c>
      <c r="Q47" s="350">
        <v>4.2144416355224807</v>
      </c>
      <c r="R47" s="350">
        <v>4.9236694189704764</v>
      </c>
      <c r="S47" s="350">
        <v>5.6710295338378049</v>
      </c>
      <c r="T47" s="350">
        <v>6.1953155140055944</v>
      </c>
      <c r="U47" s="350">
        <v>6.5253249393275974</v>
      </c>
      <c r="V47" s="350">
        <v>5.7135488678816566</v>
      </c>
      <c r="W47" s="350">
        <v>6.1787467655374186</v>
      </c>
      <c r="X47" s="350">
        <v>6.8541569241990938</v>
      </c>
      <c r="Y47" s="350">
        <v>7.2613301609261196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</v>
      </c>
      <c r="L51" s="232">
        <f t="shared" si="3"/>
        <v>0.99999999999999978</v>
      </c>
      <c r="M51" s="232">
        <f t="shared" si="3"/>
        <v>1.0000000000000002</v>
      </c>
      <c r="N51" s="232">
        <f t="shared" si="3"/>
        <v>1.0000000000000002</v>
      </c>
      <c r="O51" s="232">
        <f t="shared" si="3"/>
        <v>0.99999999999999978</v>
      </c>
      <c r="P51" s="232">
        <f t="shared" si="3"/>
        <v>1</v>
      </c>
      <c r="Q51" s="232">
        <f t="shared" si="3"/>
        <v>0.99999999999999989</v>
      </c>
      <c r="R51" s="232">
        <f t="shared" si="3"/>
        <v>1</v>
      </c>
      <c r="S51" s="232">
        <f t="shared" si="3"/>
        <v>0.99999999999999989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1</v>
      </c>
      <c r="Y51" s="232">
        <f t="shared" si="3"/>
        <v>0.99999999999999989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2.2304880203606818E-2</v>
      </c>
      <c r="C52" s="299">
        <f t="shared" si="4"/>
        <v>2.2609709137366513E-2</v>
      </c>
      <c r="D52" s="299">
        <f t="shared" si="4"/>
        <v>2.4665020705441666E-2</v>
      </c>
      <c r="E52" s="299">
        <f t="shared" si="4"/>
        <v>2.4349308620262966E-2</v>
      </c>
      <c r="F52" s="299">
        <f t="shared" si="4"/>
        <v>2.3844744097980233E-2</v>
      </c>
      <c r="G52" s="299">
        <f t="shared" si="4"/>
        <v>2.3964750552370028E-2</v>
      </c>
      <c r="H52" s="299">
        <f t="shared" si="4"/>
        <v>2.4236921377936108E-2</v>
      </c>
      <c r="I52" s="299">
        <f t="shared" si="4"/>
        <v>2.4327127683527645E-2</v>
      </c>
      <c r="J52" s="299">
        <f t="shared" si="4"/>
        <v>2.4850035789408836E-2</v>
      </c>
      <c r="K52" s="299">
        <f t="shared" si="4"/>
        <v>2.4832521866747077E-2</v>
      </c>
      <c r="L52" s="299">
        <f t="shared" si="4"/>
        <v>2.2867050599754257E-2</v>
      </c>
      <c r="M52" s="299">
        <f t="shared" si="4"/>
        <v>2.480720175320297E-2</v>
      </c>
      <c r="N52" s="299">
        <f t="shared" si="4"/>
        <v>2.4870048134733331E-2</v>
      </c>
      <c r="O52" s="299">
        <f t="shared" si="4"/>
        <v>2.4267514065911287E-2</v>
      </c>
      <c r="P52" s="299">
        <f t="shared" si="4"/>
        <v>2.4368566439549565E-2</v>
      </c>
      <c r="Q52" s="299">
        <f t="shared" si="4"/>
        <v>2.4176690091543957E-2</v>
      </c>
      <c r="R52" s="299">
        <f t="shared" si="4"/>
        <v>2.4703850468740095E-2</v>
      </c>
      <c r="S52" s="299">
        <f t="shared" si="4"/>
        <v>2.5029317586610339E-2</v>
      </c>
      <c r="T52" s="299">
        <f t="shared" si="4"/>
        <v>2.4180527894359684E-2</v>
      </c>
      <c r="U52" s="299">
        <f t="shared" si="4"/>
        <v>2.4175512281957506E-2</v>
      </c>
      <c r="V52" s="299">
        <f t="shared" si="4"/>
        <v>2.4300102531952174E-2</v>
      </c>
      <c r="W52" s="299">
        <f t="shared" si="4"/>
        <v>2.4176462651021326E-2</v>
      </c>
      <c r="X52" s="299">
        <f t="shared" si="4"/>
        <v>2.4696555070757673E-2</v>
      </c>
      <c r="Y52" s="299">
        <f t="shared" si="4"/>
        <v>2.507076844814005E-2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3.0334637076905275E-2</v>
      </c>
      <c r="C53" s="233">
        <f t="shared" si="5"/>
        <v>3.0749204426818451E-2</v>
      </c>
      <c r="D53" s="233">
        <f t="shared" si="5"/>
        <v>3.3544428159400667E-2</v>
      </c>
      <c r="E53" s="233">
        <f t="shared" si="5"/>
        <v>3.3115059723557654E-2</v>
      </c>
      <c r="F53" s="233">
        <f t="shared" si="5"/>
        <v>3.2428851973253112E-2</v>
      </c>
      <c r="G53" s="233">
        <f t="shared" si="5"/>
        <v>3.2592060751223242E-2</v>
      </c>
      <c r="H53" s="233">
        <f t="shared" si="5"/>
        <v>3.2962213073993114E-2</v>
      </c>
      <c r="I53" s="233">
        <f t="shared" si="5"/>
        <v>3.3084893649597595E-2</v>
      </c>
      <c r="J53" s="233">
        <f t="shared" si="5"/>
        <v>3.3796048673596008E-2</v>
      </c>
      <c r="K53" s="233">
        <f t="shared" si="5"/>
        <v>3.377222973877602E-2</v>
      </c>
      <c r="L53" s="233">
        <f t="shared" si="5"/>
        <v>3.1099188815665781E-2</v>
      </c>
      <c r="M53" s="233">
        <f t="shared" si="5"/>
        <v>3.3737794384356035E-2</v>
      </c>
      <c r="N53" s="233">
        <f t="shared" si="5"/>
        <v>3.3823265463237336E-2</v>
      </c>
      <c r="O53" s="233">
        <f t="shared" si="5"/>
        <v>3.3003819129639372E-2</v>
      </c>
      <c r="P53" s="233">
        <f t="shared" si="5"/>
        <v>3.3141250357787429E-2</v>
      </c>
      <c r="Q53" s="233">
        <f t="shared" si="5"/>
        <v>3.2880298524499786E-2</v>
      </c>
      <c r="R53" s="233">
        <f t="shared" si="5"/>
        <v>3.3597236637486531E-2</v>
      </c>
      <c r="S53" s="233">
        <f t="shared" si="5"/>
        <v>3.4039871917790045E-2</v>
      </c>
      <c r="T53" s="233">
        <f t="shared" si="5"/>
        <v>3.2885517936329177E-2</v>
      </c>
      <c r="U53" s="233">
        <f t="shared" si="5"/>
        <v>3.2878696703462197E-2</v>
      </c>
      <c r="V53" s="233">
        <f t="shared" si="5"/>
        <v>3.3048139443454957E-2</v>
      </c>
      <c r="W53" s="233">
        <f t="shared" si="5"/>
        <v>3.2879989205389003E-2</v>
      </c>
      <c r="X53" s="233">
        <f t="shared" si="5"/>
        <v>3.3587314896230451E-2</v>
      </c>
      <c r="Y53" s="233">
        <f t="shared" si="5"/>
        <v>3.4096245089470456E-2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3.7472198742059468E-2</v>
      </c>
      <c r="C54" s="233">
        <f t="shared" si="6"/>
        <v>3.7984311350775742E-2</v>
      </c>
      <c r="D54" s="233">
        <f t="shared" si="6"/>
        <v>4.1437234785141996E-2</v>
      </c>
      <c r="E54" s="233">
        <f t="shared" si="6"/>
        <v>4.0906838482041782E-2</v>
      </c>
      <c r="F54" s="233">
        <f t="shared" si="6"/>
        <v>4.0059170084606799E-2</v>
      </c>
      <c r="G54" s="233">
        <f t="shared" si="6"/>
        <v>4.026078092798166E-2</v>
      </c>
      <c r="H54" s="233">
        <f t="shared" si="6"/>
        <v>4.0718027914932675E-2</v>
      </c>
      <c r="I54" s="233">
        <f t="shared" si="6"/>
        <v>4.0869574508326435E-2</v>
      </c>
      <c r="J54" s="233">
        <f t="shared" si="6"/>
        <v>4.174806012620684E-2</v>
      </c>
      <c r="K54" s="233">
        <f t="shared" si="6"/>
        <v>4.1718636736135101E-2</v>
      </c>
      <c r="L54" s="233">
        <f t="shared" si="6"/>
        <v>3.8416645007587139E-2</v>
      </c>
      <c r="M54" s="233">
        <f t="shared" si="6"/>
        <v>4.167609894538099E-2</v>
      </c>
      <c r="N54" s="233">
        <f t="shared" si="6"/>
        <v>4.1781680866352019E-2</v>
      </c>
      <c r="O54" s="233">
        <f t="shared" si="6"/>
        <v>4.0769423630730973E-2</v>
      </c>
      <c r="P54" s="233">
        <f t="shared" si="6"/>
        <v>4.0939191618443276E-2</v>
      </c>
      <c r="Q54" s="233">
        <f t="shared" si="6"/>
        <v>4.0616839353793822E-2</v>
      </c>
      <c r="R54" s="233">
        <f t="shared" si="6"/>
        <v>4.1502468787483378E-2</v>
      </c>
      <c r="S54" s="233">
        <f t="shared" si="6"/>
        <v>4.2049253545505358E-2</v>
      </c>
      <c r="T54" s="233">
        <f t="shared" si="6"/>
        <v>4.0623286862524283E-2</v>
      </c>
      <c r="U54" s="233">
        <f t="shared" si="6"/>
        <v>4.061486063368859E-2</v>
      </c>
      <c r="V54" s="233">
        <f t="shared" si="6"/>
        <v>4.0824172253679653E-2</v>
      </c>
      <c r="W54" s="233">
        <f t="shared" si="6"/>
        <v>4.0616457253715821E-2</v>
      </c>
      <c r="X54" s="233">
        <f t="shared" si="6"/>
        <v>4.1490212518872902E-2</v>
      </c>
      <c r="Y54" s="233">
        <f t="shared" si="6"/>
        <v>4.2118890992875274E-2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2.3197075411751096E-2</v>
      </c>
      <c r="C55" s="233">
        <f t="shared" si="7"/>
        <v>2.3514097502861174E-2</v>
      </c>
      <c r="D55" s="233">
        <f t="shared" si="7"/>
        <v>2.5651621533659328E-2</v>
      </c>
      <c r="E55" s="233">
        <f t="shared" si="7"/>
        <v>2.5323280965073483E-2</v>
      </c>
      <c r="F55" s="233">
        <f t="shared" si="7"/>
        <v>2.4798533861899445E-2</v>
      </c>
      <c r="G55" s="233">
        <f t="shared" si="7"/>
        <v>2.4923340574464825E-2</v>
      </c>
      <c r="H55" s="233">
        <f t="shared" si="7"/>
        <v>2.520639823305356E-2</v>
      </c>
      <c r="I55" s="233">
        <f t="shared" si="7"/>
        <v>2.5300212790868738E-2</v>
      </c>
      <c r="J55" s="233">
        <f t="shared" si="7"/>
        <v>2.5844037220985189E-2</v>
      </c>
      <c r="K55" s="233">
        <f t="shared" si="7"/>
        <v>2.5825822741416961E-2</v>
      </c>
      <c r="L55" s="233">
        <f t="shared" si="7"/>
        <v>2.3781732623744407E-2</v>
      </c>
      <c r="M55" s="233">
        <f t="shared" si="7"/>
        <v>2.5799489823331072E-2</v>
      </c>
      <c r="N55" s="233">
        <f t="shared" si="7"/>
        <v>2.5864850060122652E-2</v>
      </c>
      <c r="O55" s="233">
        <f t="shared" si="7"/>
        <v>2.5238214628547744E-2</v>
      </c>
      <c r="P55" s="233">
        <f t="shared" si="7"/>
        <v>2.5343309097131554E-2</v>
      </c>
      <c r="Q55" s="233">
        <f t="shared" si="7"/>
        <v>2.5143757695205715E-2</v>
      </c>
      <c r="R55" s="233">
        <f t="shared" si="7"/>
        <v>2.5692004487489706E-2</v>
      </c>
      <c r="S55" s="233">
        <f t="shared" si="7"/>
        <v>2.6030490290074735E-2</v>
      </c>
      <c r="T55" s="233">
        <f t="shared" si="7"/>
        <v>2.5147749010134068E-2</v>
      </c>
      <c r="U55" s="233">
        <f t="shared" si="7"/>
        <v>2.5142532773235797E-2</v>
      </c>
      <c r="V55" s="233">
        <f t="shared" si="7"/>
        <v>2.5272106633230255E-2</v>
      </c>
      <c r="W55" s="233">
        <f t="shared" si="7"/>
        <v>2.5143521157062171E-2</v>
      </c>
      <c r="X55" s="233">
        <f t="shared" si="7"/>
        <v>2.568441727358799E-2</v>
      </c>
      <c r="Y55" s="233">
        <f t="shared" si="7"/>
        <v>2.6073599186065638E-2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2.5781015555275223E-2</v>
      </c>
      <c r="C56" s="300">
        <f t="shared" si="8"/>
        <v>2.5965592830656917E-2</v>
      </c>
      <c r="D56" s="300">
        <f t="shared" si="8"/>
        <v>2.695720601379728E-2</v>
      </c>
      <c r="E56" s="300">
        <f t="shared" si="8"/>
        <v>2.6988577471407007E-2</v>
      </c>
      <c r="F56" s="300">
        <f t="shared" si="8"/>
        <v>2.6950649381115851E-2</v>
      </c>
      <c r="G56" s="300">
        <f t="shared" si="8"/>
        <v>2.7055088747252209E-2</v>
      </c>
      <c r="H56" s="300">
        <f t="shared" si="8"/>
        <v>2.7005282768140987E-2</v>
      </c>
      <c r="I56" s="300">
        <f t="shared" si="8"/>
        <v>2.6905865012390062E-2</v>
      </c>
      <c r="J56" s="300">
        <f t="shared" si="8"/>
        <v>2.6847311351352873E-2</v>
      </c>
      <c r="K56" s="300">
        <f t="shared" si="8"/>
        <v>2.6880003643384592E-2</v>
      </c>
      <c r="L56" s="300">
        <f t="shared" si="8"/>
        <v>2.5915810941637092E-2</v>
      </c>
      <c r="M56" s="300">
        <f t="shared" si="8"/>
        <v>2.6852791033624503E-2</v>
      </c>
      <c r="N56" s="300">
        <f t="shared" si="8"/>
        <v>2.6898842694001043E-2</v>
      </c>
      <c r="O56" s="300">
        <f t="shared" si="8"/>
        <v>2.6924136080366024E-2</v>
      </c>
      <c r="P56" s="300">
        <f t="shared" si="8"/>
        <v>2.691846099344071E-2</v>
      </c>
      <c r="Q56" s="300">
        <f t="shared" si="8"/>
        <v>2.6943057476761657E-2</v>
      </c>
      <c r="R56" s="300">
        <f t="shared" si="8"/>
        <v>2.6937166822365591E-2</v>
      </c>
      <c r="S56" s="300">
        <f t="shared" si="8"/>
        <v>2.6973808266187543E-2</v>
      </c>
      <c r="T56" s="300">
        <f t="shared" si="8"/>
        <v>2.6846749880646226E-2</v>
      </c>
      <c r="U56" s="300">
        <f t="shared" si="8"/>
        <v>2.6877692159513408E-2</v>
      </c>
      <c r="V56" s="300">
        <f t="shared" si="8"/>
        <v>2.6889522141324319E-2</v>
      </c>
      <c r="W56" s="300">
        <f t="shared" si="8"/>
        <v>2.684435300717147E-2</v>
      </c>
      <c r="X56" s="300">
        <f t="shared" si="8"/>
        <v>2.6810050834499034E-2</v>
      </c>
      <c r="Y56" s="300">
        <f t="shared" si="8"/>
        <v>2.6880373308550139E-2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0.18148080789943005</v>
      </c>
      <c r="C57" s="301">
        <f t="shared" si="9"/>
        <v>0.18038530016791518</v>
      </c>
      <c r="D57" s="301">
        <f t="shared" si="9"/>
        <v>0.17516754780435406</v>
      </c>
      <c r="E57" s="301">
        <f t="shared" si="9"/>
        <v>0.17540981605754252</v>
      </c>
      <c r="F57" s="301">
        <f t="shared" si="9"/>
        <v>0.17619051333465935</v>
      </c>
      <c r="G57" s="301">
        <f t="shared" si="9"/>
        <v>0.17588308360763366</v>
      </c>
      <c r="H57" s="301">
        <f t="shared" si="9"/>
        <v>0.17552893704390035</v>
      </c>
      <c r="I57" s="301">
        <f t="shared" si="9"/>
        <v>0.17581699819278115</v>
      </c>
      <c r="J57" s="301">
        <f t="shared" si="9"/>
        <v>0.17569043885834237</v>
      </c>
      <c r="K57" s="301">
        <f t="shared" si="9"/>
        <v>0.17569622986225186</v>
      </c>
      <c r="L57" s="301">
        <f t="shared" si="9"/>
        <v>0.17972361029644407</v>
      </c>
      <c r="M57" s="301">
        <f t="shared" si="9"/>
        <v>0.17545200544979273</v>
      </c>
      <c r="N57" s="301">
        <f t="shared" si="9"/>
        <v>0.17538679599073162</v>
      </c>
      <c r="O57" s="301">
        <f t="shared" si="9"/>
        <v>0.17587799092512146</v>
      </c>
      <c r="P57" s="301">
        <f t="shared" si="9"/>
        <v>0.17576608508309502</v>
      </c>
      <c r="Q57" s="301">
        <f t="shared" si="9"/>
        <v>0.17594013659116575</v>
      </c>
      <c r="R57" s="301">
        <f t="shared" si="9"/>
        <v>0.17552262643460048</v>
      </c>
      <c r="S57" s="301">
        <f t="shared" si="9"/>
        <v>0.17535226243679322</v>
      </c>
      <c r="T57" s="301">
        <f t="shared" si="9"/>
        <v>0.17472950724553221</v>
      </c>
      <c r="U57" s="301">
        <f t="shared" si="9"/>
        <v>0.17489829822921046</v>
      </c>
      <c r="V57" s="301">
        <f t="shared" si="9"/>
        <v>0.1748288359291055</v>
      </c>
      <c r="W57" s="301">
        <f t="shared" si="9"/>
        <v>0.17460654099556816</v>
      </c>
      <c r="X57" s="301">
        <f t="shared" si="9"/>
        <v>0.17423865077171638</v>
      </c>
      <c r="Y57" s="301">
        <f t="shared" si="9"/>
        <v>0.17453023251896066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0.1156253940496505</v>
      </c>
      <c r="C58" s="302">
        <f t="shared" si="10"/>
        <v>0.11021771725858837</v>
      </c>
      <c r="D58" s="302">
        <f t="shared" si="10"/>
        <v>6.9089809630496449E-2</v>
      </c>
      <c r="E58" s="302">
        <f t="shared" si="10"/>
        <v>7.5597990418628608E-2</v>
      </c>
      <c r="F58" s="302">
        <f t="shared" si="10"/>
        <v>8.580300836193222E-2</v>
      </c>
      <c r="G58" s="302">
        <f t="shared" si="10"/>
        <v>8.3336662890364108E-2</v>
      </c>
      <c r="H58" s="302">
        <f t="shared" si="10"/>
        <v>7.7883375626961029E-2</v>
      </c>
      <c r="I58" s="302">
        <f t="shared" si="10"/>
        <v>7.6647619542995912E-2</v>
      </c>
      <c r="J58" s="302">
        <f t="shared" si="10"/>
        <v>6.6168313891332903E-2</v>
      </c>
      <c r="K58" s="302">
        <f t="shared" si="10"/>
        <v>6.6593585813346678E-2</v>
      </c>
      <c r="L58" s="302">
        <f t="shared" si="10"/>
        <v>0.10572555482093367</v>
      </c>
      <c r="M58" s="302">
        <f t="shared" si="10"/>
        <v>6.6608719930489696E-2</v>
      </c>
      <c r="N58" s="302">
        <f t="shared" si="10"/>
        <v>6.5276829071216916E-2</v>
      </c>
      <c r="O58" s="302">
        <f t="shared" si="10"/>
        <v>7.7867743324425295E-2</v>
      </c>
      <c r="P58" s="302">
        <f t="shared" si="10"/>
        <v>7.5805084072378071E-2</v>
      </c>
      <c r="Q58" s="302">
        <f t="shared" si="10"/>
        <v>7.9633091767776651E-2</v>
      </c>
      <c r="R58" s="302">
        <f t="shared" si="10"/>
        <v>6.8951728771284776E-2</v>
      </c>
      <c r="S58" s="302">
        <f t="shared" si="10"/>
        <v>6.1992396503217764E-2</v>
      </c>
      <c r="T58" s="302">
        <f t="shared" si="10"/>
        <v>7.449825951366007E-2</v>
      </c>
      <c r="U58" s="302">
        <f t="shared" si="10"/>
        <v>7.5426887935972589E-2</v>
      </c>
      <c r="V58" s="302">
        <f t="shared" si="10"/>
        <v>7.3087393276505416E-2</v>
      </c>
      <c r="W58" s="302">
        <f t="shared" si="10"/>
        <v>7.4062862171609151E-2</v>
      </c>
      <c r="X58" s="302">
        <f t="shared" si="10"/>
        <v>6.2776971079787164E-2</v>
      </c>
      <c r="Y58" s="302">
        <f t="shared" si="10"/>
        <v>5.628486296590593E-2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6.5855413849779568E-2</v>
      </c>
      <c r="C59" s="302">
        <f t="shared" si="11"/>
        <v>7.0167582909326828E-2</v>
      </c>
      <c r="D59" s="302">
        <f t="shared" si="11"/>
        <v>0.10607773817385761</v>
      </c>
      <c r="E59" s="302">
        <f t="shared" si="11"/>
        <v>9.9811825638913915E-2</v>
      </c>
      <c r="F59" s="302">
        <f t="shared" si="11"/>
        <v>9.0387504972727142E-2</v>
      </c>
      <c r="G59" s="302">
        <f t="shared" si="11"/>
        <v>9.2546420717269554E-2</v>
      </c>
      <c r="H59" s="302">
        <f t="shared" si="11"/>
        <v>9.7645561416939308E-2</v>
      </c>
      <c r="I59" s="302">
        <f t="shared" si="11"/>
        <v>9.9169378649785242E-2</v>
      </c>
      <c r="J59" s="302">
        <f t="shared" si="11"/>
        <v>0.10952212496700946</v>
      </c>
      <c r="K59" s="302">
        <f t="shared" si="11"/>
        <v>0.10910264404890517</v>
      </c>
      <c r="L59" s="302">
        <f t="shared" si="11"/>
        <v>7.399805547551043E-2</v>
      </c>
      <c r="M59" s="302">
        <f t="shared" si="11"/>
        <v>0.10884328551930303</v>
      </c>
      <c r="N59" s="302">
        <f t="shared" si="11"/>
        <v>0.1101099669195147</v>
      </c>
      <c r="O59" s="302">
        <f t="shared" si="11"/>
        <v>9.8010247600696168E-2</v>
      </c>
      <c r="P59" s="302">
        <f t="shared" si="11"/>
        <v>9.9961001010716949E-2</v>
      </c>
      <c r="Q59" s="302">
        <f t="shared" si="11"/>
        <v>9.6307044823389101E-2</v>
      </c>
      <c r="R59" s="302">
        <f t="shared" si="11"/>
        <v>0.10657089766331572</v>
      </c>
      <c r="S59" s="302">
        <f t="shared" si="11"/>
        <v>0.11335986593357546</v>
      </c>
      <c r="T59" s="302">
        <f t="shared" si="11"/>
        <v>0.10023124773187216</v>
      </c>
      <c r="U59" s="302">
        <f t="shared" si="11"/>
        <v>9.9471410293237875E-2</v>
      </c>
      <c r="V59" s="302">
        <f t="shared" si="11"/>
        <v>0.10174144265260006</v>
      </c>
      <c r="W59" s="302">
        <f t="shared" si="11"/>
        <v>0.10054367882395901</v>
      </c>
      <c r="X59" s="302">
        <f t="shared" si="11"/>
        <v>0.1114616796919292</v>
      </c>
      <c r="Y59" s="302">
        <f t="shared" si="11"/>
        <v>0.11824536955305473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8.4391341391101923E-2</v>
      </c>
      <c r="C60" s="301">
        <f t="shared" si="12"/>
        <v>8.4728002252153697E-2</v>
      </c>
      <c r="D60" s="301">
        <f t="shared" si="12"/>
        <v>8.5763642397912856E-2</v>
      </c>
      <c r="E60" s="301">
        <f t="shared" si="12"/>
        <v>8.6644955467811702E-2</v>
      </c>
      <c r="F60" s="301">
        <f t="shared" si="12"/>
        <v>8.7427117571634766E-2</v>
      </c>
      <c r="G60" s="301">
        <f t="shared" si="12"/>
        <v>8.756871765452752E-2</v>
      </c>
      <c r="H60" s="301">
        <f t="shared" si="12"/>
        <v>8.6931668292102804E-2</v>
      </c>
      <c r="I60" s="301">
        <f t="shared" si="12"/>
        <v>8.5140755224683715E-2</v>
      </c>
      <c r="J60" s="301">
        <f t="shared" si="12"/>
        <v>8.2604457735368217E-2</v>
      </c>
      <c r="K60" s="301">
        <f t="shared" si="12"/>
        <v>8.2631348140593322E-2</v>
      </c>
      <c r="L60" s="301">
        <f t="shared" si="12"/>
        <v>8.4320142871450995E-2</v>
      </c>
      <c r="M60" s="301">
        <f t="shared" si="12"/>
        <v>8.3870324275726771E-2</v>
      </c>
      <c r="N60" s="301">
        <f t="shared" si="12"/>
        <v>8.3834750748119469E-2</v>
      </c>
      <c r="O60" s="301">
        <f t="shared" si="12"/>
        <v>8.5302510787018213E-2</v>
      </c>
      <c r="P60" s="301">
        <f t="shared" si="12"/>
        <v>8.5053271003454209E-2</v>
      </c>
      <c r="Q60" s="301">
        <f t="shared" si="12"/>
        <v>8.5714495820002415E-2</v>
      </c>
      <c r="R60" s="301">
        <f t="shared" si="12"/>
        <v>8.4005686001129176E-2</v>
      </c>
      <c r="S60" s="301">
        <f t="shared" si="12"/>
        <v>8.3260360026206667E-2</v>
      </c>
      <c r="T60" s="301">
        <f t="shared" si="12"/>
        <v>8.5026823297862958E-2</v>
      </c>
      <c r="U60" s="301">
        <f t="shared" si="12"/>
        <v>8.5345437440957558E-2</v>
      </c>
      <c r="V60" s="301">
        <f t="shared" si="12"/>
        <v>8.5043359019170539E-2</v>
      </c>
      <c r="W60" s="301">
        <f t="shared" si="12"/>
        <v>8.4987693968089084E-2</v>
      </c>
      <c r="X60" s="301">
        <f t="shared" si="12"/>
        <v>8.3589894955975061E-2</v>
      </c>
      <c r="Y60" s="301">
        <f t="shared" si="12"/>
        <v>8.2694587830005675E-2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6.1640363583422959E-2</v>
      </c>
      <c r="C61" s="302">
        <f t="shared" si="13"/>
        <v>6.1666098932039858E-2</v>
      </c>
      <c r="D61" s="302">
        <f t="shared" si="13"/>
        <v>6.0605321278362351E-2</v>
      </c>
      <c r="E61" s="302">
        <f t="shared" si="13"/>
        <v>6.1808660675143463E-2</v>
      </c>
      <c r="F61" s="302">
        <f t="shared" si="13"/>
        <v>6.3105478591694908E-2</v>
      </c>
      <c r="G61" s="302">
        <f t="shared" si="13"/>
        <v>6.3124672091110084E-2</v>
      </c>
      <c r="H61" s="302">
        <f t="shared" si="13"/>
        <v>6.2210008486607966E-2</v>
      </c>
      <c r="I61" s="302">
        <f t="shared" si="13"/>
        <v>6.032708498748552E-2</v>
      </c>
      <c r="J61" s="302">
        <f t="shared" si="13"/>
        <v>5.7257421230171197E-2</v>
      </c>
      <c r="K61" s="302">
        <f t="shared" si="13"/>
        <v>5.7302175836511308E-2</v>
      </c>
      <c r="L61" s="302">
        <f t="shared" si="13"/>
        <v>6.0995751259701657E-2</v>
      </c>
      <c r="M61" s="302">
        <f t="shared" si="13"/>
        <v>5.8566978487459731E-2</v>
      </c>
      <c r="N61" s="302">
        <f t="shared" si="13"/>
        <v>5.8467301650691472E-2</v>
      </c>
      <c r="O61" s="302">
        <f t="shared" si="13"/>
        <v>6.0549646439788683E-2</v>
      </c>
      <c r="P61" s="302">
        <f t="shared" si="13"/>
        <v>6.0197333235113615E-2</v>
      </c>
      <c r="Q61" s="302">
        <f t="shared" si="13"/>
        <v>6.105427192662758E-2</v>
      </c>
      <c r="R61" s="302">
        <f t="shared" si="13"/>
        <v>5.8807758523014265E-2</v>
      </c>
      <c r="S61" s="302">
        <f t="shared" si="13"/>
        <v>5.7730456087864132E-2</v>
      </c>
      <c r="T61" s="302">
        <f t="shared" si="13"/>
        <v>6.0362684845616063E-2</v>
      </c>
      <c r="U61" s="302">
        <f t="shared" si="13"/>
        <v>6.0686414913360895E-2</v>
      </c>
      <c r="V61" s="302">
        <f t="shared" si="13"/>
        <v>6.0257254436579318E-2</v>
      </c>
      <c r="W61" s="302">
        <f t="shared" si="13"/>
        <v>6.032770206404732E-2</v>
      </c>
      <c r="X61" s="302">
        <f t="shared" si="13"/>
        <v>5.8399408783802224E-2</v>
      </c>
      <c r="Y61" s="302">
        <f t="shared" si="13"/>
        <v>5.7122404012902819E-2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2.2750977807678964E-2</v>
      </c>
      <c r="C62" s="302">
        <f t="shared" si="14"/>
        <v>2.306190332011385E-2</v>
      </c>
      <c r="D62" s="302">
        <f t="shared" si="14"/>
        <v>2.5158321119550495E-2</v>
      </c>
      <c r="E62" s="302">
        <f t="shared" si="14"/>
        <v>2.4836294792668231E-2</v>
      </c>
      <c r="F62" s="302">
        <f t="shared" si="14"/>
        <v>2.4321638979939855E-2</v>
      </c>
      <c r="G62" s="302">
        <f t="shared" si="14"/>
        <v>2.4444045563417442E-2</v>
      </c>
      <c r="H62" s="302">
        <f t="shared" si="14"/>
        <v>2.4721659805494841E-2</v>
      </c>
      <c r="I62" s="302">
        <f t="shared" si="14"/>
        <v>2.4813670237198202E-2</v>
      </c>
      <c r="J62" s="302">
        <f t="shared" si="14"/>
        <v>2.534703650519702E-2</v>
      </c>
      <c r="K62" s="302">
        <f t="shared" si="14"/>
        <v>2.5329172304082024E-2</v>
      </c>
      <c r="L62" s="302">
        <f t="shared" si="14"/>
        <v>2.3324391611749335E-2</v>
      </c>
      <c r="M62" s="302">
        <f t="shared" si="14"/>
        <v>2.5303345788267029E-2</v>
      </c>
      <c r="N62" s="302">
        <f t="shared" si="14"/>
        <v>2.5367449097428E-2</v>
      </c>
      <c r="O62" s="302">
        <f t="shared" si="14"/>
        <v>2.4752864347229515E-2</v>
      </c>
      <c r="P62" s="302">
        <f t="shared" si="14"/>
        <v>2.4855937768340591E-2</v>
      </c>
      <c r="Q62" s="302">
        <f t="shared" si="14"/>
        <v>2.4660223893374834E-2</v>
      </c>
      <c r="R62" s="302">
        <f t="shared" si="14"/>
        <v>2.5197927478114918E-2</v>
      </c>
      <c r="S62" s="302">
        <f t="shared" si="14"/>
        <v>2.5529903938342542E-2</v>
      </c>
      <c r="T62" s="302">
        <f t="shared" si="14"/>
        <v>2.4664138452246888E-2</v>
      </c>
      <c r="U62" s="302">
        <f t="shared" si="14"/>
        <v>2.4659022527596653E-2</v>
      </c>
      <c r="V62" s="302">
        <f t="shared" si="14"/>
        <v>2.4786104582591222E-2</v>
      </c>
      <c r="W62" s="302">
        <f t="shared" si="14"/>
        <v>2.4659991904041768E-2</v>
      </c>
      <c r="X62" s="302">
        <f t="shared" si="14"/>
        <v>2.5190486172172833E-2</v>
      </c>
      <c r="Y62" s="302">
        <f t="shared" si="14"/>
        <v>2.5572183817102846E-2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0.25925829699918579</v>
      </c>
      <c r="C63" s="301">
        <f t="shared" si="15"/>
        <v>0.25769328595416463</v>
      </c>
      <c r="D63" s="301">
        <f t="shared" si="15"/>
        <v>0.25023935400622005</v>
      </c>
      <c r="E63" s="301">
        <f t="shared" si="15"/>
        <v>0.25058545151077499</v>
      </c>
      <c r="F63" s="301">
        <f t="shared" si="15"/>
        <v>0.25170073333522769</v>
      </c>
      <c r="G63" s="301">
        <f t="shared" si="15"/>
        <v>0.25126154801090522</v>
      </c>
      <c r="H63" s="301">
        <f t="shared" si="15"/>
        <v>0.25075562434842902</v>
      </c>
      <c r="I63" s="301">
        <f t="shared" si="15"/>
        <v>0.25116714027540166</v>
      </c>
      <c r="J63" s="301">
        <f t="shared" si="15"/>
        <v>0.25098634122620334</v>
      </c>
      <c r="K63" s="301">
        <f t="shared" si="15"/>
        <v>0.25099461408893115</v>
      </c>
      <c r="L63" s="301">
        <f t="shared" si="15"/>
        <v>0.25674801470920583</v>
      </c>
      <c r="M63" s="301">
        <f t="shared" si="15"/>
        <v>0.25064572207113245</v>
      </c>
      <c r="N63" s="301">
        <f t="shared" si="15"/>
        <v>0.25055256570104517</v>
      </c>
      <c r="O63" s="301">
        <f t="shared" si="15"/>
        <v>0.25125427275017354</v>
      </c>
      <c r="P63" s="301">
        <f t="shared" si="15"/>
        <v>0.25109440726156435</v>
      </c>
      <c r="Q63" s="301">
        <f t="shared" si="15"/>
        <v>0.251343052273094</v>
      </c>
      <c r="R63" s="301">
        <f t="shared" si="15"/>
        <v>0.25074660919228642</v>
      </c>
      <c r="S63" s="301">
        <f t="shared" si="15"/>
        <v>0.25050323205256181</v>
      </c>
      <c r="T63" s="301">
        <f t="shared" si="15"/>
        <v>0.24961358177933185</v>
      </c>
      <c r="U63" s="301">
        <f t="shared" si="15"/>
        <v>0.24985471175601506</v>
      </c>
      <c r="V63" s="301">
        <f t="shared" si="15"/>
        <v>0.24975547989872202</v>
      </c>
      <c r="W63" s="301">
        <f t="shared" si="15"/>
        <v>0.24943791570795457</v>
      </c>
      <c r="X63" s="301">
        <f t="shared" si="15"/>
        <v>0.248912358245309</v>
      </c>
      <c r="Y63" s="301">
        <f t="shared" si="15"/>
        <v>0.24932890359851523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0.16517913435664355</v>
      </c>
      <c r="C64" s="302">
        <f t="shared" si="16"/>
        <v>0.15745388179798347</v>
      </c>
      <c r="D64" s="302">
        <f t="shared" si="16"/>
        <v>9.8699728043566373E-2</v>
      </c>
      <c r="E64" s="302">
        <f t="shared" si="16"/>
        <v>0.10799712916946941</v>
      </c>
      <c r="F64" s="302">
        <f t="shared" si="16"/>
        <v>0.12257572623133173</v>
      </c>
      <c r="G64" s="302">
        <f t="shared" si="16"/>
        <v>0.11905237555766296</v>
      </c>
      <c r="H64" s="302">
        <f t="shared" si="16"/>
        <v>0.11126196518137288</v>
      </c>
      <c r="I64" s="302">
        <f t="shared" si="16"/>
        <v>0.10949659934713701</v>
      </c>
      <c r="J64" s="302">
        <f t="shared" si="16"/>
        <v>9.4526162701904143E-2</v>
      </c>
      <c r="K64" s="302">
        <f t="shared" si="16"/>
        <v>9.513369401906667E-2</v>
      </c>
      <c r="L64" s="302">
        <f t="shared" si="16"/>
        <v>0.15103650688704806</v>
      </c>
      <c r="M64" s="302">
        <f t="shared" si="16"/>
        <v>9.5155314186413861E-2</v>
      </c>
      <c r="N64" s="302">
        <f t="shared" si="16"/>
        <v>9.3252612958881279E-2</v>
      </c>
      <c r="O64" s="302">
        <f t="shared" si="16"/>
        <v>0.11123963332060756</v>
      </c>
      <c r="P64" s="302">
        <f t="shared" si="16"/>
        <v>0.1082929772462544</v>
      </c>
      <c r="Q64" s="302">
        <f t="shared" si="16"/>
        <v>0.11376155966825237</v>
      </c>
      <c r="R64" s="302">
        <f t="shared" si="16"/>
        <v>9.8502469673263982E-2</v>
      </c>
      <c r="S64" s="302">
        <f t="shared" si="16"/>
        <v>8.8560566433168245E-2</v>
      </c>
      <c r="T64" s="302">
        <f t="shared" si="16"/>
        <v>0.10642608501951438</v>
      </c>
      <c r="U64" s="302">
        <f t="shared" si="16"/>
        <v>0.10775269705138946</v>
      </c>
      <c r="V64" s="302">
        <f t="shared" si="16"/>
        <v>0.10441056182357915</v>
      </c>
      <c r="W64" s="302">
        <f t="shared" si="16"/>
        <v>0.1058040888165845</v>
      </c>
      <c r="X64" s="302">
        <f t="shared" si="16"/>
        <v>8.9681387256838788E-2</v>
      </c>
      <c r="Y64" s="302">
        <f t="shared" si="16"/>
        <v>8.0406947094151318E-2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9.4079162642542249E-2</v>
      </c>
      <c r="C65" s="302">
        <f t="shared" si="17"/>
        <v>0.10023940415618116</v>
      </c>
      <c r="D65" s="302">
        <f t="shared" si="17"/>
        <v>0.15153962596265369</v>
      </c>
      <c r="E65" s="302">
        <f t="shared" si="17"/>
        <v>0.14258832234130558</v>
      </c>
      <c r="F65" s="302">
        <f t="shared" si="17"/>
        <v>0.12912500710389593</v>
      </c>
      <c r="G65" s="302">
        <f t="shared" si="17"/>
        <v>0.13220917245324226</v>
      </c>
      <c r="H65" s="302">
        <f t="shared" si="17"/>
        <v>0.13949365916705611</v>
      </c>
      <c r="I65" s="302">
        <f t="shared" si="17"/>
        <v>0.14167054092826467</v>
      </c>
      <c r="J65" s="302">
        <f t="shared" si="17"/>
        <v>0.15646017852429919</v>
      </c>
      <c r="K65" s="302">
        <f t="shared" si="17"/>
        <v>0.15586092006986446</v>
      </c>
      <c r="L65" s="302">
        <f t="shared" si="17"/>
        <v>0.10571150782215777</v>
      </c>
      <c r="M65" s="302">
        <f t="shared" si="17"/>
        <v>0.15549040788471863</v>
      </c>
      <c r="N65" s="302">
        <f t="shared" si="17"/>
        <v>0.15729995274216391</v>
      </c>
      <c r="O65" s="302">
        <f t="shared" si="17"/>
        <v>0.14001463942956593</v>
      </c>
      <c r="P65" s="302">
        <f t="shared" si="17"/>
        <v>0.14280143001530995</v>
      </c>
      <c r="Q65" s="302">
        <f t="shared" si="17"/>
        <v>0.13758149260484159</v>
      </c>
      <c r="R65" s="302">
        <f t="shared" si="17"/>
        <v>0.15224413951902246</v>
      </c>
      <c r="S65" s="302">
        <f t="shared" si="17"/>
        <v>0.16194266561939358</v>
      </c>
      <c r="T65" s="302">
        <f t="shared" si="17"/>
        <v>0.14318749675981746</v>
      </c>
      <c r="U65" s="302">
        <f t="shared" si="17"/>
        <v>0.14210201470462563</v>
      </c>
      <c r="V65" s="302">
        <f t="shared" si="17"/>
        <v>0.14534491807514285</v>
      </c>
      <c r="W65" s="302">
        <f t="shared" si="17"/>
        <v>0.14363382689137008</v>
      </c>
      <c r="X65" s="302">
        <f t="shared" si="17"/>
        <v>0.15923097098847022</v>
      </c>
      <c r="Y65" s="302">
        <f t="shared" si="17"/>
        <v>0.16892195650436387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0.15621771535840726</v>
      </c>
      <c r="C66" s="301">
        <f t="shared" si="18"/>
        <v>0.15435448624156584</v>
      </c>
      <c r="D66" s="301">
        <f t="shared" si="18"/>
        <v>0.13801196259582102</v>
      </c>
      <c r="E66" s="301">
        <f t="shared" si="18"/>
        <v>0.14065632162499184</v>
      </c>
      <c r="F66" s="301">
        <f t="shared" si="18"/>
        <v>0.1446412159054917</v>
      </c>
      <c r="G66" s="301">
        <f t="shared" si="18"/>
        <v>0.14356606508752889</v>
      </c>
      <c r="H66" s="301">
        <f t="shared" si="18"/>
        <v>0.14153929319995795</v>
      </c>
      <c r="I66" s="301">
        <f t="shared" si="18"/>
        <v>0.14154560682928793</v>
      </c>
      <c r="J66" s="301">
        <f t="shared" si="18"/>
        <v>0.13758185134492865</v>
      </c>
      <c r="K66" s="301">
        <f t="shared" si="18"/>
        <v>0.13773816866757058</v>
      </c>
      <c r="L66" s="301">
        <f t="shared" si="18"/>
        <v>0.15304010586066466</v>
      </c>
      <c r="M66" s="301">
        <f t="shared" si="18"/>
        <v>0.13745198345610019</v>
      </c>
      <c r="N66" s="301">
        <f t="shared" si="18"/>
        <v>0.13677467633858331</v>
      </c>
      <c r="O66" s="301">
        <f t="shared" si="18"/>
        <v>0.14200020249294179</v>
      </c>
      <c r="P66" s="301">
        <f t="shared" si="18"/>
        <v>0.14120003593615735</v>
      </c>
      <c r="Q66" s="301">
        <f t="shared" si="18"/>
        <v>0.14261092119810531</v>
      </c>
      <c r="R66" s="301">
        <f t="shared" si="18"/>
        <v>0.13841777609136424</v>
      </c>
      <c r="S66" s="301">
        <f t="shared" si="18"/>
        <v>0.13526670547874423</v>
      </c>
      <c r="T66" s="301">
        <f t="shared" si="18"/>
        <v>0.14628460947204747</v>
      </c>
      <c r="U66" s="301">
        <f t="shared" si="18"/>
        <v>0.14559098882231589</v>
      </c>
      <c r="V66" s="301">
        <f t="shared" si="18"/>
        <v>0.14441401817132041</v>
      </c>
      <c r="W66" s="301">
        <f t="shared" si="18"/>
        <v>0.14667814605339036</v>
      </c>
      <c r="X66" s="301">
        <f t="shared" si="18"/>
        <v>0.14217470084319819</v>
      </c>
      <c r="Y66" s="301">
        <f t="shared" si="18"/>
        <v>0.13737800679810794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0.10706342497731275</v>
      </c>
      <c r="C67" s="301">
        <f t="shared" si="19"/>
        <v>0.10852660385935924</v>
      </c>
      <c r="D67" s="301">
        <f t="shared" si="19"/>
        <v>0.11839209938611996</v>
      </c>
      <c r="E67" s="301">
        <f t="shared" si="19"/>
        <v>0.11687668137726223</v>
      </c>
      <c r="F67" s="301">
        <f t="shared" si="19"/>
        <v>0.11445477167030511</v>
      </c>
      <c r="G67" s="301">
        <f t="shared" si="19"/>
        <v>0.11503080265137615</v>
      </c>
      <c r="H67" s="301">
        <f t="shared" si="19"/>
        <v>0.11633722261409329</v>
      </c>
      <c r="I67" s="301">
        <f t="shared" si="19"/>
        <v>0.11677021288093267</v>
      </c>
      <c r="J67" s="301">
        <f t="shared" si="19"/>
        <v>0.11928017178916239</v>
      </c>
      <c r="K67" s="301">
        <f t="shared" si="19"/>
        <v>0.11919610496038599</v>
      </c>
      <c r="L67" s="301">
        <f t="shared" si="19"/>
        <v>0.10976184287882039</v>
      </c>
      <c r="M67" s="301">
        <f t="shared" si="19"/>
        <v>0.11907456841537425</v>
      </c>
      <c r="N67" s="301">
        <f t="shared" si="19"/>
        <v>0.11937623104671999</v>
      </c>
      <c r="O67" s="301">
        <f t="shared" si="19"/>
        <v>0.11648406751637419</v>
      </c>
      <c r="P67" s="301">
        <f t="shared" si="19"/>
        <v>0.11696911890983797</v>
      </c>
      <c r="Q67" s="301">
        <f t="shared" si="19"/>
        <v>0.11604811243941096</v>
      </c>
      <c r="R67" s="301">
        <f t="shared" si="19"/>
        <v>0.11857848224995245</v>
      </c>
      <c r="S67" s="301">
        <f t="shared" si="19"/>
        <v>0.12014072441572958</v>
      </c>
      <c r="T67" s="301">
        <f t="shared" si="19"/>
        <v>0.11606653389292651</v>
      </c>
      <c r="U67" s="301">
        <f t="shared" si="19"/>
        <v>0.11604245895339596</v>
      </c>
      <c r="V67" s="301">
        <f t="shared" si="19"/>
        <v>0.11664049215337044</v>
      </c>
      <c r="W67" s="301">
        <f t="shared" si="19"/>
        <v>0.11604702072490239</v>
      </c>
      <c r="X67" s="301">
        <f t="shared" si="19"/>
        <v>0.11854346433963688</v>
      </c>
      <c r="Y67" s="301">
        <f t="shared" si="19"/>
        <v>0.12033968855107223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7.2498606384964207E-2</v>
      </c>
      <c r="C68" s="235">
        <f t="shared" si="20"/>
        <v>7.3489406276362773E-2</v>
      </c>
      <c r="D68" s="235">
        <f t="shared" si="20"/>
        <v>8.0169882612131149E-2</v>
      </c>
      <c r="E68" s="235">
        <f t="shared" si="20"/>
        <v>7.9143708699273965E-2</v>
      </c>
      <c r="F68" s="235">
        <f t="shared" si="20"/>
        <v>7.7503698783826055E-2</v>
      </c>
      <c r="G68" s="235">
        <f t="shared" si="20"/>
        <v>7.7893761434736586E-2</v>
      </c>
      <c r="H68" s="235">
        <f t="shared" si="20"/>
        <v>7.8778411133460124E-2</v>
      </c>
      <c r="I68" s="235">
        <f t="shared" si="20"/>
        <v>7.9071612952202233E-2</v>
      </c>
      <c r="J68" s="235">
        <f t="shared" si="20"/>
        <v>8.0771245884445356E-2</v>
      </c>
      <c r="K68" s="235">
        <f t="shared" si="20"/>
        <v>8.0714319553807368E-2</v>
      </c>
      <c r="L68" s="235">
        <f t="shared" si="20"/>
        <v>7.4325855395025259E-2</v>
      </c>
      <c r="M68" s="235">
        <f t="shared" si="20"/>
        <v>8.0632020391978185E-2</v>
      </c>
      <c r="N68" s="235">
        <f t="shared" si="20"/>
        <v>8.0836292956354125E-2</v>
      </c>
      <c r="O68" s="235">
        <f t="shared" si="20"/>
        <v>7.8877847993175348E-2</v>
      </c>
      <c r="P68" s="235">
        <f t="shared" si="20"/>
        <v>7.9206303299538455E-2</v>
      </c>
      <c r="Q68" s="235">
        <f t="shared" si="20"/>
        <v>7.8582638536416602E-2</v>
      </c>
      <c r="R68" s="235">
        <f t="shared" si="20"/>
        <v>8.0296092827101942E-2</v>
      </c>
      <c r="S68" s="235">
        <f t="shared" si="20"/>
        <v>8.1353973983796388E-2</v>
      </c>
      <c r="T68" s="235">
        <f t="shared" si="20"/>
        <v>7.8595112728305591E-2</v>
      </c>
      <c r="U68" s="235">
        <f t="shared" si="20"/>
        <v>7.8578810246247563E-2</v>
      </c>
      <c r="V68" s="235">
        <f t="shared" si="20"/>
        <v>7.8983771824669702E-2</v>
      </c>
      <c r="W68" s="235">
        <f t="shared" si="20"/>
        <v>7.858189927573575E-2</v>
      </c>
      <c r="X68" s="235">
        <f t="shared" si="20"/>
        <v>8.0272380250216449E-2</v>
      </c>
      <c r="Y68" s="235">
        <f t="shared" si="20"/>
        <v>8.1488703678236726E-2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34.645428678717934</v>
      </c>
      <c r="C72" s="320">
        <f t="shared" si="21"/>
        <v>33.859480761038022</v>
      </c>
      <c r="D72" s="320">
        <f t="shared" si="21"/>
        <v>32.556683940060395</v>
      </c>
      <c r="E72" s="320">
        <f t="shared" si="21"/>
        <v>34.410605999683703</v>
      </c>
      <c r="F72" s="320">
        <f t="shared" si="21"/>
        <v>35.005746367309847</v>
      </c>
      <c r="G72" s="320">
        <f t="shared" si="21"/>
        <v>33.273407087200702</v>
      </c>
      <c r="H72" s="320">
        <f t="shared" si="21"/>
        <v>30.280075308652798</v>
      </c>
      <c r="I72" s="320">
        <f t="shared" si="21"/>
        <v>29.223119137260326</v>
      </c>
      <c r="J72" s="320">
        <f t="shared" si="21"/>
        <v>29.536418993568113</v>
      </c>
      <c r="K72" s="320">
        <f t="shared" si="21"/>
        <v>31.340516934491944</v>
      </c>
      <c r="L72" s="320">
        <f t="shared" si="21"/>
        <v>27.702085430671723</v>
      </c>
      <c r="M72" s="320">
        <f t="shared" si="21"/>
        <v>24.924492419182677</v>
      </c>
      <c r="N72" s="320">
        <f t="shared" si="21"/>
        <v>25.65807241693091</v>
      </c>
      <c r="O72" s="320">
        <f t="shared" si="21"/>
        <v>25.663413278733429</v>
      </c>
      <c r="P72" s="320">
        <f t="shared" si="21"/>
        <v>22.437509136768146</v>
      </c>
      <c r="Q72" s="320">
        <f t="shared" si="21"/>
        <v>21.34957294224218</v>
      </c>
      <c r="R72" s="320">
        <f t="shared" si="21"/>
        <v>21.233046283665818</v>
      </c>
      <c r="S72" s="320">
        <f t="shared" si="21"/>
        <v>20.862461114388758</v>
      </c>
      <c r="T72" s="320">
        <f t="shared" si="21"/>
        <v>21.155617032714073</v>
      </c>
      <c r="U72" s="320">
        <f t="shared" si="21"/>
        <v>21.009449719205392</v>
      </c>
      <c r="V72" s="320">
        <f t="shared" si="21"/>
        <v>23.129100041450616</v>
      </c>
      <c r="W72" s="320">
        <f t="shared" si="21"/>
        <v>21.759846802709639</v>
      </c>
      <c r="X72" s="320">
        <f t="shared" si="21"/>
        <v>19.940487487099585</v>
      </c>
      <c r="Y72" s="320">
        <f t="shared" si="21"/>
        <v>19.224191617035551</v>
      </c>
      <c r="DA72" s="95"/>
    </row>
    <row r="73" spans="1:105" ht="12" customHeight="1" x14ac:dyDescent="0.25">
      <c r="A73" s="55" t="s">
        <v>91</v>
      </c>
      <c r="B73" s="330">
        <f>IF(B$6=0,0,B$6/TRE!B$5*1000)</f>
        <v>0.77276213628140755</v>
      </c>
      <c r="C73" s="330">
        <f>IF(C$6=0,0,C$6/TRE!C$5*1000)</f>
        <v>0.76555301154932687</v>
      </c>
      <c r="D73" s="330">
        <f>IF(D$6=0,0,D$6/TRE!D$5*1000)</f>
        <v>0.80301128348210971</v>
      </c>
      <c r="E73" s="330">
        <f>IF(E$6=0,0,E$6/TRE!E$5*1000)</f>
        <v>0.83787446529657084</v>
      </c>
      <c r="F73" s="330">
        <f>IF(F$6=0,0,F$6/TRE!F$5*1000)</f>
        <v>0.83470306408730455</v>
      </c>
      <c r="G73" s="330">
        <f>IF(G$6=0,0,G$6/TRE!G$5*1000)</f>
        <v>0.7973889008722258</v>
      </c>
      <c r="H73" s="330">
        <f>IF(H$6=0,0,H$6/TRE!H$5*1000)</f>
        <v>0.73389580457380232</v>
      </c>
      <c r="I73" s="330">
        <f>IF(I$6=0,0,I$6/TRE!I$5*1000)</f>
        <v>0.71091455056307218</v>
      </c>
      <c r="J73" s="330">
        <f>IF(J$6=0,0,J$6/TRE!J$5*1000)</f>
        <v>0.73398106908114236</v>
      </c>
      <c r="K73" s="330">
        <f>IF(K$6=0,0,K$6/TRE!K$5*1000)</f>
        <v>0.77826407209092829</v>
      </c>
      <c r="L73" s="330">
        <f>IF(L$6=0,0,L$6/TRE!L$5*1000)</f>
        <v>0.63346498926188555</v>
      </c>
      <c r="M73" s="330">
        <f>IF(M$6=0,0,M$6/TRE!M$5*1000)</f>
        <v>0.61830691203884269</v>
      </c>
      <c r="N73" s="330">
        <f>IF(N$6=0,0,N$6/TRE!N$5*1000)</f>
        <v>0.6381174960535454</v>
      </c>
      <c r="O73" s="330">
        <f>IF(O$6=0,0,O$6/TRE!O$5*1000)</f>
        <v>0.62278724272095809</v>
      </c>
      <c r="P73" s="330">
        <f>IF(P$6=0,0,P$6/TRE!P$5*1000)</f>
        <v>0.54676993213733516</v>
      </c>
      <c r="Q73" s="330">
        <f>IF(Q$6=0,0,Q$6/TRE!Q$5*1000)</f>
        <v>0.51616200861140149</v>
      </c>
      <c r="R73" s="330">
        <f>IF(R$6=0,0,R$6/TRE!R$5*1000)</f>
        <v>0.52453800038751797</v>
      </c>
      <c r="S73" s="330">
        <f>IF(S$6=0,0,S$6/TRE!S$5*1000)</f>
        <v>0.52217316487034482</v>
      </c>
      <c r="T73" s="330">
        <f>IF(T$6=0,0,T$6/TRE!T$5*1000)</f>
        <v>0.51155398778193351</v>
      </c>
      <c r="U73" s="330">
        <f>IF(U$6=0,0,U$6/TRE!U$5*1000)</f>
        <v>0.50791420972381862</v>
      </c>
      <c r="V73" s="330">
        <f>IF(V$6=0,0,V$6/TRE!V$5*1000)</f>
        <v>0.56203950247902923</v>
      </c>
      <c r="W73" s="330">
        <f>IF(W$6=0,0,W$6/TRE!W$5*1000)</f>
        <v>0.52607612351765531</v>
      </c>
      <c r="X73" s="330">
        <f>IF(X$6=0,0,X$6/TRE!X$5*1000)</f>
        <v>0.4924613473629092</v>
      </c>
      <c r="Y73" s="330">
        <f>IF(Y$6=0,0,Y$6/TRE!Y$5*1000)</f>
        <v>0.48196525663337342</v>
      </c>
      <c r="DA73" s="67"/>
    </row>
    <row r="74" spans="1:105" ht="12" customHeight="1" x14ac:dyDescent="0.25">
      <c r="A74" s="173" t="s">
        <v>92</v>
      </c>
      <c r="B74" s="331">
        <f>IF(B$7=0,0,B$7/TRE!B$5*1000)</f>
        <v>1.0509565053427143</v>
      </c>
      <c r="C74" s="331">
        <f>IF(C$7=0,0,C$7/TRE!C$5*1000)</f>
        <v>1.0411520957070846</v>
      </c>
      <c r="D74" s="331">
        <f>IF(D$7=0,0,D$7/TRE!D$5*1000)</f>
        <v>1.0920953455356694</v>
      </c>
      <c r="E74" s="331">
        <f>IF(E$7=0,0,E$7/TRE!E$5*1000)</f>
        <v>1.1395092728033369</v>
      </c>
      <c r="F74" s="331">
        <f>IF(F$7=0,0,F$7/TRE!F$5*1000)</f>
        <v>1.1351961671587341</v>
      </c>
      <c r="G74" s="331">
        <f>IF(G$7=0,0,G$7/TRE!G$5*1000)</f>
        <v>1.0844489051862272</v>
      </c>
      <c r="H74" s="331">
        <f>IF(H$7=0,0,H$7/TRE!H$5*1000)</f>
        <v>0.99809829422037133</v>
      </c>
      <c r="I74" s="331">
        <f>IF(I$7=0,0,I$7/TRE!I$5*1000)</f>
        <v>0.96684378876577814</v>
      </c>
      <c r="J74" s="331">
        <f>IF(J$7=0,0,J$7/TRE!J$5*1000)</f>
        <v>0.99821425395035324</v>
      </c>
      <c r="K74" s="331">
        <f>IF(K$7=0,0,K$7/TRE!K$5*1000)</f>
        <v>1.0584391380436624</v>
      </c>
      <c r="L74" s="331">
        <f>IF(L$7=0,0,L$7/TRE!L$5*1000)</f>
        <v>0.86151238539616415</v>
      </c>
      <c r="M74" s="331">
        <f>IF(M$7=0,0,M$7/TRE!M$5*1000)</f>
        <v>0.8408974003728259</v>
      </c>
      <c r="N74" s="331">
        <f>IF(N$7=0,0,N$7/TRE!N$5*1000)</f>
        <v>0.86783979463282168</v>
      </c>
      <c r="O74" s="331">
        <f>IF(O$7=0,0,O$7/TRE!O$5*1000)</f>
        <v>0.84699065010050356</v>
      </c>
      <c r="P74" s="331">
        <f>IF(P$7=0,0,P$7/TRE!P$5*1000)</f>
        <v>0.74360710770677618</v>
      </c>
      <c r="Q74" s="331">
        <f>IF(Q$7=0,0,Q$7/TRE!Q$5*1000)</f>
        <v>0.70198033171150609</v>
      </c>
      <c r="R74" s="331">
        <f>IF(R$7=0,0,R$7/TRE!R$5*1000)</f>
        <v>0.71337168052702449</v>
      </c>
      <c r="S74" s="331">
        <f>IF(S$7=0,0,S$7/TRE!S$5*1000)</f>
        <v>0.7101555042236688</v>
      </c>
      <c r="T74" s="331">
        <f>IF(T$7=0,0,T$7/TRE!T$5*1000)</f>
        <v>0.69571342338342956</v>
      </c>
      <c r="U74" s="331">
        <f>IF(U$7=0,0,U$7/TRE!U$5*1000)</f>
        <v>0.6907633252243931</v>
      </c>
      <c r="V74" s="331">
        <f>IF(V$7=0,0,V$7/TRE!V$5*1000)</f>
        <v>0.76437372337147991</v>
      </c>
      <c r="W74" s="331">
        <f>IF(W$7=0,0,W$7/TRE!W$5*1000)</f>
        <v>0.71546352798401125</v>
      </c>
      <c r="X74" s="331">
        <f>IF(X$7=0,0,X$7/TRE!X$5*1000)</f>
        <v>0.66974743241355683</v>
      </c>
      <c r="Y74" s="331">
        <f>IF(Y$7=0,0,Y$7/TRE!Y$5*1000)</f>
        <v>0.65547274902138775</v>
      </c>
      <c r="DA74" s="177"/>
    </row>
    <row r="75" spans="1:105" ht="12" customHeight="1" x14ac:dyDescent="0.25">
      <c r="A75" s="173" t="s">
        <v>93</v>
      </c>
      <c r="B75" s="331">
        <f>IF(B$8=0,0,B$8/TRE!B$5*1000)</f>
        <v>1.2982403889527652</v>
      </c>
      <c r="C75" s="331">
        <f>IF(C$8=0,0,C$8/TRE!C$5*1000)</f>
        <v>1.2861290594028694</v>
      </c>
      <c r="D75" s="331">
        <f>IF(D$8=0,0,D$8/TRE!D$5*1000)</f>
        <v>1.3490589562499444</v>
      </c>
      <c r="E75" s="331">
        <f>IF(E$8=0,0,E$8/TRE!E$5*1000)</f>
        <v>1.4076291016982392</v>
      </c>
      <c r="F75" s="331">
        <f>IF(F$8=0,0,F$8/TRE!F$5*1000)</f>
        <v>1.402301147666672</v>
      </c>
      <c r="G75" s="331">
        <f>IF(G$8=0,0,G$8/TRE!G$5*1000)</f>
        <v>1.3396133534653396</v>
      </c>
      <c r="H75" s="331">
        <f>IF(H$8=0,0,H$8/TRE!H$5*1000)</f>
        <v>1.2329449516839885</v>
      </c>
      <c r="I75" s="331">
        <f>IF(I$8=0,0,I$8/TRE!I$5*1000)</f>
        <v>1.1943364449459613</v>
      </c>
      <c r="J75" s="331">
        <f>IF(J$8=0,0,J$8/TRE!J$5*1000)</f>
        <v>1.2330881960563189</v>
      </c>
      <c r="K75" s="331">
        <f>IF(K$8=0,0,K$8/TRE!K$5*1000)</f>
        <v>1.3074836411127599</v>
      </c>
      <c r="L75" s="331">
        <f>IF(L$8=0,0,L$8/TRE!L$5*1000)</f>
        <v>1.0642211819599674</v>
      </c>
      <c r="M75" s="331">
        <f>IF(M$8=0,0,M$8/TRE!M$5*1000)</f>
        <v>1.0387556122252557</v>
      </c>
      <c r="N75" s="331">
        <f>IF(N$8=0,0,N$8/TRE!N$5*1000)</f>
        <v>1.0720373933699567</v>
      </c>
      <c r="O75" s="331">
        <f>IF(O$8=0,0,O$8/TRE!O$5*1000)</f>
        <v>1.04628256777121</v>
      </c>
      <c r="P75" s="331">
        <f>IF(P$8=0,0,P$8/TRE!P$5*1000)</f>
        <v>0.91857348599072319</v>
      </c>
      <c r="Q75" s="331">
        <f>IF(Q$8=0,0,Q$8/TRE!Q$5*1000)</f>
        <v>0.86715217446715387</v>
      </c>
      <c r="R75" s="331">
        <f>IF(R$8=0,0,R$8/TRE!R$5*1000)</f>
        <v>0.88122384065103054</v>
      </c>
      <c r="S75" s="331">
        <f>IF(S$8=0,0,S$8/TRE!S$5*1000)</f>
        <v>0.87725091698217916</v>
      </c>
      <c r="T75" s="331">
        <f>IF(T$8=0,0,T$8/TRE!T$5*1000)</f>
        <v>0.85941069947364856</v>
      </c>
      <c r="U75" s="331">
        <f>IF(U$8=0,0,U$8/TRE!U$5*1000)</f>
        <v>0.853295872336015</v>
      </c>
      <c r="V75" s="331">
        <f>IF(V$8=0,0,V$8/TRE!V$5*1000)</f>
        <v>0.94422636416476924</v>
      </c>
      <c r="W75" s="331">
        <f>IF(W$8=0,0,W$8/TRE!W$5*1000)</f>
        <v>0.88380788750966088</v>
      </c>
      <c r="X75" s="331">
        <f>IF(X$8=0,0,X$8/TRE!X$5*1000)</f>
        <v>0.82733506356968756</v>
      </c>
      <c r="Y75" s="331">
        <f>IF(Y$8=0,0,Y$8/TRE!Y$5*1000)</f>
        <v>0.80970163114406724</v>
      </c>
      <c r="DA75" s="177"/>
    </row>
    <row r="76" spans="1:105" ht="12" customHeight="1" x14ac:dyDescent="0.25">
      <c r="A76" s="173" t="s">
        <v>94</v>
      </c>
      <c r="B76" s="331">
        <f>IF(B$9=0,0,B$9/TRE!B$5*1000)</f>
        <v>0.80367262173266407</v>
      </c>
      <c r="C76" s="331">
        <f>IF(C$9=0,0,C$9/TRE!C$5*1000)</f>
        <v>0.79617513201129997</v>
      </c>
      <c r="D76" s="331">
        <f>IF(D$9=0,0,D$9/TRE!D$5*1000)</f>
        <v>0.83513173482139402</v>
      </c>
      <c r="E76" s="331">
        <f>IF(E$9=0,0,E$9/TRE!E$5*1000)</f>
        <v>0.87138944390843365</v>
      </c>
      <c r="F76" s="331">
        <f>IF(F$9=0,0,F$9/TRE!F$5*1000)</f>
        <v>0.86809118665079676</v>
      </c>
      <c r="G76" s="331">
        <f>IF(G$9=0,0,G$9/TRE!G$5*1000)</f>
        <v>0.82928445690711472</v>
      </c>
      <c r="H76" s="331">
        <f>IF(H$9=0,0,H$9/TRE!H$5*1000)</f>
        <v>0.76325163675675467</v>
      </c>
      <c r="I76" s="331">
        <f>IF(I$9=0,0,I$9/TRE!I$5*1000)</f>
        <v>0.73935113258559482</v>
      </c>
      <c r="J76" s="331">
        <f>IF(J$9=0,0,J$9/TRE!J$5*1000)</f>
        <v>0.763340311844388</v>
      </c>
      <c r="K76" s="331">
        <f>IF(K$9=0,0,K$9/TRE!K$5*1000)</f>
        <v>0.80939463497456554</v>
      </c>
      <c r="L76" s="331">
        <f>IF(L$9=0,0,L$9/TRE!L$5*1000)</f>
        <v>0.65880358883236034</v>
      </c>
      <c r="M76" s="331">
        <f>IF(M$9=0,0,M$9/TRE!M$5*1000)</f>
        <v>0.64303918852039588</v>
      </c>
      <c r="N76" s="331">
        <f>IF(N$9=0,0,N$9/TRE!N$5*1000)</f>
        <v>0.66364219589568685</v>
      </c>
      <c r="O76" s="331">
        <f>IF(O$9=0,0,O$9/TRE!O$5*1000)</f>
        <v>0.64769873242979659</v>
      </c>
      <c r="P76" s="331">
        <f>IF(P$9=0,0,P$9/TRE!P$5*1000)</f>
        <v>0.56864072942282873</v>
      </c>
      <c r="Q76" s="331">
        <f>IF(Q$9=0,0,Q$9/TRE!Q$5*1000)</f>
        <v>0.53680848895585753</v>
      </c>
      <c r="R76" s="331">
        <f>IF(R$9=0,0,R$9/TRE!R$5*1000)</f>
        <v>0.54551952040301877</v>
      </c>
      <c r="S76" s="331">
        <f>IF(S$9=0,0,S$9/TRE!S$5*1000)</f>
        <v>0.54306009146515832</v>
      </c>
      <c r="T76" s="331">
        <f>IF(T$9=0,0,T$9/TRE!T$5*1000)</f>
        <v>0.53201614729321078</v>
      </c>
      <c r="U76" s="331">
        <f>IF(U$9=0,0,U$9/TRE!U$5*1000)</f>
        <v>0.52823077811277119</v>
      </c>
      <c r="V76" s="331">
        <f>IF(V$9=0,0,V$9/TRE!V$5*1000)</f>
        <v>0.58452108257819035</v>
      </c>
      <c r="W76" s="331">
        <f>IF(W$9=0,0,W$9/TRE!W$5*1000)</f>
        <v>0.54711916845836139</v>
      </c>
      <c r="X76" s="331">
        <f>IF(X$9=0,0,X$9/TRE!X$5*1000)</f>
        <v>0.51215980125742577</v>
      </c>
      <c r="Y76" s="331">
        <f>IF(Y$9=0,0,Y$9/TRE!Y$5*1000)</f>
        <v>0.50124386689870815</v>
      </c>
      <c r="DA76" s="177"/>
    </row>
    <row r="77" spans="1:105" ht="12" customHeight="1" x14ac:dyDescent="0.25">
      <c r="A77" s="56" t="s">
        <v>95</v>
      </c>
      <c r="B77" s="332">
        <f>IF(B$10=0,0,B$10/TRE!B$5*1000)</f>
        <v>0.89319433568520545</v>
      </c>
      <c r="C77" s="332">
        <f>IF(C$10=0,0,C$10/TRE!C$5*1000)</f>
        <v>0.87918149089857456</v>
      </c>
      <c r="D77" s="332">
        <f>IF(D$10=0,0,D$10/TRE!D$5*1000)</f>
        <v>0.87763723609829336</v>
      </c>
      <c r="E77" s="332">
        <f>IF(E$10=0,0,E$10/TRE!E$5*1000)</f>
        <v>0.92869330586052623</v>
      </c>
      <c r="F77" s="332">
        <f>IF(F$10=0,0,F$10/TRE!F$5*1000)</f>
        <v>0.94342759666963771</v>
      </c>
      <c r="G77" s="332">
        <f>IF(G$10=0,0,G$10/TRE!G$5*1000)</f>
        <v>0.90021498166766556</v>
      </c>
      <c r="H77" s="332">
        <f>IF(H$10=0,0,H$10/TRE!H$5*1000)</f>
        <v>0.81772199595077288</v>
      </c>
      <c r="I77" s="332">
        <f>IF(I$10=0,0,I$10/TRE!I$5*1000)</f>
        <v>0.78627329874811913</v>
      </c>
      <c r="J77" s="332">
        <f>IF(J$10=0,0,J$10/TRE!J$5*1000)</f>
        <v>0.79297343692433553</v>
      </c>
      <c r="K77" s="332">
        <f>IF(K$10=0,0,K$10/TRE!K$5*1000)</f>
        <v>0.84243320938470001</v>
      </c>
      <c r="L77" s="332">
        <f>IF(L$10=0,0,L$10/TRE!L$5*1000)</f>
        <v>0.71792200871036782</v>
      </c>
      <c r="M77" s="332">
        <f>IF(M$10=0,0,M$10/TRE!M$5*1000)</f>
        <v>0.66929218655147049</v>
      </c>
      <c r="N77" s="332">
        <f>IF(N$10=0,0,N$10/TRE!N$5*1000)</f>
        <v>0.69017245377431169</v>
      </c>
      <c r="O77" s="332">
        <f>IF(O$10=0,0,O$10/TRE!O$5*1000)</f>
        <v>0.69096523140329136</v>
      </c>
      <c r="P77" s="332">
        <f>IF(P$10=0,0,P$10/TRE!P$5*1000)</f>
        <v>0.60398321448806302</v>
      </c>
      <c r="Q77" s="332">
        <f>IF(Q$10=0,0,Q$10/TRE!Q$5*1000)</f>
        <v>0.57522277088714657</v>
      </c>
      <c r="R77" s="332">
        <f>IF(R$10=0,0,R$10/TRE!R$5*1000)</f>
        <v>0.57195810989011586</v>
      </c>
      <c r="S77" s="332">
        <f>IF(S$10=0,0,S$10/TRE!S$5*1000)</f>
        <v>0.56274002606031559</v>
      </c>
      <c r="T77" s="332">
        <f>IF(T$10=0,0,T$10/TRE!T$5*1000)</f>
        <v>0.56795955904801376</v>
      </c>
      <c r="U77" s="332">
        <f>IF(U$10=0,0,U$10/TRE!U$5*1000)</f>
        <v>0.56468552199357802</v>
      </c>
      <c r="V77" s="332">
        <f>IF(V$10=0,0,V$10/TRE!V$5*1000)</f>
        <v>0.62193044767349159</v>
      </c>
      <c r="W77" s="332">
        <f>IF(W$10=0,0,W$10/TRE!W$5*1000)</f>
        <v>0.58412900895390896</v>
      </c>
      <c r="X77" s="332">
        <f>IF(X$10=0,0,X$10/TRE!X$5*1000)</f>
        <v>0.53460548319383183</v>
      </c>
      <c r="Y77" s="332">
        <f>IF(Y$10=0,0,Y$10/TRE!Y$5*1000)</f>
        <v>0.5167534472210159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6.2874803866358144</v>
      </c>
      <c r="C78" s="348">
        <f>IF(C$16=0,0,C$16/TRE!C$5*1000)</f>
        <v>6.1077526006095919</v>
      </c>
      <c r="D78" s="348">
        <f>IF(D$16=0,0,D$16/TRE!D$5*1000)</f>
        <v>5.7028744904217756</v>
      </c>
      <c r="E78" s="348">
        <f>IF(E$16=0,0,E$16/TRE!E$5*1000)</f>
        <v>6.0359580688330867</v>
      </c>
      <c r="F78" s="348">
        <f>IF(F$16=0,0,F$16/TRE!F$5*1000)</f>
        <v>6.1676804221192096</v>
      </c>
      <c r="G78" s="348">
        <f>IF(G$16=0,0,G$16/TRE!G$5*1000)</f>
        <v>5.8522294406289515</v>
      </c>
      <c r="H78" s="348">
        <f>IF(H$16=0,0,H$16/TRE!H$5*1000)</f>
        <v>5.315029432537079</v>
      </c>
      <c r="I78" s="348">
        <f>IF(I$16=0,0,I$16/TRE!I$5*1000)</f>
        <v>5.1379210845431267</v>
      </c>
      <c r="J78" s="348">
        <f>IF(J$16=0,0,J$16/TRE!J$5*1000)</f>
        <v>5.1892664152838597</v>
      </c>
      <c r="K78" s="348">
        <f>IF(K$16=0,0,K$16/TRE!K$5*1000)</f>
        <v>5.5064106673242934</v>
      </c>
      <c r="L78" s="348">
        <f>IF(L$16=0,0,L$16/TRE!L$5*1000)</f>
        <v>4.9787188063408463</v>
      </c>
      <c r="M78" s="348">
        <f>IF(M$16=0,0,M$16/TRE!M$5*1000)</f>
        <v>4.3730521797637563</v>
      </c>
      <c r="N78" s="348">
        <f>IF(N$16=0,0,N$16/TRE!N$5*1000)</f>
        <v>4.5000871125036799</v>
      </c>
      <c r="O78" s="348">
        <f>IF(O$16=0,0,O$16/TRE!O$5*1000)</f>
        <v>4.5136295677447205</v>
      </c>
      <c r="P78" s="348">
        <f>IF(P$16=0,0,P$16/TRE!P$5*1000)</f>
        <v>3.9437531399859131</v>
      </c>
      <c r="Q78" s="348">
        <f>IF(Q$16=0,0,Q$16/TRE!Q$5*1000)</f>
        <v>3.7562467796211454</v>
      </c>
      <c r="R78" s="348">
        <f>IF(R$16=0,0,R$16/TRE!R$5*1000)</f>
        <v>3.7268800509164577</v>
      </c>
      <c r="S78" s="348">
        <f>IF(S$16=0,0,S$16/TRE!S$5*1000)</f>
        <v>3.6582797564076914</v>
      </c>
      <c r="T78" s="348">
        <f>IF(T$16=0,0,T$16/TRE!T$5*1000)</f>
        <v>3.6965105396013187</v>
      </c>
      <c r="U78" s="348">
        <f>IF(U$16=0,0,U$16/TRE!U$5*1000)</f>
        <v>3.6745170026211866</v>
      </c>
      <c r="V78" s="348">
        <f>IF(V$16=0,0,V$16/TRE!V$5*1000)</f>
        <v>4.0436336363346372</v>
      </c>
      <c r="W78" s="348">
        <f>IF(W$16=0,0,W$16/TRE!W$5*1000)</f>
        <v>3.7994115828146029</v>
      </c>
      <c r="X78" s="348">
        <f>IF(X$16=0,0,X$16/TRE!X$5*1000)</f>
        <v>3.4744036354825245</v>
      </c>
      <c r="Y78" s="348">
        <f>IF(Y$16=0,0,Y$16/TRE!Y$5*1000)</f>
        <v>3.3552026329102698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2.9237741992667585</v>
      </c>
      <c r="C79" s="348">
        <f>IF(C$24=0,0,C$24/TRE!C$5*1000)</f>
        <v>2.8688461621779839</v>
      </c>
      <c r="D79" s="348">
        <f>IF(D$24=0,0,D$24/TRE!D$5*1000)</f>
        <v>2.7921797990972115</v>
      </c>
      <c r="E79" s="348">
        <f>IF(E$24=0,0,E$24/TRE!E$5*1000)</f>
        <v>2.9815054244630077</v>
      </c>
      <c r="F79" s="348">
        <f>IF(F$24=0,0,F$24/TRE!F$5*1000)</f>
        <v>3.0604515033376249</v>
      </c>
      <c r="G79" s="348">
        <f>IF(G$24=0,0,G$24/TRE!G$5*1000)</f>
        <v>2.9137095906232324</v>
      </c>
      <c r="H79" s="348">
        <f>IF(H$24=0,0,H$24/TRE!H$5*1000)</f>
        <v>2.6322974625916982</v>
      </c>
      <c r="I79" s="348">
        <f>IF(I$24=0,0,I$24/TRE!I$5*1000)</f>
        <v>2.4880784333672521</v>
      </c>
      <c r="J79" s="348">
        <f>IF(J$24=0,0,J$24/TRE!J$5*1000)</f>
        <v>2.4398398744083241</v>
      </c>
      <c r="K79" s="348">
        <f>IF(K$24=0,0,K$24/TRE!K$5*1000)</f>
        <v>2.5897091657201647</v>
      </c>
      <c r="L79" s="348">
        <f>IF(L$24=0,0,L$24/TRE!L$5*1000)</f>
        <v>2.3358438013513809</v>
      </c>
      <c r="M79" s="348">
        <f>IF(M$24=0,0,M$24/TRE!M$5*1000)</f>
        <v>2.0904252616047447</v>
      </c>
      <c r="N79" s="348">
        <f>IF(N$24=0,0,N$24/TRE!N$5*1000)</f>
        <v>2.1510381057506023</v>
      </c>
      <c r="O79" s="348">
        <f>IF(O$24=0,0,O$24/TRE!O$5*1000)</f>
        <v>2.189153588040865</v>
      </c>
      <c r="P79" s="348">
        <f>IF(P$24=0,0,P$24/TRE!P$5*1000)</f>
        <v>1.9083835452520215</v>
      </c>
      <c r="Q79" s="348">
        <f>IF(Q$24=0,0,Q$24/TRE!Q$5*1000)</f>
        <v>1.8299678807166539</v>
      </c>
      <c r="R79" s="348">
        <f>IF(R$24=0,0,R$24/TRE!R$5*1000)</f>
        <v>1.7836966189530736</v>
      </c>
      <c r="S79" s="348">
        <f>IF(S$24=0,0,S$24/TRE!S$5*1000)</f>
        <v>1.7370160234167449</v>
      </c>
      <c r="T79" s="348">
        <f>IF(T$24=0,0,T$24/TRE!T$5*1000)</f>
        <v>1.7987949111978394</v>
      </c>
      <c r="U79" s="348">
        <f>IF(U$24=0,0,U$24/TRE!U$5*1000)</f>
        <v>1.7930606766793871</v>
      </c>
      <c r="V79" s="348">
        <f>IF(V$24=0,0,V$24/TRE!V$5*1000)</f>
        <v>1.9669763586153974</v>
      </c>
      <c r="W79" s="348">
        <f>IF(W$24=0,0,W$24/TRE!W$5*1000)</f>
        <v>1.8493192008611885</v>
      </c>
      <c r="X79" s="348">
        <f>IF(X$24=0,0,X$24/TRE!X$5*1000)</f>
        <v>1.6668232544175894</v>
      </c>
      <c r="Y79" s="348">
        <f>IF(Y$24=0,0,Y$24/TRE!Y$5*1000)</f>
        <v>1.5897366021358055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8.9821148380511637</v>
      </c>
      <c r="C80" s="348">
        <f>IF(C$27=0,0,C$27/TRE!C$5*1000)</f>
        <v>8.7253608580137048</v>
      </c>
      <c r="D80" s="348">
        <f>IF(D$27=0,0,D$27/TRE!D$5*1000)</f>
        <v>8.1469635577453925</v>
      </c>
      <c r="E80" s="348">
        <f>IF(E$27=0,0,E$27/TRE!E$5*1000)</f>
        <v>8.6227972411901206</v>
      </c>
      <c r="F80" s="348">
        <f>IF(F$27=0,0,F$27/TRE!F$5*1000)</f>
        <v>8.8109720315988707</v>
      </c>
      <c r="G80" s="348">
        <f>IF(G$27=0,0,G$27/TRE!G$5*1000)</f>
        <v>8.3603277723270732</v>
      </c>
      <c r="H80" s="348">
        <f>IF(H$27=0,0,H$27/TRE!H$5*1000)</f>
        <v>7.5928991893386826</v>
      </c>
      <c r="I80" s="348">
        <f>IF(I$27=0,0,I$27/TRE!I$5*1000)</f>
        <v>7.3398872636330399</v>
      </c>
      <c r="J80" s="348">
        <f>IF(J$27=0,0,J$27/TRE!J$5*1000)</f>
        <v>7.4132377361197976</v>
      </c>
      <c r="K80" s="348">
        <f>IF(K$27=0,0,K$27/TRE!K$5*1000)</f>
        <v>7.8663009533204171</v>
      </c>
      <c r="L80" s="348">
        <f>IF(L$27=0,0,L$27/TRE!L$5*1000)</f>
        <v>7.1124554376297819</v>
      </c>
      <c r="M80" s="348">
        <f>IF(M$27=0,0,M$27/TRE!M$5*1000)</f>
        <v>6.2472173996625093</v>
      </c>
      <c r="N80" s="348">
        <f>IF(N$27=0,0,N$27/TRE!N$5*1000)</f>
        <v>6.428695875005257</v>
      </c>
      <c r="O80" s="348">
        <f>IF(O$27=0,0,O$27/TRE!O$5*1000)</f>
        <v>6.4480422396353143</v>
      </c>
      <c r="P80" s="348">
        <f>IF(P$27=0,0,P$27/TRE!P$5*1000)</f>
        <v>5.6339330571227331</v>
      </c>
      <c r="Q80" s="348">
        <f>IF(Q$27=0,0,Q$27/TRE!Q$5*1000)</f>
        <v>5.3660668280302088</v>
      </c>
      <c r="R80" s="348">
        <f>IF(R$27=0,0,R$27/TRE!R$5*1000)</f>
        <v>5.3241143584520829</v>
      </c>
      <c r="S80" s="348">
        <f>IF(S$27=0,0,S$27/TRE!S$5*1000)</f>
        <v>5.2261139377252741</v>
      </c>
      <c r="T80" s="348">
        <f>IF(T$27=0,0,T$27/TRE!T$5*1000)</f>
        <v>5.2807293422876</v>
      </c>
      <c r="U80" s="348">
        <f>IF(U$27=0,0,U$27/TRE!U$5*1000)</f>
        <v>5.2493100037445553</v>
      </c>
      <c r="V80" s="348">
        <f>IF(V$27=0,0,V$27/TRE!V$5*1000)</f>
        <v>5.7766194804780504</v>
      </c>
      <c r="W80" s="348">
        <f>IF(W$27=0,0,W$27/TRE!W$5*1000)</f>
        <v>5.4277308325922915</v>
      </c>
      <c r="X80" s="348">
        <f>IF(X$27=0,0,X$27/TRE!X$5*1000)</f>
        <v>4.9634337649750337</v>
      </c>
      <c r="Y80" s="348">
        <f>IF(Y$27=0,0,Y$27/TRE!Y$5*1000)</f>
        <v>4.7931466184432416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5.4122297158019581</v>
      </c>
      <c r="C81" s="348">
        <f>IF(C$35=0,0,C$35/TRE!C$5*1000)</f>
        <v>5.2263627572762053</v>
      </c>
      <c r="D81" s="348">
        <f>IF(D$35=0,0,D$35/TRE!D$5*1000)</f>
        <v>4.4932118461795829</v>
      </c>
      <c r="E81" s="348">
        <f>IF(E$35=0,0,E$35/TRE!E$5*1000)</f>
        <v>4.8400692648023851</v>
      </c>
      <c r="F81" s="348">
        <f>IF(F$35=0,0,F$35/TRE!F$5*1000)</f>
        <v>5.0632737182469452</v>
      </c>
      <c r="G81" s="348">
        <f>IF(G$35=0,0,G$35/TRE!G$5*1000)</f>
        <v>4.7769321275649004</v>
      </c>
      <c r="H81" s="348">
        <f>IF(H$35=0,0,H$35/TRE!H$5*1000)</f>
        <v>4.2858204572282164</v>
      </c>
      <c r="I81" s="348">
        <f>IF(I$35=0,0,I$35/TRE!I$5*1000)</f>
        <v>4.1364041317280913</v>
      </c>
      <c r="J81" s="348">
        <f>IF(J$35=0,0,J$35/TRE!J$5*1000)</f>
        <v>4.0636752072346152</v>
      </c>
      <c r="K81" s="348">
        <f>IF(K$35=0,0,K$35/TRE!K$5*1000)</f>
        <v>4.3167854076519037</v>
      </c>
      <c r="L81" s="348">
        <f>IF(L$35=0,0,L$35/TRE!L$5*1000)</f>
        <v>4.239530086871178</v>
      </c>
      <c r="M81" s="348">
        <f>IF(M$35=0,0,M$35/TRE!M$5*1000)</f>
        <v>3.4259209196531919</v>
      </c>
      <c r="N81" s="348">
        <f>IF(N$35=0,0,N$35/TRE!N$5*1000)</f>
        <v>3.5093745502976574</v>
      </c>
      <c r="O81" s="348">
        <f>IF(O$35=0,0,O$35/TRE!O$5*1000)</f>
        <v>3.6442098822401983</v>
      </c>
      <c r="P81" s="348">
        <f>IF(P$35=0,0,P$35/TRE!P$5*1000)</f>
        <v>3.1681770964295217</v>
      </c>
      <c r="Q81" s="348">
        <f>IF(Q$35=0,0,Q$35/TRE!Q$5*1000)</f>
        <v>3.044682264479301</v>
      </c>
      <c r="R81" s="348">
        <f>IF(R$35=0,0,R$35/TRE!R$5*1000)</f>
        <v>2.9390310462300291</v>
      </c>
      <c r="S81" s="348">
        <f>IF(S$35=0,0,S$35/TRE!S$5*1000)</f>
        <v>2.8219963831217783</v>
      </c>
      <c r="T81" s="348">
        <f>IF(T$35=0,0,T$35/TRE!T$5*1000)</f>
        <v>3.0947411757707739</v>
      </c>
      <c r="U81" s="348">
        <f>IF(U$35=0,0,U$35/TRE!U$5*1000)</f>
        <v>3.05878655923184</v>
      </c>
      <c r="V81" s="348">
        <f>IF(V$35=0,0,V$35/TRE!V$5*1000)</f>
        <v>3.3401662736723372</v>
      </c>
      <c r="W81" s="348">
        <f>IF(W$35=0,0,W$35/TRE!W$5*1000)</f>
        <v>3.191693987427243</v>
      </c>
      <c r="X81" s="348">
        <f>IF(X$35=0,0,X$35/TRE!X$5*1000)</f>
        <v>2.8350328431459202</v>
      </c>
      <c r="Y81" s="348">
        <f>IF(Y$35=0,0,Y$35/TRE!Y$5*1000)</f>
        <v>2.6409811266532395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3.7092582541507579</v>
      </c>
      <c r="C82" s="348">
        <f>IF(C$46=0,0,C$46/TRE!C$5*1000)</f>
        <v>3.6746544554367682</v>
      </c>
      <c r="D82" s="348">
        <f>IF(D$46=0,0,D$46/TRE!D$5*1000)</f>
        <v>3.8544541607141252</v>
      </c>
      <c r="E82" s="348">
        <f>IF(E$46=0,0,E$46/TRE!E$5*1000)</f>
        <v>4.02179743342354</v>
      </c>
      <c r="F82" s="348">
        <f>IF(F$46=0,0,F$46/TRE!F$5*1000)</f>
        <v>4.0065747076190616</v>
      </c>
      <c r="G82" s="348">
        <f>IF(G$46=0,0,G$46/TRE!G$5*1000)</f>
        <v>3.8274667241866842</v>
      </c>
      <c r="H82" s="348">
        <f>IF(H$46=0,0,H$46/TRE!H$5*1000)</f>
        <v>3.5226998619542509</v>
      </c>
      <c r="I82" s="348">
        <f>IF(I$46=0,0,I$46/TRE!I$5*1000)</f>
        <v>3.4123898427027464</v>
      </c>
      <c r="J82" s="348">
        <f>IF(J$46=0,0,J$46/TRE!J$5*1000)</f>
        <v>3.5231091315894827</v>
      </c>
      <c r="K82" s="348">
        <f>IF(K$46=0,0,K$46/TRE!K$5*1000)</f>
        <v>3.7356675460364568</v>
      </c>
      <c r="L82" s="348">
        <f>IF(L$46=0,0,L$46/TRE!L$5*1000)</f>
        <v>3.0406319484570496</v>
      </c>
      <c r="M82" s="348">
        <f>IF(M$46=0,0,M$46/TRE!M$5*1000)</f>
        <v>2.9678731777864447</v>
      </c>
      <c r="N82" s="348">
        <f>IF(N$46=0,0,N$46/TRE!N$5*1000)</f>
        <v>3.0629639810570173</v>
      </c>
      <c r="O82" s="348">
        <f>IF(O$46=0,0,O$46/TRE!O$5*1000)</f>
        <v>2.9893787650605992</v>
      </c>
      <c r="P82" s="348">
        <f>IF(P$46=0,0,P$46/TRE!P$5*1000)</f>
        <v>2.6244956742592098</v>
      </c>
      <c r="Q82" s="348">
        <f>IF(Q$46=0,0,Q$46/TRE!Q$5*1000)</f>
        <v>2.4775776413347259</v>
      </c>
      <c r="R82" s="348">
        <f>IF(R$46=0,0,R$46/TRE!R$5*1000)</f>
        <v>2.5177824018600856</v>
      </c>
      <c r="S82" s="348">
        <f>IF(S$46=0,0,S$46/TRE!S$5*1000)</f>
        <v>2.5064311913776547</v>
      </c>
      <c r="T82" s="348">
        <f>IF(T$46=0,0,T$46/TRE!T$5*1000)</f>
        <v>2.4554591413532814</v>
      </c>
      <c r="U82" s="348">
        <f>IF(U$46=0,0,U$46/TRE!U$5*1000)</f>
        <v>2.4379882066743281</v>
      </c>
      <c r="V82" s="348">
        <f>IF(V$46=0,0,V$46/TRE!V$5*1000)</f>
        <v>2.6977896118993407</v>
      </c>
      <c r="W82" s="348">
        <f>IF(W$46=0,0,W$46/TRE!W$5*1000)</f>
        <v>2.5251653928847464</v>
      </c>
      <c r="X82" s="348">
        <f>IF(X$46=0,0,X$46/TRE!X$5*1000)</f>
        <v>2.3638144673419648</v>
      </c>
      <c r="Y82" s="348">
        <f>IF(Y$46=0,0,Y$46/TRE!Y$5*1000)</f>
        <v>2.3134332318401922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2.5117452968167222</v>
      </c>
      <c r="C83" s="333">
        <f>IF(C$47=0,0,C$47/TRE!C$5*1000)</f>
        <v>2.488313137954612</v>
      </c>
      <c r="D83" s="333">
        <f>IF(D$47=0,0,D$47/TRE!D$5*1000)</f>
        <v>2.6100655297148969</v>
      </c>
      <c r="E83" s="333">
        <f>IF(E$47=0,0,E$47/TRE!E$5*1000)</f>
        <v>2.7233829774044556</v>
      </c>
      <c r="F83" s="333">
        <f>IF(F$47=0,0,F$47/TRE!F$5*1000)</f>
        <v>2.7130748221549958</v>
      </c>
      <c r="G83" s="333">
        <f>IF(G$47=0,0,G$47/TRE!G$5*1000)</f>
        <v>2.5917908337712845</v>
      </c>
      <c r="H83" s="333">
        <f>IF(H$47=0,0,H$47/TRE!H$5*1000)</f>
        <v>2.3854162218171853</v>
      </c>
      <c r="I83" s="333">
        <f>IF(I$47=0,0,I$47/TRE!I$5*1000)</f>
        <v>2.310719165677543</v>
      </c>
      <c r="J83" s="333">
        <f>IF(J$47=0,0,J$47/TRE!J$5*1000)</f>
        <v>2.3856933610754916</v>
      </c>
      <c r="K83" s="333">
        <f>IF(K$47=0,0,K$47/TRE!K$5*1000)</f>
        <v>2.5296284988320945</v>
      </c>
      <c r="L83" s="333">
        <f>IF(L$47=0,0,L$47/TRE!L$5*1000)</f>
        <v>2.0589811958607425</v>
      </c>
      <c r="M83" s="333">
        <f>IF(M$47=0,0,M$47/TRE!M$5*1000)</f>
        <v>2.009712181003243</v>
      </c>
      <c r="N83" s="333">
        <f>IF(N$47=0,0,N$47/TRE!N$5*1000)</f>
        <v>2.0741034585903764</v>
      </c>
      <c r="O83" s="333">
        <f>IF(O$47=0,0,O$47/TRE!O$5*1000)</f>
        <v>2.0242748115859732</v>
      </c>
      <c r="P83" s="333">
        <f>IF(P$47=0,0,P$47/TRE!P$5*1000)</f>
        <v>1.7771921539730235</v>
      </c>
      <c r="Q83" s="333">
        <f>IF(Q$47=0,0,Q$47/TRE!Q$5*1000)</f>
        <v>1.6777057734270777</v>
      </c>
      <c r="R83" s="333">
        <f>IF(R$47=0,0,R$47/TRE!R$5*1000)</f>
        <v>1.7049306553953825</v>
      </c>
      <c r="S83" s="333">
        <f>IF(S$47=0,0,S$47/TRE!S$5*1000)</f>
        <v>1.697244118737947</v>
      </c>
      <c r="T83" s="333">
        <f>IF(T$47=0,0,T$47/TRE!T$5*1000)</f>
        <v>1.6627281055230243</v>
      </c>
      <c r="U83" s="333">
        <f>IF(U$47=0,0,U$47/TRE!U$5*1000)</f>
        <v>1.6508975628635199</v>
      </c>
      <c r="V83" s="333">
        <f>IF(V$47=0,0,V$47/TRE!V$5*1000)</f>
        <v>1.826823560183894</v>
      </c>
      <c r="W83" s="333">
        <f>IF(W$47=0,0,W$47/TRE!W$5*1000)</f>
        <v>1.709930089705969</v>
      </c>
      <c r="X83" s="333">
        <f>IF(X$47=0,0,X$47/TRE!X$5*1000)</f>
        <v>1.6006703939391411</v>
      </c>
      <c r="Y83" s="333">
        <f>IF(Y$47=0,0,Y$47/TRE!Y$5*1000)</f>
        <v>1.5665544541342529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PT: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47.38228523767178</v>
      </c>
      <c r="C5" s="223">
        <v>48.208062101319243</v>
      </c>
      <c r="D5" s="223">
        <v>37.562426459829297</v>
      </c>
      <c r="E5" s="223">
        <v>39.145460422025103</v>
      </c>
      <c r="F5" s="223">
        <v>40.080517868559262</v>
      </c>
      <c r="G5" s="223">
        <v>40.390661464317112</v>
      </c>
      <c r="H5" s="223">
        <v>39.742539367426602</v>
      </c>
      <c r="I5" s="223">
        <v>40.102909263472142</v>
      </c>
      <c r="J5" s="223">
        <v>37.073349524673127</v>
      </c>
      <c r="K5" s="223">
        <v>31.732190457867262</v>
      </c>
      <c r="L5" s="223">
        <v>40.953217984753067</v>
      </c>
      <c r="M5" s="223">
        <v>33.568458967041238</v>
      </c>
      <c r="N5" s="223">
        <v>28.831093012531639</v>
      </c>
      <c r="O5" s="223">
        <v>28.332614120806241</v>
      </c>
      <c r="P5" s="223">
        <v>28.948082358803429</v>
      </c>
      <c r="Q5" s="223">
        <v>30.40720830330763</v>
      </c>
      <c r="R5" s="223">
        <v>34.919780863832379</v>
      </c>
      <c r="S5" s="223">
        <v>39.846373704607167</v>
      </c>
      <c r="T5" s="223">
        <v>44.73230100657166</v>
      </c>
      <c r="U5" s="223">
        <v>47.132660587240089</v>
      </c>
      <c r="V5" s="223">
        <v>41.09846230071706</v>
      </c>
      <c r="W5" s="223">
        <v>44.621908536098267</v>
      </c>
      <c r="X5" s="223">
        <v>48.747008867734891</v>
      </c>
      <c r="Y5" s="223">
        <v>51.059457153316117</v>
      </c>
      <c r="DA5" s="89" t="s">
        <v>2444</v>
      </c>
    </row>
    <row r="6" spans="1:105" ht="12" customHeight="1" x14ac:dyDescent="0.25">
      <c r="A6" s="55" t="s">
        <v>91</v>
      </c>
      <c r="B6" s="259">
        <v>0.93654851093336844</v>
      </c>
      <c r="C6" s="259">
        <v>0.96056081519842151</v>
      </c>
      <c r="D6" s="259">
        <v>0.79128002825115518</v>
      </c>
      <c r="E6" s="259">
        <v>0.81644284342138584</v>
      </c>
      <c r="F6" s="259">
        <v>0.82540041974432787</v>
      </c>
      <c r="G6" s="259">
        <v>0.83199293193766055</v>
      </c>
      <c r="H6" s="259">
        <v>0.82591425705623389</v>
      </c>
      <c r="I6" s="259">
        <v>0.83968752187472739</v>
      </c>
      <c r="J6" s="259">
        <v>0.789646732534938</v>
      </c>
      <c r="K6" s="259">
        <v>0.67587017678329675</v>
      </c>
      <c r="L6" s="259">
        <v>0.8180577922743979</v>
      </c>
      <c r="M6" s="259">
        <v>0.71255427959007334</v>
      </c>
      <c r="N6" s="259">
        <v>0.61324589944301922</v>
      </c>
      <c r="O6" s="259">
        <v>0.59221453502637889</v>
      </c>
      <c r="P6" s="259">
        <v>0.60696548227825375</v>
      </c>
      <c r="Q6" s="259">
        <v>0.63350582856058124</v>
      </c>
      <c r="R6" s="259">
        <v>0.74011542799229946</v>
      </c>
      <c r="S6" s="259">
        <v>0.85245699770618688</v>
      </c>
      <c r="T6" s="259">
        <v>0.93126654188622293</v>
      </c>
      <c r="U6" s="259">
        <v>0.98087285097810306</v>
      </c>
      <c r="V6" s="259">
        <v>0.85884841281471613</v>
      </c>
      <c r="W6" s="259">
        <v>0.92877596314903699</v>
      </c>
      <c r="X6" s="259">
        <v>1.030302169746546</v>
      </c>
      <c r="Y6" s="259">
        <v>1.091507577486988</v>
      </c>
      <c r="DA6" s="67" t="s">
        <v>2445</v>
      </c>
    </row>
    <row r="7" spans="1:105" ht="12" customHeight="1" x14ac:dyDescent="0.25">
      <c r="A7" s="173" t="s">
        <v>92</v>
      </c>
      <c r="B7" s="224">
        <v>0.33027427432716711</v>
      </c>
      <c r="C7" s="224">
        <v>0.33874222475736943</v>
      </c>
      <c r="D7" s="224">
        <v>0.27904527535875151</v>
      </c>
      <c r="E7" s="224">
        <v>0.28791895400257761</v>
      </c>
      <c r="F7" s="224">
        <v>0.29107784751984073</v>
      </c>
      <c r="G7" s="224">
        <v>0.29340270005575048</v>
      </c>
      <c r="H7" s="224">
        <v>0.29125905249035838</v>
      </c>
      <c r="I7" s="224">
        <v>0.29611620082804602</v>
      </c>
      <c r="J7" s="224">
        <v>0.27846929285369387</v>
      </c>
      <c r="K7" s="224">
        <v>0.23834593677802421</v>
      </c>
      <c r="L7" s="224">
        <v>0.28848846647766802</v>
      </c>
      <c r="M7" s="224">
        <v>0.25128260294364202</v>
      </c>
      <c r="N7" s="224">
        <v>0.21626145582229631</v>
      </c>
      <c r="O7" s="224">
        <v>0.20884473523630809</v>
      </c>
      <c r="P7" s="224">
        <v>0.21404666374548489</v>
      </c>
      <c r="Q7" s="224">
        <v>0.22340612938603299</v>
      </c>
      <c r="R7" s="224">
        <v>0.26100205493347728</v>
      </c>
      <c r="S7" s="224">
        <v>0.30061936250577947</v>
      </c>
      <c r="T7" s="224">
        <v>0.32841158545019061</v>
      </c>
      <c r="U7" s="224">
        <v>0.345905273760091</v>
      </c>
      <c r="V7" s="224">
        <v>0.30287329805983798</v>
      </c>
      <c r="W7" s="224">
        <v>0.32753328168324619</v>
      </c>
      <c r="X7" s="224">
        <v>0.36333654634891188</v>
      </c>
      <c r="Y7" s="224">
        <v>0.38492066227070931</v>
      </c>
      <c r="DA7" s="177" t="s">
        <v>2446</v>
      </c>
    </row>
    <row r="8" spans="1:105" ht="12" customHeight="1" x14ac:dyDescent="0.25">
      <c r="A8" s="173" t="s">
        <v>93</v>
      </c>
      <c r="B8" s="224">
        <v>2.2051117517777028</v>
      </c>
      <c r="C8" s="224">
        <v>2.2616489345333091</v>
      </c>
      <c r="D8" s="224">
        <v>1.863075824555718</v>
      </c>
      <c r="E8" s="224">
        <v>1.9223218954126211</v>
      </c>
      <c r="F8" s="224">
        <v>1.943412588085315</v>
      </c>
      <c r="G8" s="224">
        <v>1.958934716348343</v>
      </c>
      <c r="H8" s="224">
        <v>1.944622422580548</v>
      </c>
      <c r="I8" s="224">
        <v>1.9770516964057101</v>
      </c>
      <c r="J8" s="224">
        <v>1.8592302153471041</v>
      </c>
      <c r="K8" s="224">
        <v>1.591342308596073</v>
      </c>
      <c r="L8" s="224">
        <v>1.926124306769559</v>
      </c>
      <c r="M8" s="224">
        <v>1.677715353086878</v>
      </c>
      <c r="N8" s="224">
        <v>1.443892893752621</v>
      </c>
      <c r="O8" s="224">
        <v>1.394374360233376</v>
      </c>
      <c r="P8" s="224">
        <v>1.429105595994506</v>
      </c>
      <c r="Q8" s="224">
        <v>1.491595076037652</v>
      </c>
      <c r="R8" s="224">
        <v>1.742608320749246</v>
      </c>
      <c r="S8" s="224">
        <v>2.0071175401834451</v>
      </c>
      <c r="T8" s="224">
        <v>2.1926753089427469</v>
      </c>
      <c r="U8" s="224">
        <v>2.3094738024151291</v>
      </c>
      <c r="V8" s="224">
        <v>2.022166183581811</v>
      </c>
      <c r="W8" s="224">
        <v>2.186811219279496</v>
      </c>
      <c r="X8" s="224">
        <v>2.4258555706056879</v>
      </c>
      <c r="Y8" s="224">
        <v>2.5699642444279198</v>
      </c>
      <c r="DA8" s="177" t="s">
        <v>2447</v>
      </c>
    </row>
    <row r="9" spans="1:105" ht="12" customHeight="1" x14ac:dyDescent="0.25">
      <c r="A9" s="173" t="s">
        <v>94</v>
      </c>
      <c r="B9" s="224">
        <v>0.96511930740174734</v>
      </c>
      <c r="C9" s="224">
        <v>0.98986414249663446</v>
      </c>
      <c r="D9" s="224">
        <v>0.81541919496033721</v>
      </c>
      <c r="E9" s="224">
        <v>0.8413496389959253</v>
      </c>
      <c r="F9" s="224">
        <v>0.85058047942316661</v>
      </c>
      <c r="G9" s="224">
        <v>0.85737410594415253</v>
      </c>
      <c r="H9" s="224">
        <v>0.85110999210168214</v>
      </c>
      <c r="I9" s="224">
        <v>0.86530343071922622</v>
      </c>
      <c r="J9" s="224">
        <v>0.81373607314441898</v>
      </c>
      <c r="K9" s="224">
        <v>0.69648859540709895</v>
      </c>
      <c r="L9" s="224">
        <v>0.84301385425046094</v>
      </c>
      <c r="M9" s="224">
        <v>0.73429180098611002</v>
      </c>
      <c r="N9" s="224">
        <v>0.63195387193297936</v>
      </c>
      <c r="O9" s="224">
        <v>0.61028091466216727</v>
      </c>
      <c r="P9" s="224">
        <v>0.62548186136065809</v>
      </c>
      <c r="Q9" s="224">
        <v>0.65283186013079642</v>
      </c>
      <c r="R9" s="224">
        <v>0.76269374295347692</v>
      </c>
      <c r="S9" s="224">
        <v>0.87846245828316871</v>
      </c>
      <c r="T9" s="224">
        <v>0.95967620408249898</v>
      </c>
      <c r="U9" s="224">
        <v>1.0107958269473081</v>
      </c>
      <c r="V9" s="224">
        <v>0.88504885295557434</v>
      </c>
      <c r="W9" s="224">
        <v>0.95710964656006259</v>
      </c>
      <c r="X9" s="224">
        <v>1.0617330601372861</v>
      </c>
      <c r="Y9" s="224">
        <v>1.1248056292974531</v>
      </c>
      <c r="DA9" s="177" t="s">
        <v>2448</v>
      </c>
    </row>
    <row r="10" spans="1:105" ht="12" customHeight="1" x14ac:dyDescent="0.25">
      <c r="A10" s="56" t="s">
        <v>95</v>
      </c>
      <c r="B10" s="260">
        <v>1.7036383562728801</v>
      </c>
      <c r="C10" s="260">
        <v>1.739156653485991</v>
      </c>
      <c r="D10" s="260">
        <v>1.384788983564277</v>
      </c>
      <c r="E10" s="260">
        <v>1.437412811976976</v>
      </c>
      <c r="F10" s="260">
        <v>1.4702549157673039</v>
      </c>
      <c r="G10" s="260">
        <v>1.477882463506488</v>
      </c>
      <c r="H10" s="260">
        <v>1.4576156179304569</v>
      </c>
      <c r="I10" s="260">
        <v>1.471268793934718</v>
      </c>
      <c r="J10" s="260">
        <v>1.374361348181899</v>
      </c>
      <c r="K10" s="260">
        <v>1.174698843975178</v>
      </c>
      <c r="L10" s="260">
        <v>1.4738918655588671</v>
      </c>
      <c r="M10" s="260">
        <v>1.2429978788165961</v>
      </c>
      <c r="N10" s="260">
        <v>1.0674935531594769</v>
      </c>
      <c r="O10" s="260">
        <v>1.038379922548307</v>
      </c>
      <c r="P10" s="260">
        <v>1.062381812705181</v>
      </c>
      <c r="Q10" s="260">
        <v>1.113198321608029</v>
      </c>
      <c r="R10" s="260">
        <v>1.287350708285989</v>
      </c>
      <c r="S10" s="260">
        <v>1.476442376928375</v>
      </c>
      <c r="T10" s="260">
        <v>1.633359739160344</v>
      </c>
      <c r="U10" s="260">
        <v>1.7216868797256499</v>
      </c>
      <c r="V10" s="260">
        <v>1.503384295659091</v>
      </c>
      <c r="W10" s="260">
        <v>1.6286544818281421</v>
      </c>
      <c r="X10" s="260">
        <v>1.794385196353641</v>
      </c>
      <c r="Y10" s="260">
        <v>1.8932304736059351</v>
      </c>
      <c r="DA10" s="68" t="s">
        <v>2449</v>
      </c>
    </row>
    <row r="11" spans="1:105" ht="12" customHeight="1" x14ac:dyDescent="0.25">
      <c r="A11" s="37" t="s">
        <v>159</v>
      </c>
      <c r="B11" s="226">
        <v>0.10597243296033181</v>
      </c>
      <c r="C11" s="226">
        <v>0.1002139859821292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9.2416695094491824E-2</v>
      </c>
      <c r="J11" s="226">
        <v>8.9841217049964769E-2</v>
      </c>
      <c r="K11" s="226">
        <v>8.9174078111518354E-2</v>
      </c>
      <c r="L11" s="226">
        <v>6.5484591404460626E-2</v>
      </c>
      <c r="M11" s="226">
        <v>4.4474899426656847E-2</v>
      </c>
      <c r="N11" s="226">
        <v>4.3527853792227039E-2</v>
      </c>
      <c r="O11" s="226">
        <v>6.9465127344037592E-2</v>
      </c>
      <c r="P11" s="226">
        <v>6.8765906992137804E-2</v>
      </c>
      <c r="Q11" s="226">
        <v>6.9748612654779871E-2</v>
      </c>
      <c r="R11" s="226">
        <v>8.7979458528086293E-2</v>
      </c>
      <c r="S11" s="226">
        <v>8.6427771685202992E-2</v>
      </c>
      <c r="T11" s="226">
        <v>0.1155655607264901</v>
      </c>
      <c r="U11" s="226">
        <v>0.1110750705113704</v>
      </c>
      <c r="V11" s="226">
        <v>0.1003020579162073</v>
      </c>
      <c r="W11" s="226">
        <v>0.1178463856789895</v>
      </c>
      <c r="X11" s="226">
        <v>9.5094227926084435E-2</v>
      </c>
      <c r="Y11" s="226">
        <v>8.3954892681398441E-2</v>
      </c>
      <c r="DA11" s="69" t="s">
        <v>2450</v>
      </c>
    </row>
    <row r="12" spans="1:105" ht="12" customHeight="1" x14ac:dyDescent="0.25">
      <c r="A12" s="37" t="s">
        <v>35</v>
      </c>
      <c r="B12" s="226">
        <v>0.52874962581487828</v>
      </c>
      <c r="C12" s="226">
        <v>0.538494902235226</v>
      </c>
      <c r="D12" s="226">
        <v>0.45745893760745582</v>
      </c>
      <c r="E12" s="226">
        <v>0.5259286841351497</v>
      </c>
      <c r="F12" s="226">
        <v>0.58931032976482289</v>
      </c>
      <c r="G12" s="226">
        <v>0.60312294761893692</v>
      </c>
      <c r="H12" s="226">
        <v>0.55157182068488675</v>
      </c>
      <c r="I12" s="226">
        <v>0.41188018622066191</v>
      </c>
      <c r="J12" s="226">
        <v>0.27785490824018211</v>
      </c>
      <c r="K12" s="226">
        <v>0.23527952052871351</v>
      </c>
      <c r="L12" s="226">
        <v>0.43202029304403322</v>
      </c>
      <c r="M12" s="226">
        <v>0.30662762719689057</v>
      </c>
      <c r="N12" s="226">
        <v>0.26113765450096588</v>
      </c>
      <c r="O12" s="226">
        <v>0.29534929807386517</v>
      </c>
      <c r="P12" s="226">
        <v>0.29340318964618051</v>
      </c>
      <c r="Q12" s="226">
        <v>0.33526864634226161</v>
      </c>
      <c r="R12" s="226">
        <v>0.31007007581954982</v>
      </c>
      <c r="S12" s="226">
        <v>0.32968582758605969</v>
      </c>
      <c r="T12" s="226">
        <v>0.45778893147567651</v>
      </c>
      <c r="U12" s="226">
        <v>0.50377234829056261</v>
      </c>
      <c r="V12" s="226">
        <v>0.42159531168603709</v>
      </c>
      <c r="W12" s="226">
        <v>0.45448157088399099</v>
      </c>
      <c r="X12" s="226">
        <v>0.42991874762249982</v>
      </c>
      <c r="Y12" s="226">
        <v>0.41012957753657969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1.06891629749767</v>
      </c>
      <c r="C15" s="226">
        <v>1.100447765268636</v>
      </c>
      <c r="D15" s="226">
        <v>0.92733004595682156</v>
      </c>
      <c r="E15" s="226">
        <v>0.91148412784182664</v>
      </c>
      <c r="F15" s="226">
        <v>0.88094458600248116</v>
      </c>
      <c r="G15" s="226">
        <v>0.87475951588755096</v>
      </c>
      <c r="H15" s="226">
        <v>0.90604379724557049</v>
      </c>
      <c r="I15" s="226">
        <v>0.96697191261956417</v>
      </c>
      <c r="J15" s="226">
        <v>1.006665222891753</v>
      </c>
      <c r="K15" s="226">
        <v>0.85024524533494605</v>
      </c>
      <c r="L15" s="226">
        <v>0.97638698111037281</v>
      </c>
      <c r="M15" s="226">
        <v>0.8918953521930485</v>
      </c>
      <c r="N15" s="226">
        <v>0.76282804486628397</v>
      </c>
      <c r="O15" s="226">
        <v>0.6735654971304037</v>
      </c>
      <c r="P15" s="226">
        <v>0.70021271606686264</v>
      </c>
      <c r="Q15" s="226">
        <v>0.70818106261098768</v>
      </c>
      <c r="R15" s="226">
        <v>0.88930117393835273</v>
      </c>
      <c r="S15" s="226">
        <v>1.0603287776571131</v>
      </c>
      <c r="T15" s="226">
        <v>1.060005246958178</v>
      </c>
      <c r="U15" s="226">
        <v>1.1068394609237171</v>
      </c>
      <c r="V15" s="226">
        <v>0.98148692605684662</v>
      </c>
      <c r="W15" s="226">
        <v>1.056326525265161</v>
      </c>
      <c r="X15" s="226">
        <v>1.2693722208050571</v>
      </c>
      <c r="Y15" s="226">
        <v>1.399146003387957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8.646594170424617</v>
      </c>
      <c r="C16" s="261">
        <f t="shared" si="0"/>
        <v>8.7885231796777408</v>
      </c>
      <c r="D16" s="261">
        <f t="shared" si="0"/>
        <v>6.8943856403507384</v>
      </c>
      <c r="E16" s="261">
        <f t="shared" si="0"/>
        <v>7.1603049831327832</v>
      </c>
      <c r="F16" s="261">
        <f t="shared" si="0"/>
        <v>7.3026185958784016</v>
      </c>
      <c r="G16" s="261">
        <f t="shared" si="0"/>
        <v>7.3661645419671107</v>
      </c>
      <c r="H16" s="261">
        <f t="shared" si="0"/>
        <v>7.2622482501930676</v>
      </c>
      <c r="I16" s="261">
        <f t="shared" si="0"/>
        <v>7.3342630189074285</v>
      </c>
      <c r="J16" s="261">
        <f t="shared" si="0"/>
        <v>6.8270168615701303</v>
      </c>
      <c r="K16" s="261">
        <f t="shared" si="0"/>
        <v>5.8413501412335531</v>
      </c>
      <c r="L16" s="261">
        <f t="shared" si="0"/>
        <v>7.4754473378814232</v>
      </c>
      <c r="M16" s="261">
        <f t="shared" si="0"/>
        <v>6.1755263575421342</v>
      </c>
      <c r="N16" s="261">
        <f t="shared" si="0"/>
        <v>5.3079378317081112</v>
      </c>
      <c r="O16" s="261">
        <f t="shared" si="0"/>
        <v>5.1784553910501874</v>
      </c>
      <c r="P16" s="261">
        <f t="shared" si="0"/>
        <v>5.2961026304721992</v>
      </c>
      <c r="Q16" s="261">
        <f t="shared" si="0"/>
        <v>5.5529850168621984</v>
      </c>
      <c r="R16" s="261">
        <f t="shared" si="0"/>
        <v>6.4133222219816481</v>
      </c>
      <c r="S16" s="261">
        <f t="shared" si="0"/>
        <v>7.3527718000727891</v>
      </c>
      <c r="T16" s="261">
        <f t="shared" si="0"/>
        <v>8.1505018159835103</v>
      </c>
      <c r="U16" s="261">
        <f t="shared" si="0"/>
        <v>8.5905038121217618</v>
      </c>
      <c r="V16" s="261">
        <f t="shared" si="0"/>
        <v>7.5009246508271818</v>
      </c>
      <c r="W16" s="261">
        <f t="shared" si="0"/>
        <v>8.1279714459800871</v>
      </c>
      <c r="X16" s="261">
        <f t="shared" si="0"/>
        <v>8.942142223859749</v>
      </c>
      <c r="Y16" s="261">
        <f t="shared" si="0"/>
        <v>9.4295315140352578</v>
      </c>
      <c r="DA16" s="70"/>
    </row>
    <row r="17" spans="1:105" ht="12" customHeight="1" x14ac:dyDescent="0.25">
      <c r="A17" s="60" t="s">
        <v>2404</v>
      </c>
      <c r="B17" s="329">
        <v>4.9699268635840479</v>
      </c>
      <c r="C17" s="329">
        <v>4.8248405387604727</v>
      </c>
      <c r="D17" s="329">
        <v>2.369522600435392</v>
      </c>
      <c r="E17" s="329">
        <v>2.7103704787105158</v>
      </c>
      <c r="F17" s="329">
        <v>3.1424312823895901</v>
      </c>
      <c r="G17" s="329">
        <v>3.094090036224737</v>
      </c>
      <c r="H17" s="329">
        <v>2.837969485697402</v>
      </c>
      <c r="I17" s="329">
        <v>2.7829477046150681</v>
      </c>
      <c r="J17" s="329">
        <v>2.1995837167707002</v>
      </c>
      <c r="K17" s="329">
        <v>1.893049632581161</v>
      </c>
      <c r="L17" s="329">
        <v>3.955577467517724</v>
      </c>
      <c r="M17" s="329">
        <v>2.018581301576384</v>
      </c>
      <c r="N17" s="329">
        <v>1.6978553329931529</v>
      </c>
      <c r="O17" s="329">
        <v>1.998231279028079</v>
      </c>
      <c r="P17" s="329">
        <v>1.9855760707002139</v>
      </c>
      <c r="Q17" s="329">
        <v>2.197585052469329</v>
      </c>
      <c r="R17" s="329">
        <v>2.1680465319868918</v>
      </c>
      <c r="S17" s="329">
        <v>2.2192517537557022</v>
      </c>
      <c r="T17" s="329">
        <v>3.017826099108186</v>
      </c>
      <c r="U17" s="329">
        <v>3.2242924898052538</v>
      </c>
      <c r="V17" s="329">
        <v>2.7197041809100182</v>
      </c>
      <c r="W17" s="329">
        <v>2.992202836727031</v>
      </c>
      <c r="X17" s="329">
        <v>2.7593267148620608</v>
      </c>
      <c r="Y17" s="329">
        <v>2.584495781977374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1.96449566309958</v>
      </c>
      <c r="C19" s="230">
        <v>1.93915939041379</v>
      </c>
      <c r="D19" s="230">
        <v>0.12904315290891341</v>
      </c>
      <c r="E19" s="230">
        <v>0.133164639364833</v>
      </c>
      <c r="F19" s="230">
        <v>0.13885547130133871</v>
      </c>
      <c r="G19" s="230">
        <v>0.1376182704815799</v>
      </c>
      <c r="H19" s="230">
        <v>0.13455210085366989</v>
      </c>
      <c r="I19" s="230">
        <v>0.38976854859785143</v>
      </c>
      <c r="J19" s="230">
        <v>0.4928830996352308</v>
      </c>
      <c r="K19" s="230">
        <v>0.37055848024551852</v>
      </c>
      <c r="L19" s="230">
        <v>2.149568729600825</v>
      </c>
      <c r="M19" s="230">
        <v>0.37095166695623388</v>
      </c>
      <c r="N19" s="230">
        <v>0.24557304429529489</v>
      </c>
      <c r="O19" s="230">
        <v>0.2612640259390635</v>
      </c>
      <c r="P19" s="230">
        <v>0.25888563848116952</v>
      </c>
      <c r="Q19" s="230">
        <v>0.26329235288386038</v>
      </c>
      <c r="R19" s="230">
        <v>0.25043592060030279</v>
      </c>
      <c r="S19" s="230">
        <v>0.18684009424663539</v>
      </c>
      <c r="T19" s="230">
        <v>0.21743316164633261</v>
      </c>
      <c r="U19" s="230">
        <v>0.2189862242884964</v>
      </c>
      <c r="V19" s="230">
        <v>0.1558110545173714</v>
      </c>
      <c r="W19" s="230">
        <v>0.18510049057791689</v>
      </c>
      <c r="X19" s="230">
        <v>0.1811623918269514</v>
      </c>
      <c r="Y19" s="230">
        <v>0.1481537806438398</v>
      </c>
      <c r="DA19" s="71" t="s">
        <v>2457</v>
      </c>
    </row>
    <row r="20" spans="1:105" ht="12" customHeight="1" x14ac:dyDescent="0.25">
      <c r="A20" s="59" t="s">
        <v>159</v>
      </c>
      <c r="B20" s="230">
        <v>0.37484095630960951</v>
      </c>
      <c r="C20" s="230">
        <v>0.3711942803583832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0.4473186402272285</v>
      </c>
      <c r="J20" s="230">
        <v>0.42469212844429938</v>
      </c>
      <c r="K20" s="230">
        <v>0.42584162797688341</v>
      </c>
      <c r="L20" s="230">
        <v>0.24276565606539141</v>
      </c>
      <c r="M20" s="230">
        <v>0.2131664514382435</v>
      </c>
      <c r="N20" s="230">
        <v>0.21183671199770951</v>
      </c>
      <c r="O20" s="230">
        <v>0.33727816544484468</v>
      </c>
      <c r="P20" s="230">
        <v>0.33433647248237652</v>
      </c>
      <c r="Q20" s="230">
        <v>0.33984357013341843</v>
      </c>
      <c r="R20" s="230">
        <v>0.43189861892310949</v>
      </c>
      <c r="S20" s="230">
        <v>0.43030017945454491</v>
      </c>
      <c r="T20" s="230">
        <v>0.57545019236548367</v>
      </c>
      <c r="U20" s="230">
        <v>0.55378760634498159</v>
      </c>
      <c r="V20" s="230">
        <v>0.502467055458795</v>
      </c>
      <c r="W20" s="230">
        <v>0.58920581967821617</v>
      </c>
      <c r="X20" s="230">
        <v>0.47631576053313929</v>
      </c>
      <c r="Y20" s="230">
        <v>0.42237887730953438</v>
      </c>
      <c r="DA20" s="71" t="s">
        <v>2458</v>
      </c>
    </row>
    <row r="21" spans="1:105" ht="12" customHeight="1" x14ac:dyDescent="0.25">
      <c r="A21" s="59" t="s">
        <v>32</v>
      </c>
      <c r="B21" s="230">
        <v>0.80510449048185073</v>
      </c>
      <c r="C21" s="230">
        <v>0.56765351239907746</v>
      </c>
      <c r="D21" s="230">
        <v>0</v>
      </c>
      <c r="E21" s="230">
        <v>0</v>
      </c>
      <c r="F21" s="230">
        <v>0.21022109451498269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2459</v>
      </c>
    </row>
    <row r="22" spans="1:105" ht="12" customHeight="1" x14ac:dyDescent="0.25">
      <c r="A22" s="59" t="s">
        <v>35</v>
      </c>
      <c r="B22" s="230">
        <v>1.825485753693008</v>
      </c>
      <c r="C22" s="230">
        <v>1.946833355589223</v>
      </c>
      <c r="D22" s="230">
        <v>2.2404794475264791</v>
      </c>
      <c r="E22" s="230">
        <v>2.5772058393456829</v>
      </c>
      <c r="F22" s="230">
        <v>2.7933547165732682</v>
      </c>
      <c r="G22" s="230">
        <v>2.956471765743157</v>
      </c>
      <c r="H22" s="230">
        <v>2.703417384843732</v>
      </c>
      <c r="I22" s="230">
        <v>1.945860515789988</v>
      </c>
      <c r="J22" s="230">
        <v>1.28200848869117</v>
      </c>
      <c r="K22" s="230">
        <v>1.0966495243587591</v>
      </c>
      <c r="L22" s="230">
        <v>1.5632430818515071</v>
      </c>
      <c r="M22" s="230">
        <v>1.4344631831819059</v>
      </c>
      <c r="N22" s="230">
        <v>1.240445576700149</v>
      </c>
      <c r="O22" s="230">
        <v>1.3996890876441701</v>
      </c>
      <c r="P22" s="230">
        <v>1.3923539597366681</v>
      </c>
      <c r="Q22" s="230">
        <v>1.59444912945205</v>
      </c>
      <c r="R22" s="230">
        <v>1.485711992463479</v>
      </c>
      <c r="S22" s="230">
        <v>1.602111480054522</v>
      </c>
      <c r="T22" s="230">
        <v>2.224942745096369</v>
      </c>
      <c r="U22" s="230">
        <v>2.4515186591717759</v>
      </c>
      <c r="V22" s="230">
        <v>2.0614260709338512</v>
      </c>
      <c r="W22" s="230">
        <v>2.2178965264708981</v>
      </c>
      <c r="X22" s="230">
        <v>2.1018485625019698</v>
      </c>
      <c r="Y22" s="230">
        <v>2.0139631240239999</v>
      </c>
      <c r="DA22" s="71" t="s">
        <v>2460</v>
      </c>
    </row>
    <row r="23" spans="1:105" ht="12" customHeight="1" x14ac:dyDescent="0.25">
      <c r="A23" s="60" t="s">
        <v>2411</v>
      </c>
      <c r="B23" s="329">
        <v>3.6766673068405682</v>
      </c>
      <c r="C23" s="329">
        <v>3.9636826409172681</v>
      </c>
      <c r="D23" s="329">
        <v>4.5248630399153464</v>
      </c>
      <c r="E23" s="329">
        <v>4.4499345044222673</v>
      </c>
      <c r="F23" s="329">
        <v>4.1601873134888114</v>
      </c>
      <c r="G23" s="329">
        <v>4.2720745057423741</v>
      </c>
      <c r="H23" s="329">
        <v>4.4242787644956652</v>
      </c>
      <c r="I23" s="329">
        <v>4.5513153142923608</v>
      </c>
      <c r="J23" s="329">
        <v>4.6274331447994301</v>
      </c>
      <c r="K23" s="329">
        <v>3.9483005086523919</v>
      </c>
      <c r="L23" s="329">
        <v>3.5198698703636988</v>
      </c>
      <c r="M23" s="329">
        <v>4.1569450559657506</v>
      </c>
      <c r="N23" s="329">
        <v>3.610082498714958</v>
      </c>
      <c r="O23" s="329">
        <v>3.180224112022108</v>
      </c>
      <c r="P23" s="329">
        <v>3.3105265597719851</v>
      </c>
      <c r="Q23" s="329">
        <v>3.3553999643928698</v>
      </c>
      <c r="R23" s="329">
        <v>4.2452756899947568</v>
      </c>
      <c r="S23" s="329">
        <v>5.1335200463170869</v>
      </c>
      <c r="T23" s="329">
        <v>5.1326757168753234</v>
      </c>
      <c r="U23" s="329">
        <v>5.3662113223165084</v>
      </c>
      <c r="V23" s="329">
        <v>4.7812204699171632</v>
      </c>
      <c r="W23" s="329">
        <v>5.1357686092530566</v>
      </c>
      <c r="X23" s="329">
        <v>6.1828155089976882</v>
      </c>
      <c r="Y23" s="329">
        <v>6.8450357320578847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3.4648856610943612</v>
      </c>
      <c r="C24" s="261">
        <f t="shared" si="1"/>
        <v>3.5218688061865828</v>
      </c>
      <c r="D24" s="261">
        <f t="shared" si="1"/>
        <v>2.7048579661860472</v>
      </c>
      <c r="E24" s="261">
        <f t="shared" si="1"/>
        <v>2.8517963801557671</v>
      </c>
      <c r="F24" s="261">
        <f t="shared" si="1"/>
        <v>2.9650011588083403</v>
      </c>
      <c r="G24" s="261">
        <f t="shared" si="1"/>
        <v>2.9791715791083875</v>
      </c>
      <c r="H24" s="261">
        <f t="shared" si="1"/>
        <v>2.9063610300070426</v>
      </c>
      <c r="I24" s="261">
        <f t="shared" si="1"/>
        <v>2.8878235773066963</v>
      </c>
      <c r="J24" s="261">
        <f t="shared" si="1"/>
        <v>2.5883427630684781</v>
      </c>
      <c r="K24" s="261">
        <f t="shared" si="1"/>
        <v>2.217527051127151</v>
      </c>
      <c r="L24" s="261">
        <f t="shared" si="1"/>
        <v>2.9543162877826337</v>
      </c>
      <c r="M24" s="261">
        <f t="shared" si="1"/>
        <v>2.3727819053115318</v>
      </c>
      <c r="N24" s="261">
        <f t="shared" si="1"/>
        <v>2.036472952359075</v>
      </c>
      <c r="O24" s="261">
        <f t="shared" si="1"/>
        <v>2.0450217112508602</v>
      </c>
      <c r="P24" s="261">
        <f t="shared" si="1"/>
        <v>2.0821372415204125</v>
      </c>
      <c r="Q24" s="261">
        <f t="shared" si="1"/>
        <v>2.2051990286016832</v>
      </c>
      <c r="R24" s="261">
        <f t="shared" si="1"/>
        <v>2.4778936319491645</v>
      </c>
      <c r="S24" s="261">
        <f t="shared" si="1"/>
        <v>2.7960998148065586</v>
      </c>
      <c r="T24" s="261">
        <f t="shared" si="1"/>
        <v>3.2168918194583882</v>
      </c>
      <c r="U24" s="261">
        <f t="shared" si="1"/>
        <v>3.4007729475611241</v>
      </c>
      <c r="V24" s="261">
        <f t="shared" si="1"/>
        <v>2.9536297635019984</v>
      </c>
      <c r="W24" s="261">
        <f t="shared" si="1"/>
        <v>3.2074126625202037</v>
      </c>
      <c r="X24" s="261">
        <f t="shared" si="1"/>
        <v>3.434458801805099</v>
      </c>
      <c r="Y24" s="261">
        <f t="shared" si="1"/>
        <v>3.552071526047031</v>
      </c>
      <c r="DA24" s="70"/>
    </row>
    <row r="25" spans="1:105" ht="12" customHeight="1" x14ac:dyDescent="0.25">
      <c r="A25" s="60" t="s">
        <v>2414</v>
      </c>
      <c r="B25" s="262">
        <v>2.3761658462203341</v>
      </c>
      <c r="C25" s="262">
        <v>2.4052351447269751</v>
      </c>
      <c r="D25" s="262">
        <v>1.7850099969521249</v>
      </c>
      <c r="E25" s="262">
        <v>1.902697117311287</v>
      </c>
      <c r="F25" s="262">
        <v>2.0054888840139351</v>
      </c>
      <c r="G25" s="262">
        <v>2.011995634390972</v>
      </c>
      <c r="H25" s="262">
        <v>1.9462514291194739</v>
      </c>
      <c r="I25" s="262">
        <v>1.911702818269448</v>
      </c>
      <c r="J25" s="262">
        <v>1.6703934690115869</v>
      </c>
      <c r="K25" s="262">
        <v>1.431840837165792</v>
      </c>
      <c r="L25" s="262">
        <v>2.0033396776403292</v>
      </c>
      <c r="M25" s="262">
        <v>1.54445112019303</v>
      </c>
      <c r="N25" s="262">
        <v>1.3235862686266171</v>
      </c>
      <c r="O25" s="262">
        <v>1.356583588278393</v>
      </c>
      <c r="P25" s="262">
        <v>1.3765514231816121</v>
      </c>
      <c r="Q25" s="262">
        <v>1.46876056295859</v>
      </c>
      <c r="R25" s="262">
        <v>1.61752353649501</v>
      </c>
      <c r="S25" s="262">
        <v>1.8051347832079141</v>
      </c>
      <c r="T25" s="262">
        <v>2.1343121930487552</v>
      </c>
      <c r="U25" s="262">
        <v>2.2605269311881222</v>
      </c>
      <c r="V25" s="262">
        <v>1.95523483351314</v>
      </c>
      <c r="W25" s="262">
        <v>2.1277282864793698</v>
      </c>
      <c r="X25" s="262">
        <v>2.2367521433503579</v>
      </c>
      <c r="Y25" s="262">
        <v>2.2832147462621579</v>
      </c>
      <c r="DA25" s="72" t="s">
        <v>2462</v>
      </c>
    </row>
    <row r="26" spans="1:105" ht="12" customHeight="1" x14ac:dyDescent="0.25">
      <c r="A26" s="60" t="s">
        <v>2416</v>
      </c>
      <c r="B26" s="262">
        <v>1.0887198148740269</v>
      </c>
      <c r="C26" s="262">
        <v>1.116633661459608</v>
      </c>
      <c r="D26" s="262">
        <v>0.91984796923392231</v>
      </c>
      <c r="E26" s="262">
        <v>0.94909926284448021</v>
      </c>
      <c r="F26" s="262">
        <v>0.95951227479440515</v>
      </c>
      <c r="G26" s="262">
        <v>0.96717594471741553</v>
      </c>
      <c r="H26" s="262">
        <v>0.96010960088756847</v>
      </c>
      <c r="I26" s="262">
        <v>0.97612075903724815</v>
      </c>
      <c r="J26" s="262">
        <v>0.9179492940568913</v>
      </c>
      <c r="K26" s="262">
        <v>0.78568621396135896</v>
      </c>
      <c r="L26" s="262">
        <v>0.95097661014230439</v>
      </c>
      <c r="M26" s="262">
        <v>0.82833078511850178</v>
      </c>
      <c r="N26" s="262">
        <v>0.71288668373245778</v>
      </c>
      <c r="O26" s="262">
        <v>0.68843812297246743</v>
      </c>
      <c r="P26" s="262">
        <v>0.7055858183388003</v>
      </c>
      <c r="Q26" s="262">
        <v>0.73643846564309301</v>
      </c>
      <c r="R26" s="262">
        <v>0.86037009545415433</v>
      </c>
      <c r="S26" s="262">
        <v>0.99096503159864457</v>
      </c>
      <c r="T26" s="262">
        <v>1.082579626409633</v>
      </c>
      <c r="U26" s="262">
        <v>1.1402460163730019</v>
      </c>
      <c r="V26" s="262">
        <v>0.99839492998885837</v>
      </c>
      <c r="W26" s="262">
        <v>1.0796843760408339</v>
      </c>
      <c r="X26" s="262">
        <v>1.1977066584547409</v>
      </c>
      <c r="Y26" s="262">
        <v>1.2688567797848731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10.587666331132183</v>
      </c>
      <c r="C27" s="261">
        <f t="shared" si="2"/>
        <v>10.761456954707437</v>
      </c>
      <c r="D27" s="261">
        <f t="shared" si="2"/>
        <v>8.4421048657355975</v>
      </c>
      <c r="E27" s="261">
        <f t="shared" si="2"/>
        <v>8.7677203875095291</v>
      </c>
      <c r="F27" s="261">
        <f t="shared" si="2"/>
        <v>8.9419819541368177</v>
      </c>
      <c r="G27" s="261">
        <f t="shared" si="2"/>
        <v>9.0197933166944217</v>
      </c>
      <c r="H27" s="261">
        <f t="shared" si="2"/>
        <v>8.8925488777874264</v>
      </c>
      <c r="I27" s="261">
        <f t="shared" si="2"/>
        <v>8.980730227233586</v>
      </c>
      <c r="J27" s="261">
        <f t="shared" si="2"/>
        <v>8.3596124835552637</v>
      </c>
      <c r="K27" s="261">
        <f t="shared" si="2"/>
        <v>7.152673642326798</v>
      </c>
      <c r="L27" s="261">
        <f t="shared" si="2"/>
        <v>9.1536089851609255</v>
      </c>
      <c r="M27" s="261">
        <f t="shared" si="2"/>
        <v>7.5618690092352665</v>
      </c>
      <c r="N27" s="261">
        <f t="shared" si="2"/>
        <v>6.4995157122956444</v>
      </c>
      <c r="O27" s="261">
        <f t="shared" si="2"/>
        <v>6.3409657849594137</v>
      </c>
      <c r="P27" s="261">
        <f t="shared" si="2"/>
        <v>6.4850236291496319</v>
      </c>
      <c r="Q27" s="261">
        <f t="shared" si="2"/>
        <v>6.7995734900353453</v>
      </c>
      <c r="R27" s="261">
        <f t="shared" si="2"/>
        <v>7.8530476187530391</v>
      </c>
      <c r="S27" s="261">
        <f t="shared" si="2"/>
        <v>9.0033940409054569</v>
      </c>
      <c r="T27" s="261">
        <f t="shared" si="2"/>
        <v>9.9802063052859307</v>
      </c>
      <c r="U27" s="261">
        <f t="shared" si="2"/>
        <v>10.518984259740938</v>
      </c>
      <c r="V27" s="261">
        <f t="shared" si="2"/>
        <v>9.1848056948904233</v>
      </c>
      <c r="W27" s="261">
        <f t="shared" si="2"/>
        <v>9.9526180971184743</v>
      </c>
      <c r="X27" s="261">
        <f t="shared" si="2"/>
        <v>10.949561906767039</v>
      </c>
      <c r="Y27" s="261">
        <f t="shared" si="2"/>
        <v>11.546365119226845</v>
      </c>
      <c r="DA27" s="70"/>
    </row>
    <row r="28" spans="1:105" ht="12" customHeight="1" x14ac:dyDescent="0.25">
      <c r="A28" s="60" t="s">
        <v>2419</v>
      </c>
      <c r="B28" s="329">
        <v>6.0856247309192426</v>
      </c>
      <c r="C28" s="329">
        <v>5.9079680066454774</v>
      </c>
      <c r="D28" s="329">
        <v>2.9014562454310919</v>
      </c>
      <c r="E28" s="329">
        <v>3.3188209943394051</v>
      </c>
      <c r="F28" s="329">
        <v>3.8478750396607211</v>
      </c>
      <c r="G28" s="329">
        <v>3.7886816770098801</v>
      </c>
      <c r="H28" s="329">
        <v>3.4750646763641648</v>
      </c>
      <c r="I28" s="329">
        <v>3.4076910668755929</v>
      </c>
      <c r="J28" s="329">
        <v>2.6933678164539199</v>
      </c>
      <c r="K28" s="329">
        <v>2.3180199582626462</v>
      </c>
      <c r="L28" s="329">
        <v>4.8435642459400707</v>
      </c>
      <c r="M28" s="329">
        <v>2.471732206011898</v>
      </c>
      <c r="N28" s="329">
        <v>2.0790065301956968</v>
      </c>
      <c r="O28" s="329">
        <v>2.4468138110547901</v>
      </c>
      <c r="P28" s="329">
        <v>2.4313176375920991</v>
      </c>
      <c r="Q28" s="329">
        <v>2.6909204724114222</v>
      </c>
      <c r="R28" s="329">
        <v>2.6547508554941528</v>
      </c>
      <c r="S28" s="329">
        <v>2.7174511270477981</v>
      </c>
      <c r="T28" s="329">
        <v>3.695297264214104</v>
      </c>
      <c r="U28" s="329">
        <v>3.9481132528227612</v>
      </c>
      <c r="V28" s="329">
        <v>3.3302500174408372</v>
      </c>
      <c r="W28" s="329">
        <v>3.6639218408902412</v>
      </c>
      <c r="X28" s="329">
        <v>3.378767405953544</v>
      </c>
      <c r="Y28" s="329">
        <v>3.1646887126253551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2.4055048935913219</v>
      </c>
      <c r="C30" s="230">
        <v>2.374480886220967</v>
      </c>
      <c r="D30" s="230">
        <v>0.158012023970098</v>
      </c>
      <c r="E30" s="230">
        <v>0.1630587420793872</v>
      </c>
      <c r="F30" s="230">
        <v>0.17002710771592491</v>
      </c>
      <c r="G30" s="230">
        <v>0.16851216793662849</v>
      </c>
      <c r="H30" s="230">
        <v>0.16475767451469789</v>
      </c>
      <c r="I30" s="230">
        <v>0.47726761052798122</v>
      </c>
      <c r="J30" s="230">
        <v>0.60353032608395629</v>
      </c>
      <c r="K30" s="230">
        <v>0.45374507785165519</v>
      </c>
      <c r="L30" s="230">
        <v>2.6321249750214188</v>
      </c>
      <c r="M30" s="230">
        <v>0.45422653096681698</v>
      </c>
      <c r="N30" s="230">
        <v>0.30070168689219778</v>
      </c>
      <c r="O30" s="230">
        <v>0.3199151338029349</v>
      </c>
      <c r="P30" s="230">
        <v>0.31700282263000351</v>
      </c>
      <c r="Q30" s="230">
        <v>0.32239879944962491</v>
      </c>
      <c r="R30" s="230">
        <v>0.30665622930649322</v>
      </c>
      <c r="S30" s="230">
        <v>0.22878378887343129</v>
      </c>
      <c r="T30" s="230">
        <v>0.2662446877302031</v>
      </c>
      <c r="U30" s="230">
        <v>0.26814639708795479</v>
      </c>
      <c r="V30" s="230">
        <v>0.19078904634780169</v>
      </c>
      <c r="W30" s="230">
        <v>0.2266536619321432</v>
      </c>
      <c r="X30" s="230">
        <v>0.22183150019626699</v>
      </c>
      <c r="Y30" s="230">
        <v>0.1814127926251099</v>
      </c>
      <c r="DA30" s="71" t="s">
        <v>2466</v>
      </c>
    </row>
    <row r="31" spans="1:105" ht="12" customHeight="1" x14ac:dyDescent="0.25">
      <c r="A31" s="59" t="s">
        <v>159</v>
      </c>
      <c r="B31" s="230">
        <v>0.45898892609339942</v>
      </c>
      <c r="C31" s="230">
        <v>0.45452360860210189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0.54773711048232065</v>
      </c>
      <c r="J31" s="230">
        <v>0.52003117768689755</v>
      </c>
      <c r="K31" s="230">
        <v>0.52143872813495928</v>
      </c>
      <c r="L31" s="230">
        <v>0.29726406865149979</v>
      </c>
      <c r="M31" s="230">
        <v>0.26102014461825729</v>
      </c>
      <c r="N31" s="230">
        <v>0.2593918922420933</v>
      </c>
      <c r="O31" s="230">
        <v>0.4129936719732793</v>
      </c>
      <c r="P31" s="230">
        <v>0.40939159895801208</v>
      </c>
      <c r="Q31" s="230">
        <v>0.41613498383683889</v>
      </c>
      <c r="R31" s="230">
        <v>0.5288554517425833</v>
      </c>
      <c r="S31" s="230">
        <v>0.52689817892393265</v>
      </c>
      <c r="T31" s="230">
        <v>0.70463288861079654</v>
      </c>
      <c r="U31" s="230">
        <v>0.67810727307548779</v>
      </c>
      <c r="V31" s="230">
        <v>0.61526578219444283</v>
      </c>
      <c r="W31" s="230">
        <v>0.72147651389169332</v>
      </c>
      <c r="X31" s="230">
        <v>0.58324378840792568</v>
      </c>
      <c r="Y31" s="230">
        <v>0.51719862527698068</v>
      </c>
      <c r="DA31" s="71" t="s">
        <v>2467</v>
      </c>
    </row>
    <row r="32" spans="1:105" ht="12" customHeight="1" x14ac:dyDescent="0.25">
      <c r="A32" s="59" t="s">
        <v>32</v>
      </c>
      <c r="B32" s="230">
        <v>0.98584223324308251</v>
      </c>
      <c r="C32" s="230">
        <v>0.69508593354989057</v>
      </c>
      <c r="D32" s="230">
        <v>0</v>
      </c>
      <c r="E32" s="230">
        <v>0</v>
      </c>
      <c r="F32" s="230">
        <v>0.25741358512038698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2468</v>
      </c>
    </row>
    <row r="33" spans="1:105" ht="12" customHeight="1" x14ac:dyDescent="0.25">
      <c r="A33" s="59" t="s">
        <v>35</v>
      </c>
      <c r="B33" s="230">
        <v>2.2352886779914378</v>
      </c>
      <c r="C33" s="230">
        <v>2.3838775782725179</v>
      </c>
      <c r="D33" s="230">
        <v>2.7434442214609942</v>
      </c>
      <c r="E33" s="230">
        <v>3.1557622522600179</v>
      </c>
      <c r="F33" s="230">
        <v>3.4204343468244089</v>
      </c>
      <c r="G33" s="230">
        <v>3.6201695090732522</v>
      </c>
      <c r="H33" s="230">
        <v>3.310307001849468</v>
      </c>
      <c r="I33" s="230">
        <v>2.3826863458652912</v>
      </c>
      <c r="J33" s="230">
        <v>1.5698063126830659</v>
      </c>
      <c r="K33" s="230">
        <v>1.342836152276031</v>
      </c>
      <c r="L33" s="230">
        <v>1.9141752022671521</v>
      </c>
      <c r="M33" s="230">
        <v>1.7564855304268241</v>
      </c>
      <c r="N33" s="230">
        <v>1.5189129510614059</v>
      </c>
      <c r="O33" s="230">
        <v>1.7139050052785749</v>
      </c>
      <c r="P33" s="230">
        <v>1.704923216004083</v>
      </c>
      <c r="Q33" s="230">
        <v>1.9523866891249579</v>
      </c>
      <c r="R33" s="230">
        <v>1.819239174445076</v>
      </c>
      <c r="S33" s="230">
        <v>1.961769159250434</v>
      </c>
      <c r="T33" s="230">
        <v>2.7244196878731048</v>
      </c>
      <c r="U33" s="230">
        <v>3.0018595826593191</v>
      </c>
      <c r="V33" s="230">
        <v>2.5241951888985921</v>
      </c>
      <c r="W33" s="230">
        <v>2.7157916650664049</v>
      </c>
      <c r="X33" s="230">
        <v>2.573692117349351</v>
      </c>
      <c r="Y33" s="230">
        <v>2.4660772947232639</v>
      </c>
      <c r="DA33" s="71" t="s">
        <v>2469</v>
      </c>
    </row>
    <row r="34" spans="1:105" ht="12" customHeight="1" x14ac:dyDescent="0.25">
      <c r="A34" s="60" t="s">
        <v>2426</v>
      </c>
      <c r="B34" s="329">
        <v>4.5020416002129409</v>
      </c>
      <c r="C34" s="329">
        <v>4.8534889480619592</v>
      </c>
      <c r="D34" s="329">
        <v>5.5406486203045056</v>
      </c>
      <c r="E34" s="329">
        <v>5.448899393170124</v>
      </c>
      <c r="F34" s="329">
        <v>5.0941069144760966</v>
      </c>
      <c r="G34" s="329">
        <v>5.2311116396845412</v>
      </c>
      <c r="H34" s="329">
        <v>5.417484201423262</v>
      </c>
      <c r="I34" s="329">
        <v>5.5730391603579941</v>
      </c>
      <c r="J34" s="329">
        <v>5.6662446671013447</v>
      </c>
      <c r="K34" s="329">
        <v>4.8346536840641514</v>
      </c>
      <c r="L34" s="329">
        <v>4.3100447392208556</v>
      </c>
      <c r="M34" s="329">
        <v>5.0901368032233689</v>
      </c>
      <c r="N34" s="329">
        <v>4.4205091820999476</v>
      </c>
      <c r="O34" s="329">
        <v>3.8941519739046231</v>
      </c>
      <c r="P34" s="329">
        <v>4.0537059915575329</v>
      </c>
      <c r="Q34" s="329">
        <v>4.1086530176239231</v>
      </c>
      <c r="R34" s="329">
        <v>5.1982967632588863</v>
      </c>
      <c r="S34" s="329">
        <v>6.2859429138576592</v>
      </c>
      <c r="T34" s="329">
        <v>6.2849090410718267</v>
      </c>
      <c r="U34" s="329">
        <v>6.5708710069181766</v>
      </c>
      <c r="V34" s="329">
        <v>5.8545556774495866</v>
      </c>
      <c r="W34" s="329">
        <v>6.288696256228234</v>
      </c>
      <c r="X34" s="329">
        <v>7.5707945008134958</v>
      </c>
      <c r="Y34" s="329">
        <v>8.3816764066014908</v>
      </c>
      <c r="DA34" s="72" t="s">
        <v>2470</v>
      </c>
    </row>
    <row r="35" spans="1:105" ht="12" customHeight="1" x14ac:dyDescent="0.25">
      <c r="A35" s="57" t="s">
        <v>2428</v>
      </c>
      <c r="B35" s="261">
        <v>9.0965856062094268</v>
      </c>
      <c r="C35" s="261">
        <v>9.1581953034353401</v>
      </c>
      <c r="D35" s="261">
        <v>6.4067594236084604</v>
      </c>
      <c r="E35" s="261">
        <v>6.8256956035963432</v>
      </c>
      <c r="F35" s="261">
        <v>7.165348467971401</v>
      </c>
      <c r="G35" s="261">
        <v>7.2146127651805081</v>
      </c>
      <c r="H35" s="261">
        <v>6.9808359545593381</v>
      </c>
      <c r="I35" s="261">
        <v>6.9817261907461834</v>
      </c>
      <c r="J35" s="261">
        <v>6.2186976264897726</v>
      </c>
      <c r="K35" s="261">
        <v>5.3271876854352236</v>
      </c>
      <c r="L35" s="261">
        <v>7.7694840786356796</v>
      </c>
      <c r="M35" s="261">
        <v>5.6527443842314886</v>
      </c>
      <c r="N35" s="261">
        <v>4.8292300594218727</v>
      </c>
      <c r="O35" s="261">
        <v>4.9511065742198506</v>
      </c>
      <c r="P35" s="261">
        <v>5.0250918264877784</v>
      </c>
      <c r="Q35" s="261">
        <v>5.3454867372892991</v>
      </c>
      <c r="R35" s="261">
        <v>5.9170749130865339</v>
      </c>
      <c r="S35" s="261">
        <v>6.5812800516233789</v>
      </c>
      <c r="T35" s="261">
        <v>7.9467234161080462</v>
      </c>
      <c r="U35" s="261">
        <v>8.360756276488079</v>
      </c>
      <c r="V35" s="261">
        <v>7.2245892138204564</v>
      </c>
      <c r="W35" s="261">
        <v>7.9375530007681299</v>
      </c>
      <c r="X35" s="261">
        <v>8.3537894401606785</v>
      </c>
      <c r="Y35" s="261">
        <v>8.4583096271586413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3.6007303188693229</v>
      </c>
      <c r="C38" s="229">
        <v>3.6842052503181191</v>
      </c>
      <c r="D38" s="229">
        <v>0.34970365085779681</v>
      </c>
      <c r="E38" s="229">
        <v>0.33612466851688177</v>
      </c>
      <c r="F38" s="229">
        <v>0.31755211581634929</v>
      </c>
      <c r="G38" s="229">
        <v>0.32162829761566419</v>
      </c>
      <c r="H38" s="229">
        <v>0.33173034783343869</v>
      </c>
      <c r="I38" s="229">
        <v>0.97648815598894001</v>
      </c>
      <c r="J38" s="229">
        <v>1.3903286526144181</v>
      </c>
      <c r="K38" s="229">
        <v>1.039779199558128</v>
      </c>
      <c r="L38" s="229">
        <v>4.2212306720958734</v>
      </c>
      <c r="M38" s="229">
        <v>1.0384837748205351</v>
      </c>
      <c r="N38" s="229">
        <v>0.6980552617885325</v>
      </c>
      <c r="O38" s="229">
        <v>0.64635848567045084</v>
      </c>
      <c r="P38" s="229">
        <v>0.65419451319030753</v>
      </c>
      <c r="Q38" s="229">
        <v>0.63967579580559153</v>
      </c>
      <c r="R38" s="229">
        <v>0.682033636556307</v>
      </c>
      <c r="S38" s="229">
        <v>0.5524609695575371</v>
      </c>
      <c r="T38" s="229">
        <v>0.51571236330209036</v>
      </c>
      <c r="U38" s="229">
        <v>0.52115186722214013</v>
      </c>
      <c r="V38" s="229">
        <v>0.38111127192200661</v>
      </c>
      <c r="W38" s="229">
        <v>0.43759053719724322</v>
      </c>
      <c r="X38" s="229">
        <v>0.48370871489078437</v>
      </c>
      <c r="Y38" s="229">
        <v>0.43948294453429709</v>
      </c>
      <c r="DA38" s="73" t="s">
        <v>2474</v>
      </c>
    </row>
    <row r="39" spans="1:105" ht="12" customHeight="1" x14ac:dyDescent="0.25">
      <c r="A39" s="46" t="s">
        <v>159</v>
      </c>
      <c r="B39" s="229">
        <v>0.70011264465009648</v>
      </c>
      <c r="C39" s="229">
        <v>0.71864258393436453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1.141980129557965</v>
      </c>
      <c r="J39" s="229">
        <v>1.220756711550643</v>
      </c>
      <c r="K39" s="229">
        <v>1.2176258099482249</v>
      </c>
      <c r="L39" s="229">
        <v>0.48579871294696447</v>
      </c>
      <c r="M39" s="229">
        <v>0.60811064693148775</v>
      </c>
      <c r="N39" s="229">
        <v>0.61360897186342223</v>
      </c>
      <c r="O39" s="229">
        <v>0.85028287045938533</v>
      </c>
      <c r="P39" s="229">
        <v>0.86092249873094961</v>
      </c>
      <c r="Q39" s="229">
        <v>0.84136044976980029</v>
      </c>
      <c r="R39" s="229">
        <v>1.1985946952489219</v>
      </c>
      <c r="S39" s="229">
        <v>1.2965355039440829</v>
      </c>
      <c r="T39" s="229">
        <v>1.390819799988793</v>
      </c>
      <c r="U39" s="229">
        <v>1.342987893380748</v>
      </c>
      <c r="V39" s="229">
        <v>1.2523983372147329</v>
      </c>
      <c r="W39" s="229">
        <v>1.4194128839586131</v>
      </c>
      <c r="X39" s="229">
        <v>1.2959617424940391</v>
      </c>
      <c r="Y39" s="229">
        <v>1.276770506096782</v>
      </c>
      <c r="DA39" s="73" t="s">
        <v>2475</v>
      </c>
    </row>
    <row r="40" spans="1:105" ht="12" customHeight="1" x14ac:dyDescent="0.25">
      <c r="A40" s="46" t="s">
        <v>32</v>
      </c>
      <c r="B40" s="229">
        <v>1.4578422182192741</v>
      </c>
      <c r="C40" s="229">
        <v>1.065448326941794</v>
      </c>
      <c r="D40" s="229">
        <v>0</v>
      </c>
      <c r="E40" s="229">
        <v>0</v>
      </c>
      <c r="F40" s="229">
        <v>0.47494908971744559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6.4365088903757918E-3</v>
      </c>
      <c r="T41" s="229">
        <v>0.77570483777500376</v>
      </c>
      <c r="U41" s="229">
        <v>0.67641377440999972</v>
      </c>
      <c r="V41" s="229">
        <v>0.56097868054946165</v>
      </c>
      <c r="W41" s="229">
        <v>0.84988296481568359</v>
      </c>
      <c r="X41" s="229">
        <v>0.97560592125789958</v>
      </c>
      <c r="Y41" s="229">
        <v>0.78219410497710795</v>
      </c>
      <c r="DA41" s="73" t="s">
        <v>2477</v>
      </c>
    </row>
    <row r="42" spans="1:105" ht="12" customHeight="1" x14ac:dyDescent="0.25">
      <c r="A42" s="46" t="s">
        <v>35</v>
      </c>
      <c r="B42" s="229">
        <v>3.337900424470734</v>
      </c>
      <c r="C42" s="229">
        <v>3.689899142241063</v>
      </c>
      <c r="D42" s="229">
        <v>6.0570557727506626</v>
      </c>
      <c r="E42" s="229">
        <v>6.4895709350794606</v>
      </c>
      <c r="F42" s="229">
        <v>6.372847262437606</v>
      </c>
      <c r="G42" s="229">
        <v>6.892984467564844</v>
      </c>
      <c r="H42" s="229">
        <v>6.6491056067258993</v>
      </c>
      <c r="I42" s="229">
        <v>4.8632579051992773</v>
      </c>
      <c r="J42" s="229">
        <v>3.6076122623247122</v>
      </c>
      <c r="K42" s="229">
        <v>3.069782675928872</v>
      </c>
      <c r="L42" s="229">
        <v>3.0624546935928429</v>
      </c>
      <c r="M42" s="229">
        <v>4.0061499624794656</v>
      </c>
      <c r="N42" s="229">
        <v>3.5175658257699181</v>
      </c>
      <c r="O42" s="229">
        <v>3.4544652180900148</v>
      </c>
      <c r="P42" s="229">
        <v>3.5099748145665211</v>
      </c>
      <c r="Q42" s="229">
        <v>3.8644504917139071</v>
      </c>
      <c r="R42" s="229">
        <v>4.0364465812813064</v>
      </c>
      <c r="S42" s="229">
        <v>4.7258470692313823</v>
      </c>
      <c r="T42" s="229">
        <v>5.2644864150421604</v>
      </c>
      <c r="U42" s="229">
        <v>5.8202027414751916</v>
      </c>
      <c r="V42" s="229">
        <v>5.0301009241342554</v>
      </c>
      <c r="W42" s="229">
        <v>5.2306666147965899</v>
      </c>
      <c r="X42" s="229">
        <v>5.5985130615179557</v>
      </c>
      <c r="Y42" s="229">
        <v>5.9598620715504547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2480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2481</v>
      </c>
    </row>
    <row r="46" spans="1:105" ht="12" customHeight="1" x14ac:dyDescent="0.25">
      <c r="A46" s="57" t="s">
        <v>2440</v>
      </c>
      <c r="B46" s="261">
        <v>5.8187802483156341</v>
      </c>
      <c r="C46" s="261">
        <v>5.9679688062417879</v>
      </c>
      <c r="D46" s="261">
        <v>4.9162264906980706</v>
      </c>
      <c r="E46" s="261">
        <v>5.0725631782217464</v>
      </c>
      <c r="F46" s="261">
        <v>5.1282166415204822</v>
      </c>
      <c r="G46" s="261">
        <v>5.1691759503971939</v>
      </c>
      <c r="H46" s="261">
        <v>5.1314091151259191</v>
      </c>
      <c r="I46" s="261">
        <v>5.2169824734144283</v>
      </c>
      <c r="J46" s="261">
        <v>4.9060788168272209</v>
      </c>
      <c r="K46" s="261">
        <v>4.1991845474964844</v>
      </c>
      <c r="L46" s="261">
        <v>5.082596862946291</v>
      </c>
      <c r="M46" s="261">
        <v>4.4271030486177132</v>
      </c>
      <c r="N46" s="261">
        <v>3.8100996215170628</v>
      </c>
      <c r="O46" s="261">
        <v>3.6794316567143501</v>
      </c>
      <c r="P46" s="261">
        <v>3.771079360502394</v>
      </c>
      <c r="Q46" s="261">
        <v>3.9359746552235979</v>
      </c>
      <c r="R46" s="261">
        <v>4.5983405916510582</v>
      </c>
      <c r="S46" s="261">
        <v>5.2963192860643042</v>
      </c>
      <c r="T46" s="261">
        <v>5.7859633500931231</v>
      </c>
      <c r="U46" s="261">
        <v>6.094167578882085</v>
      </c>
      <c r="V46" s="261">
        <v>5.3360291778191176</v>
      </c>
      <c r="W46" s="261">
        <v>5.7704893728312614</v>
      </c>
      <c r="X46" s="261">
        <v>6.4012721659694876</v>
      </c>
      <c r="Y46" s="261">
        <v>6.7815416485350584</v>
      </c>
      <c r="DA46" s="70" t="s">
        <v>2482</v>
      </c>
    </row>
    <row r="47" spans="1:105" ht="12" customHeight="1" x14ac:dyDescent="0.25">
      <c r="A47" s="41" t="s">
        <v>2442</v>
      </c>
      <c r="B47" s="350">
        <v>3.627081019782695</v>
      </c>
      <c r="C47" s="350">
        <v>3.720076280598628</v>
      </c>
      <c r="D47" s="350">
        <v>3.0644827665601522</v>
      </c>
      <c r="E47" s="350">
        <v>3.161933745599439</v>
      </c>
      <c r="F47" s="350">
        <v>3.1966247997038542</v>
      </c>
      <c r="G47" s="350">
        <v>3.222156393177098</v>
      </c>
      <c r="H47" s="350">
        <v>3.1986147975945269</v>
      </c>
      <c r="I47" s="350">
        <v>3.251956132101387</v>
      </c>
      <c r="J47" s="350">
        <v>3.0581573111002101</v>
      </c>
      <c r="K47" s="350">
        <v>2.6175215287083828</v>
      </c>
      <c r="L47" s="350">
        <v>3.1681881470151652</v>
      </c>
      <c r="M47" s="350">
        <v>2.7595923466798009</v>
      </c>
      <c r="N47" s="350">
        <v>2.3749891611194842</v>
      </c>
      <c r="O47" s="350">
        <v>2.2935385349050388</v>
      </c>
      <c r="P47" s="350">
        <v>2.350666254586927</v>
      </c>
      <c r="Q47" s="350">
        <v>2.4534521595724068</v>
      </c>
      <c r="R47" s="350">
        <v>2.8663316314964531</v>
      </c>
      <c r="S47" s="350">
        <v>3.301409975527716</v>
      </c>
      <c r="T47" s="350">
        <v>3.6066249201206619</v>
      </c>
      <c r="U47" s="350">
        <v>3.7987410786198268</v>
      </c>
      <c r="V47" s="350">
        <v>3.3261627567868479</v>
      </c>
      <c r="W47" s="350">
        <v>3.596979364380128</v>
      </c>
      <c r="X47" s="350">
        <v>3.9901717859807651</v>
      </c>
      <c r="Y47" s="350">
        <v>4.2272091312242841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</v>
      </c>
      <c r="D51" s="232">
        <f t="shared" si="3"/>
        <v>1.0000000000000002</v>
      </c>
      <c r="E51" s="232">
        <f t="shared" si="3"/>
        <v>0.99999999999999989</v>
      </c>
      <c r="F51" s="232">
        <f t="shared" si="3"/>
        <v>0.99999999999999967</v>
      </c>
      <c r="G51" s="232">
        <f t="shared" si="3"/>
        <v>1.0000000000000002</v>
      </c>
      <c r="H51" s="232">
        <f t="shared" si="3"/>
        <v>1</v>
      </c>
      <c r="I51" s="232">
        <f t="shared" si="3"/>
        <v>0.99999999999999989</v>
      </c>
      <c r="J51" s="232">
        <f t="shared" si="3"/>
        <v>1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0.99999999999999967</v>
      </c>
      <c r="N51" s="232">
        <f t="shared" si="3"/>
        <v>1</v>
      </c>
      <c r="O51" s="232">
        <f t="shared" si="3"/>
        <v>0.99999999999999978</v>
      </c>
      <c r="P51" s="232">
        <f t="shared" si="3"/>
        <v>0.99999999999999989</v>
      </c>
      <c r="Q51" s="232">
        <f t="shared" si="3"/>
        <v>0.99999999999999978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1.9765794457477028E-2</v>
      </c>
      <c r="C52" s="299">
        <f t="shared" si="4"/>
        <v>1.9925314840069774E-2</v>
      </c>
      <c r="D52" s="299">
        <f t="shared" si="4"/>
        <v>2.1065732510581563E-2</v>
      </c>
      <c r="E52" s="299">
        <f t="shared" si="4"/>
        <v>2.085664173110648E-2</v>
      </c>
      <c r="F52" s="299">
        <f t="shared" si="4"/>
        <v>2.0593556761196553E-2</v>
      </c>
      <c r="G52" s="299">
        <f t="shared" si="4"/>
        <v>2.0598645869483463E-2</v>
      </c>
      <c r="H52" s="299">
        <f t="shared" si="4"/>
        <v>2.0781617636973691E-2</v>
      </c>
      <c r="I52" s="299">
        <f t="shared" si="4"/>
        <v>2.0938319371247197E-2</v>
      </c>
      <c r="J52" s="299">
        <f t="shared" si="4"/>
        <v>2.1299578879685817E-2</v>
      </c>
      <c r="K52" s="299">
        <f t="shared" si="4"/>
        <v>2.1299197030872807E-2</v>
      </c>
      <c r="L52" s="299">
        <f t="shared" si="4"/>
        <v>1.9975421530463413E-2</v>
      </c>
      <c r="M52" s="299">
        <f t="shared" si="4"/>
        <v>2.1226898747115131E-2</v>
      </c>
      <c r="N52" s="299">
        <f t="shared" si="4"/>
        <v>2.1270296591824233E-2</v>
      </c>
      <c r="O52" s="299">
        <f t="shared" si="4"/>
        <v>2.0902220052878291E-2</v>
      </c>
      <c r="P52" s="299">
        <f t="shared" si="4"/>
        <v>2.0967381353800416E-2</v>
      </c>
      <c r="Q52" s="299">
        <f t="shared" si="4"/>
        <v>2.0834067443530151E-2</v>
      </c>
      <c r="R52" s="299">
        <f t="shared" si="4"/>
        <v>2.1194732890172933E-2</v>
      </c>
      <c r="S52" s="299">
        <f t="shared" si="4"/>
        <v>2.1393590393587635E-2</v>
      </c>
      <c r="T52" s="299">
        <f t="shared" si="4"/>
        <v>2.0818659468231016E-2</v>
      </c>
      <c r="U52" s="299">
        <f t="shared" si="4"/>
        <v>2.0810895009047044E-2</v>
      </c>
      <c r="V52" s="299">
        <f t="shared" si="4"/>
        <v>2.0897336901087211E-2</v>
      </c>
      <c r="W52" s="299">
        <f t="shared" si="4"/>
        <v>2.0814348682501444E-2</v>
      </c>
      <c r="X52" s="299">
        <f t="shared" si="4"/>
        <v>2.1135700295828647E-2</v>
      </c>
      <c r="Y52" s="299">
        <f t="shared" si="4"/>
        <v>2.137718727031352E-2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6.9704167426812734E-3</v>
      </c>
      <c r="C53" s="233">
        <f t="shared" si="5"/>
        <v>7.0266716808784465E-3</v>
      </c>
      <c r="D53" s="233">
        <f t="shared" si="5"/>
        <v>7.4288405105344636E-3</v>
      </c>
      <c r="E53" s="233">
        <f t="shared" si="5"/>
        <v>7.3551045484850312E-3</v>
      </c>
      <c r="F53" s="233">
        <f t="shared" si="5"/>
        <v>7.2623275096995107E-3</v>
      </c>
      <c r="G53" s="233">
        <f t="shared" si="5"/>
        <v>7.2641221861383812E-3</v>
      </c>
      <c r="H53" s="233">
        <f t="shared" si="5"/>
        <v>7.3286472662860928E-3</v>
      </c>
      <c r="I53" s="233">
        <f t="shared" si="5"/>
        <v>7.3839082068233976E-3</v>
      </c>
      <c r="J53" s="233">
        <f t="shared" si="5"/>
        <v>7.5113065429484984E-3</v>
      </c>
      <c r="K53" s="233">
        <f t="shared" si="5"/>
        <v>7.5111718837844003E-3</v>
      </c>
      <c r="L53" s="233">
        <f t="shared" si="5"/>
        <v>7.0443418288905308E-3</v>
      </c>
      <c r="M53" s="233">
        <f t="shared" si="5"/>
        <v>7.4856758599005282E-3</v>
      </c>
      <c r="N53" s="233">
        <f t="shared" si="5"/>
        <v>7.5009801303161389E-3</v>
      </c>
      <c r="O53" s="233">
        <f t="shared" si="5"/>
        <v>7.3711777651657489E-3</v>
      </c>
      <c r="P53" s="233">
        <f t="shared" si="5"/>
        <v>7.3941569286848103E-3</v>
      </c>
      <c r="Q53" s="233">
        <f t="shared" si="5"/>
        <v>7.3471437153186919E-3</v>
      </c>
      <c r="R53" s="233">
        <f t="shared" si="5"/>
        <v>7.4743325552711617E-3</v>
      </c>
      <c r="S53" s="233">
        <f t="shared" si="5"/>
        <v>7.5444597476889315E-3</v>
      </c>
      <c r="T53" s="233">
        <f t="shared" si="5"/>
        <v>7.3417100855586075E-3</v>
      </c>
      <c r="U53" s="233">
        <f t="shared" si="5"/>
        <v>7.3389719453634157E-3</v>
      </c>
      <c r="V53" s="233">
        <f t="shared" si="5"/>
        <v>7.3694557193823198E-3</v>
      </c>
      <c r="W53" s="233">
        <f t="shared" si="5"/>
        <v>7.3401898849368595E-3</v>
      </c>
      <c r="X53" s="233">
        <f t="shared" si="5"/>
        <v>7.453514683018846E-3</v>
      </c>
      <c r="Y53" s="233">
        <f t="shared" si="5"/>
        <v>7.5386751785258685E-3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4.6538737857761782E-2</v>
      </c>
      <c r="C54" s="233">
        <f t="shared" si="6"/>
        <v>4.6914330009366165E-2</v>
      </c>
      <c r="D54" s="233">
        <f t="shared" si="6"/>
        <v>4.959945350037924E-2</v>
      </c>
      <c r="E54" s="233">
        <f t="shared" si="6"/>
        <v>4.9107147410917436E-2</v>
      </c>
      <c r="F54" s="233">
        <f t="shared" si="6"/>
        <v>4.8487711522555065E-2</v>
      </c>
      <c r="G54" s="233">
        <f t="shared" si="6"/>
        <v>4.8499693873024392E-2</v>
      </c>
      <c r="H54" s="233">
        <f t="shared" si="6"/>
        <v>4.89305025177727E-2</v>
      </c>
      <c r="I54" s="233">
        <f t="shared" si="6"/>
        <v>4.9299458136981437E-2</v>
      </c>
      <c r="J54" s="233">
        <f t="shared" si="6"/>
        <v>5.0150046844560016E-2</v>
      </c>
      <c r="K54" s="233">
        <f t="shared" si="6"/>
        <v>5.0149147778152721E-2</v>
      </c>
      <c r="L54" s="233">
        <f t="shared" si="6"/>
        <v>4.7032306655038866E-2</v>
      </c>
      <c r="M54" s="233">
        <f t="shared" si="6"/>
        <v>4.9978920829643128E-2</v>
      </c>
      <c r="N54" s="233">
        <f t="shared" si="6"/>
        <v>5.0081101438818942E-2</v>
      </c>
      <c r="O54" s="233">
        <f t="shared" si="6"/>
        <v>4.9214461972621443E-2</v>
      </c>
      <c r="P54" s="233">
        <f t="shared" si="6"/>
        <v>4.936788483192564E-2</v>
      </c>
      <c r="Q54" s="233">
        <f t="shared" si="6"/>
        <v>4.9053996051173152E-2</v>
      </c>
      <c r="R54" s="233">
        <f t="shared" si="6"/>
        <v>4.9903186034999596E-2</v>
      </c>
      <c r="S54" s="233">
        <f t="shared" si="6"/>
        <v>5.0371397785474656E-2</v>
      </c>
      <c r="T54" s="233">
        <f t="shared" si="6"/>
        <v>4.9017717837064073E-2</v>
      </c>
      <c r="U54" s="233">
        <f t="shared" si="6"/>
        <v>4.899943634924691E-2</v>
      </c>
      <c r="V54" s="233">
        <f t="shared" si="6"/>
        <v>4.9202964548542963E-2</v>
      </c>
      <c r="W54" s="233">
        <f t="shared" si="6"/>
        <v>4.9007568053939417E-2</v>
      </c>
      <c r="X54" s="233">
        <f t="shared" si="6"/>
        <v>4.9764193269534844E-2</v>
      </c>
      <c r="Y54" s="233">
        <f t="shared" si="6"/>
        <v>5.0332776486657391E-2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2.0368779229635366E-2</v>
      </c>
      <c r="C55" s="233">
        <f t="shared" si="7"/>
        <v>2.0533166017257229E-2</v>
      </c>
      <c r="D55" s="233">
        <f t="shared" si="7"/>
        <v>2.1708373814252332E-2</v>
      </c>
      <c r="E55" s="233">
        <f t="shared" si="7"/>
        <v>2.149290441153023E-2</v>
      </c>
      <c r="F55" s="233">
        <f t="shared" si="7"/>
        <v>2.1221793645795066E-2</v>
      </c>
      <c r="G55" s="233">
        <f t="shared" si="7"/>
        <v>2.1227038004851557E-2</v>
      </c>
      <c r="H55" s="233">
        <f t="shared" si="7"/>
        <v>2.1415591596526434E-2</v>
      </c>
      <c r="I55" s="233">
        <f t="shared" si="7"/>
        <v>2.1577073748796336E-2</v>
      </c>
      <c r="J55" s="233">
        <f t="shared" si="7"/>
        <v>2.1949354012451985E-2</v>
      </c>
      <c r="K55" s="233">
        <f t="shared" si="7"/>
        <v>2.1948960514776589E-2</v>
      </c>
      <c r="L55" s="233">
        <f t="shared" si="7"/>
        <v>2.0584801286294915E-2</v>
      </c>
      <c r="M55" s="233">
        <f t="shared" si="7"/>
        <v>2.187445666502192E-2</v>
      </c>
      <c r="N55" s="233">
        <f t="shared" si="7"/>
        <v>2.1919178425122355E-2</v>
      </c>
      <c r="O55" s="233">
        <f t="shared" si="7"/>
        <v>2.1539873167368748E-2</v>
      </c>
      <c r="P55" s="233">
        <f t="shared" si="7"/>
        <v>2.1607022310078588E-2</v>
      </c>
      <c r="Q55" s="233">
        <f t="shared" si="7"/>
        <v>2.1469641461948442E-2</v>
      </c>
      <c r="R55" s="233">
        <f t="shared" si="7"/>
        <v>2.1841309541075188E-2</v>
      </c>
      <c r="S55" s="233">
        <f t="shared" si="7"/>
        <v>2.2046233486526731E-2</v>
      </c>
      <c r="T55" s="233">
        <f t="shared" si="7"/>
        <v>2.1453763443591067E-2</v>
      </c>
      <c r="U55" s="233">
        <f t="shared" si="7"/>
        <v>2.144576211810445E-2</v>
      </c>
      <c r="V55" s="233">
        <f t="shared" si="7"/>
        <v>2.1534841047815372E-2</v>
      </c>
      <c r="W55" s="233">
        <f t="shared" si="7"/>
        <v>2.1449321150971819E-2</v>
      </c>
      <c r="X55" s="233">
        <f t="shared" si="7"/>
        <v>2.1780476070195058E-2</v>
      </c>
      <c r="Y55" s="233">
        <f t="shared" si="7"/>
        <v>2.2029329961734644E-2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3.5955174971560568E-2</v>
      </c>
      <c r="C56" s="300">
        <f t="shared" si="8"/>
        <v>3.6076054039069078E-2</v>
      </c>
      <c r="D56" s="300">
        <f t="shared" si="8"/>
        <v>3.6866334634830467E-2</v>
      </c>
      <c r="E56" s="300">
        <f t="shared" si="8"/>
        <v>3.6719782996043622E-2</v>
      </c>
      <c r="F56" s="300">
        <f t="shared" si="8"/>
        <v>3.6682532910100693E-2</v>
      </c>
      <c r="G56" s="300">
        <f t="shared" si="8"/>
        <v>3.6589706875984548E-2</v>
      </c>
      <c r="H56" s="300">
        <f t="shared" si="8"/>
        <v>3.6676459056995583E-2</v>
      </c>
      <c r="I56" s="300">
        <f t="shared" si="8"/>
        <v>3.6687333187441031E-2</v>
      </c>
      <c r="J56" s="300">
        <f t="shared" si="8"/>
        <v>3.7071410212536404E-2</v>
      </c>
      <c r="K56" s="300">
        <f t="shared" si="8"/>
        <v>3.7019153957710431E-2</v>
      </c>
      <c r="L56" s="300">
        <f t="shared" si="8"/>
        <v>3.5989647165397327E-2</v>
      </c>
      <c r="M56" s="300">
        <f t="shared" si="8"/>
        <v>3.7028744156442139E-2</v>
      </c>
      <c r="N56" s="300">
        <f t="shared" si="8"/>
        <v>3.7025774662635347E-2</v>
      </c>
      <c r="O56" s="300">
        <f t="shared" si="8"/>
        <v>3.664963346201669E-2</v>
      </c>
      <c r="P56" s="300">
        <f t="shared" si="8"/>
        <v>3.6699557488377083E-2</v>
      </c>
      <c r="Q56" s="300">
        <f t="shared" si="8"/>
        <v>3.6609685128079897E-2</v>
      </c>
      <c r="R56" s="300">
        <f t="shared" si="8"/>
        <v>3.6865944643408186E-2</v>
      </c>
      <c r="S56" s="300">
        <f t="shared" si="8"/>
        <v>3.7053368717406374E-2</v>
      </c>
      <c r="T56" s="300">
        <f t="shared" si="8"/>
        <v>3.6514100603060547E-2</v>
      </c>
      <c r="U56" s="300">
        <f t="shared" si="8"/>
        <v>3.6528531559106396E-2</v>
      </c>
      <c r="V56" s="300">
        <f t="shared" si="8"/>
        <v>3.6580061917130681E-2</v>
      </c>
      <c r="W56" s="300">
        <f t="shared" si="8"/>
        <v>3.6498987498721436E-2</v>
      </c>
      <c r="X56" s="300">
        <f t="shared" si="8"/>
        <v>3.6810160008429252E-2</v>
      </c>
      <c r="Y56" s="300">
        <f t="shared" si="8"/>
        <v>3.7078938538675339E-2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0.18248579879701649</v>
      </c>
      <c r="C57" s="301">
        <f t="shared" si="9"/>
        <v>0.18230401299282339</v>
      </c>
      <c r="D57" s="301">
        <f t="shared" si="9"/>
        <v>0.18354473579399508</v>
      </c>
      <c r="E57" s="301">
        <f t="shared" si="9"/>
        <v>0.18291533439479113</v>
      </c>
      <c r="F57" s="301">
        <f t="shared" si="9"/>
        <v>0.18219870860518156</v>
      </c>
      <c r="G57" s="301">
        <f t="shared" si="9"/>
        <v>0.18237296134589687</v>
      </c>
      <c r="H57" s="301">
        <f t="shared" si="9"/>
        <v>0.18273236601849557</v>
      </c>
      <c r="I57" s="301">
        <f t="shared" si="9"/>
        <v>0.18288605873259833</v>
      </c>
      <c r="J57" s="301">
        <f t="shared" si="9"/>
        <v>0.184148908828068</v>
      </c>
      <c r="K57" s="301">
        <f t="shared" si="9"/>
        <v>0.18408278965139407</v>
      </c>
      <c r="L57" s="301">
        <f t="shared" si="9"/>
        <v>0.18253626224597397</v>
      </c>
      <c r="M57" s="301">
        <f t="shared" si="9"/>
        <v>0.18396812208762683</v>
      </c>
      <c r="N57" s="301">
        <f t="shared" si="9"/>
        <v>0.18410463416704245</v>
      </c>
      <c r="O57" s="301">
        <f t="shared" si="9"/>
        <v>0.18277365332298634</v>
      </c>
      <c r="P57" s="301">
        <f t="shared" si="9"/>
        <v>0.18295176049413153</v>
      </c>
      <c r="Q57" s="301">
        <f t="shared" si="9"/>
        <v>0.18262067867171339</v>
      </c>
      <c r="R57" s="301">
        <f t="shared" si="9"/>
        <v>0.18365871902203565</v>
      </c>
      <c r="S57" s="301">
        <f t="shared" si="9"/>
        <v>0.18452800384248361</v>
      </c>
      <c r="T57" s="301">
        <f t="shared" si="9"/>
        <v>0.18220618283835016</v>
      </c>
      <c r="U57" s="301">
        <f t="shared" si="9"/>
        <v>0.18226222973814918</v>
      </c>
      <c r="V57" s="301">
        <f t="shared" si="9"/>
        <v>0.18251107780974837</v>
      </c>
      <c r="W57" s="301">
        <f t="shared" si="9"/>
        <v>0.18215203501223429</v>
      </c>
      <c r="X57" s="301">
        <f t="shared" si="9"/>
        <v>0.18343981367395149</v>
      </c>
      <c r="Y57" s="301">
        <f t="shared" si="9"/>
        <v>0.18467747288658445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0.10488997815649161</v>
      </c>
      <c r="C58" s="302">
        <f t="shared" si="10"/>
        <v>0.10008368576650249</v>
      </c>
      <c r="D58" s="302">
        <f t="shared" si="10"/>
        <v>6.3082255960472913E-2</v>
      </c>
      <c r="E58" s="302">
        <f t="shared" si="10"/>
        <v>6.923843657706813E-2</v>
      </c>
      <c r="F58" s="302">
        <f t="shared" si="10"/>
        <v>7.840296107687364E-2</v>
      </c>
      <c r="G58" s="302">
        <f t="shared" si="10"/>
        <v>7.6604094215149021E-2</v>
      </c>
      <c r="H58" s="302">
        <f t="shared" si="10"/>
        <v>7.1408861408172403E-2</v>
      </c>
      <c r="I58" s="302">
        <f t="shared" si="10"/>
        <v>6.9395157501700874E-2</v>
      </c>
      <c r="J58" s="302">
        <f t="shared" si="10"/>
        <v>5.9330590436853542E-2</v>
      </c>
      <c r="K58" s="302">
        <f t="shared" si="10"/>
        <v>5.965707394497953E-2</v>
      </c>
      <c r="L58" s="302">
        <f t="shared" si="10"/>
        <v>9.6587708174492914E-2</v>
      </c>
      <c r="M58" s="302">
        <f t="shared" si="10"/>
        <v>6.0133272830852985E-2</v>
      </c>
      <c r="N58" s="302">
        <f t="shared" si="10"/>
        <v>5.888973173008627E-2</v>
      </c>
      <c r="O58" s="302">
        <f t="shared" si="10"/>
        <v>7.0527600118644354E-2</v>
      </c>
      <c r="P58" s="302">
        <f t="shared" si="10"/>
        <v>6.8590936217796772E-2</v>
      </c>
      <c r="Q58" s="302">
        <f t="shared" si="10"/>
        <v>7.2271845233167306E-2</v>
      </c>
      <c r="R58" s="302">
        <f t="shared" si="10"/>
        <v>6.2086487324793389E-2</v>
      </c>
      <c r="S58" s="302">
        <f t="shared" si="10"/>
        <v>5.5695200025168291E-2</v>
      </c>
      <c r="T58" s="302">
        <f t="shared" si="10"/>
        <v>6.7464137350431289E-2</v>
      </c>
      <c r="U58" s="302">
        <f t="shared" si="10"/>
        <v>6.8408879312833556E-2</v>
      </c>
      <c r="V58" s="302">
        <f t="shared" si="10"/>
        <v>6.6175326974765344E-2</v>
      </c>
      <c r="W58" s="302">
        <f t="shared" si="10"/>
        <v>6.7056809869671899E-2</v>
      </c>
      <c r="X58" s="302">
        <f t="shared" si="10"/>
        <v>5.6605046729101542E-2</v>
      </c>
      <c r="Y58" s="302">
        <f t="shared" si="10"/>
        <v>5.0617376800871861E-2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7.7595820640524851E-2</v>
      </c>
      <c r="C59" s="302">
        <f t="shared" si="11"/>
        <v>8.2220327226320916E-2</v>
      </c>
      <c r="D59" s="302">
        <f t="shared" si="11"/>
        <v>0.12046247983352218</v>
      </c>
      <c r="E59" s="302">
        <f t="shared" si="11"/>
        <v>0.113676897817723</v>
      </c>
      <c r="F59" s="302">
        <f t="shared" si="11"/>
        <v>0.10379574752830792</v>
      </c>
      <c r="G59" s="302">
        <f t="shared" si="11"/>
        <v>0.10576886713074785</v>
      </c>
      <c r="H59" s="302">
        <f t="shared" si="11"/>
        <v>0.11132350461032317</v>
      </c>
      <c r="I59" s="302">
        <f t="shared" si="11"/>
        <v>0.11349090123089749</v>
      </c>
      <c r="J59" s="302">
        <f t="shared" si="11"/>
        <v>0.12481831839121448</v>
      </c>
      <c r="K59" s="302">
        <f t="shared" si="11"/>
        <v>0.12442571570641453</v>
      </c>
      <c r="L59" s="302">
        <f t="shared" si="11"/>
        <v>8.594855407148104E-2</v>
      </c>
      <c r="M59" s="302">
        <f t="shared" si="11"/>
        <v>0.12383484925677386</v>
      </c>
      <c r="N59" s="302">
        <f t="shared" si="11"/>
        <v>0.12521490243695618</v>
      </c>
      <c r="O59" s="302">
        <f t="shared" si="11"/>
        <v>0.11224605320434197</v>
      </c>
      <c r="P59" s="302">
        <f t="shared" si="11"/>
        <v>0.11436082427633476</v>
      </c>
      <c r="Q59" s="302">
        <f t="shared" si="11"/>
        <v>0.11034883343854611</v>
      </c>
      <c r="R59" s="302">
        <f t="shared" si="11"/>
        <v>0.12157223169724227</v>
      </c>
      <c r="S59" s="302">
        <f t="shared" si="11"/>
        <v>0.12883280381731532</v>
      </c>
      <c r="T59" s="302">
        <f t="shared" si="11"/>
        <v>0.11474204548791885</v>
      </c>
      <c r="U59" s="302">
        <f t="shared" si="11"/>
        <v>0.11385335042531562</v>
      </c>
      <c r="V59" s="302">
        <f t="shared" si="11"/>
        <v>0.11633575083498303</v>
      </c>
      <c r="W59" s="302">
        <f t="shared" si="11"/>
        <v>0.11509522514256239</v>
      </c>
      <c r="X59" s="302">
        <f t="shared" si="11"/>
        <v>0.12683476694484994</v>
      </c>
      <c r="Y59" s="302">
        <f t="shared" si="11"/>
        <v>0.13406009608571262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7.3126182996753553E-2</v>
      </c>
      <c r="C60" s="301">
        <f t="shared" si="12"/>
        <v>7.3055598019780274E-2</v>
      </c>
      <c r="D60" s="301">
        <f t="shared" si="12"/>
        <v>7.2009670862949349E-2</v>
      </c>
      <c r="E60" s="301">
        <f t="shared" si="12"/>
        <v>7.2851266772971976E-2</v>
      </c>
      <c r="F60" s="301">
        <f t="shared" si="12"/>
        <v>7.3976118984585379E-2</v>
      </c>
      <c r="G60" s="301">
        <f t="shared" si="12"/>
        <v>7.3758920282608359E-2</v>
      </c>
      <c r="H60" s="301">
        <f t="shared" si="12"/>
        <v>7.3129726390587069E-2</v>
      </c>
      <c r="I60" s="301">
        <f t="shared" si="12"/>
        <v>7.2010326191897484E-2</v>
      </c>
      <c r="J60" s="301">
        <f t="shared" si="12"/>
        <v>6.9816803613762482E-2</v>
      </c>
      <c r="K60" s="301">
        <f t="shared" si="12"/>
        <v>6.9882570951775136E-2</v>
      </c>
      <c r="L60" s="301">
        <f t="shared" si="12"/>
        <v>7.2138806989050994E-2</v>
      </c>
      <c r="M60" s="301">
        <f t="shared" si="12"/>
        <v>7.0684862466913287E-2</v>
      </c>
      <c r="N60" s="301">
        <f t="shared" si="12"/>
        <v>7.063460797250759E-2</v>
      </c>
      <c r="O60" s="301">
        <f t="shared" si="12"/>
        <v>7.2179069059112519E-2</v>
      </c>
      <c r="P60" s="301">
        <f t="shared" si="12"/>
        <v>7.1926603486645521E-2</v>
      </c>
      <c r="Q60" s="301">
        <f t="shared" si="12"/>
        <v>7.2522245600619845E-2</v>
      </c>
      <c r="R60" s="301">
        <f t="shared" si="12"/>
        <v>7.0959598561387435E-2</v>
      </c>
      <c r="S60" s="301">
        <f t="shared" si="12"/>
        <v>7.0172001987806099E-2</v>
      </c>
      <c r="T60" s="301">
        <f t="shared" si="12"/>
        <v>7.1914293409270219E-2</v>
      </c>
      <c r="U60" s="301">
        <f t="shared" si="12"/>
        <v>7.2153214038627664E-2</v>
      </c>
      <c r="V60" s="301">
        <f t="shared" si="12"/>
        <v>7.1867159941175346E-2</v>
      </c>
      <c r="W60" s="301">
        <f t="shared" si="12"/>
        <v>7.1879773137123182E-2</v>
      </c>
      <c r="X60" s="301">
        <f t="shared" si="12"/>
        <v>7.0454759821752463E-2</v>
      </c>
      <c r="Y60" s="301">
        <f t="shared" si="12"/>
        <v>6.9567357823277165E-2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5.0148823221619093E-2</v>
      </c>
      <c r="C61" s="302">
        <f t="shared" si="13"/>
        <v>4.9892798836673302E-2</v>
      </c>
      <c r="D61" s="302">
        <f t="shared" si="13"/>
        <v>4.752115784801824E-2</v>
      </c>
      <c r="E61" s="302">
        <f t="shared" si="13"/>
        <v>4.8605817808716818E-2</v>
      </c>
      <c r="F61" s="302">
        <f t="shared" si="13"/>
        <v>5.0036501289498547E-2</v>
      </c>
      <c r="G61" s="302">
        <f t="shared" si="13"/>
        <v>4.9813386596019416E-2</v>
      </c>
      <c r="H61" s="302">
        <f t="shared" si="13"/>
        <v>4.897149150752661E-2</v>
      </c>
      <c r="I61" s="302">
        <f t="shared" si="13"/>
        <v>4.7669928525877009E-2</v>
      </c>
      <c r="J61" s="302">
        <f t="shared" si="13"/>
        <v>4.5056448646484004E-2</v>
      </c>
      <c r="K61" s="302">
        <f t="shared" si="13"/>
        <v>4.5122659876472543E-2</v>
      </c>
      <c r="L61" s="302">
        <f t="shared" si="13"/>
        <v>4.8917759732243139E-2</v>
      </c>
      <c r="M61" s="302">
        <f t="shared" si="13"/>
        <v>4.6008996770135605E-2</v>
      </c>
      <c r="N61" s="302">
        <f t="shared" si="13"/>
        <v>4.5908293107420901E-2</v>
      </c>
      <c r="O61" s="302">
        <f t="shared" si="13"/>
        <v>4.7880636163472712E-2</v>
      </c>
      <c r="P61" s="302">
        <f t="shared" si="13"/>
        <v>4.7552421819160251E-2</v>
      </c>
      <c r="Q61" s="302">
        <f t="shared" si="13"/>
        <v>4.8303038815925153E-2</v>
      </c>
      <c r="R61" s="302">
        <f t="shared" si="13"/>
        <v>4.6321125060963225E-2</v>
      </c>
      <c r="S61" s="302">
        <f t="shared" si="13"/>
        <v>4.5302360425315151E-2</v>
      </c>
      <c r="T61" s="302">
        <f t="shared" si="13"/>
        <v>4.7712998102538956E-2</v>
      </c>
      <c r="U61" s="302">
        <f t="shared" si="13"/>
        <v>4.7960944767885635E-2</v>
      </c>
      <c r="V61" s="302">
        <f t="shared" si="13"/>
        <v>4.7574403616532056E-2</v>
      </c>
      <c r="W61" s="302">
        <f t="shared" si="13"/>
        <v>4.7683489036738053E-2</v>
      </c>
      <c r="X61" s="302">
        <f t="shared" si="13"/>
        <v>4.5884910588449242E-2</v>
      </c>
      <c r="Y61" s="302">
        <f t="shared" si="13"/>
        <v>4.4716784579325902E-2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2.2977359775134459E-2</v>
      </c>
      <c r="C62" s="302">
        <f t="shared" si="14"/>
        <v>2.3162799183106982E-2</v>
      </c>
      <c r="D62" s="302">
        <f t="shared" si="14"/>
        <v>2.4488513014931108E-2</v>
      </c>
      <c r="E62" s="302">
        <f t="shared" si="14"/>
        <v>2.4245448964255168E-2</v>
      </c>
      <c r="F62" s="302">
        <f t="shared" si="14"/>
        <v>2.3939617695086828E-2</v>
      </c>
      <c r="G62" s="302">
        <f t="shared" si="14"/>
        <v>2.3945533686588947E-2</v>
      </c>
      <c r="H62" s="302">
        <f t="shared" si="14"/>
        <v>2.4158234883060448E-2</v>
      </c>
      <c r="I62" s="302">
        <f t="shared" si="14"/>
        <v>2.4340397666020475E-2</v>
      </c>
      <c r="J62" s="302">
        <f t="shared" si="14"/>
        <v>2.4760354967278474E-2</v>
      </c>
      <c r="K62" s="302">
        <f t="shared" si="14"/>
        <v>2.4759911075302597E-2</v>
      </c>
      <c r="L62" s="302">
        <f t="shared" si="14"/>
        <v>2.3221047256807858E-2</v>
      </c>
      <c r="M62" s="302">
        <f t="shared" si="14"/>
        <v>2.4675865696777672E-2</v>
      </c>
      <c r="N62" s="302">
        <f t="shared" si="14"/>
        <v>2.4726314865086679E-2</v>
      </c>
      <c r="O62" s="302">
        <f t="shared" si="14"/>
        <v>2.4298432895639814E-2</v>
      </c>
      <c r="P62" s="302">
        <f t="shared" si="14"/>
        <v>2.437418166748527E-2</v>
      </c>
      <c r="Q62" s="302">
        <f t="shared" si="14"/>
        <v>2.4219206784694695E-2</v>
      </c>
      <c r="R62" s="302">
        <f t="shared" si="14"/>
        <v>2.4638473500424207E-2</v>
      </c>
      <c r="S62" s="302">
        <f t="shared" si="14"/>
        <v>2.4869641562490941E-2</v>
      </c>
      <c r="T62" s="302">
        <f t="shared" si="14"/>
        <v>2.4201295306731267E-2</v>
      </c>
      <c r="U62" s="302">
        <f t="shared" si="14"/>
        <v>2.4192269270742021E-2</v>
      </c>
      <c r="V62" s="302">
        <f t="shared" si="14"/>
        <v>2.4292756324643294E-2</v>
      </c>
      <c r="W62" s="302">
        <f t="shared" si="14"/>
        <v>2.4196284100385126E-2</v>
      </c>
      <c r="X62" s="302">
        <f t="shared" si="14"/>
        <v>2.4569849233303211E-2</v>
      </c>
      <c r="Y62" s="302">
        <f t="shared" si="14"/>
        <v>2.4850573243951256E-2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0.22345199852695896</v>
      </c>
      <c r="C63" s="301">
        <f t="shared" si="15"/>
        <v>0.22322940366468172</v>
      </c>
      <c r="D63" s="301">
        <f t="shared" si="15"/>
        <v>0.22474865607427968</v>
      </c>
      <c r="E63" s="301">
        <f t="shared" si="15"/>
        <v>0.22397796048341767</v>
      </c>
      <c r="F63" s="301">
        <f t="shared" si="15"/>
        <v>0.22310045951654883</v>
      </c>
      <c r="G63" s="301">
        <f t="shared" si="15"/>
        <v>0.22331383021946555</v>
      </c>
      <c r="H63" s="301">
        <f t="shared" si="15"/>
        <v>0.22375391757366797</v>
      </c>
      <c r="I63" s="301">
        <f t="shared" si="15"/>
        <v>0.22394211273379389</v>
      </c>
      <c r="J63" s="301">
        <f t="shared" si="15"/>
        <v>0.2254884597894711</v>
      </c>
      <c r="K63" s="301">
        <f t="shared" si="15"/>
        <v>0.2254074975323192</v>
      </c>
      <c r="L63" s="301">
        <f t="shared" si="15"/>
        <v>0.22351379050527423</v>
      </c>
      <c r="M63" s="301">
        <f t="shared" si="15"/>
        <v>0.22526708827056346</v>
      </c>
      <c r="N63" s="301">
        <f t="shared" si="15"/>
        <v>0.22543424591882741</v>
      </c>
      <c r="O63" s="301">
        <f t="shared" si="15"/>
        <v>0.223804473456718</v>
      </c>
      <c r="P63" s="301">
        <f t="shared" si="15"/>
        <v>0.22402256387036515</v>
      </c>
      <c r="Q63" s="301">
        <f t="shared" si="15"/>
        <v>0.2236171575572001</v>
      </c>
      <c r="R63" s="301">
        <f t="shared" si="15"/>
        <v>0.22488822737392122</v>
      </c>
      <c r="S63" s="301">
        <f t="shared" si="15"/>
        <v>0.22595265776630649</v>
      </c>
      <c r="T63" s="301">
        <f t="shared" si="15"/>
        <v>0.22310961163879608</v>
      </c>
      <c r="U63" s="301">
        <f t="shared" si="15"/>
        <v>0.22317824049569296</v>
      </c>
      <c r="V63" s="301">
        <f t="shared" si="15"/>
        <v>0.22348295242009997</v>
      </c>
      <c r="W63" s="301">
        <f t="shared" si="15"/>
        <v>0.22304330817824605</v>
      </c>
      <c r="X63" s="301">
        <f t="shared" si="15"/>
        <v>0.22462018000892017</v>
      </c>
      <c r="Y63" s="301">
        <f t="shared" si="15"/>
        <v>0.2261356810856136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0.12843670794672443</v>
      </c>
      <c r="C64" s="302">
        <f t="shared" si="16"/>
        <v>0.12255145195898265</v>
      </c>
      <c r="D64" s="302">
        <f t="shared" si="16"/>
        <v>7.7243578727109671E-2</v>
      </c>
      <c r="E64" s="302">
        <f t="shared" si="16"/>
        <v>8.4781759073960933E-2</v>
      </c>
      <c r="F64" s="302">
        <f t="shared" si="16"/>
        <v>9.6003625808416662E-2</v>
      </c>
      <c r="G64" s="302">
        <f t="shared" si="16"/>
        <v>9.3800931692019168E-2</v>
      </c>
      <c r="H64" s="302">
        <f t="shared" si="16"/>
        <v>8.7439422132455979E-2</v>
      </c>
      <c r="I64" s="302">
        <f t="shared" si="16"/>
        <v>8.4973662246980636E-2</v>
      </c>
      <c r="J64" s="302">
        <f t="shared" si="16"/>
        <v>7.2649702575739064E-2</v>
      </c>
      <c r="K64" s="302">
        <f t="shared" si="16"/>
        <v>7.3049478299974935E-2</v>
      </c>
      <c r="L64" s="302">
        <f t="shared" si="16"/>
        <v>0.11827066307080766</v>
      </c>
      <c r="M64" s="302">
        <f t="shared" si="16"/>
        <v>7.3632578976554647E-2</v>
      </c>
      <c r="N64" s="302">
        <f t="shared" si="16"/>
        <v>7.2109875587860708E-2</v>
      </c>
      <c r="O64" s="302">
        <f t="shared" si="16"/>
        <v>8.6360326675891025E-2</v>
      </c>
      <c r="P64" s="302">
        <f t="shared" si="16"/>
        <v>8.398890149117974E-2</v>
      </c>
      <c r="Q64" s="302">
        <f t="shared" si="16"/>
        <v>8.8496137020204826E-2</v>
      </c>
      <c r="R64" s="302">
        <f t="shared" si="16"/>
        <v>7.6024270193624552E-2</v>
      </c>
      <c r="S64" s="302">
        <f t="shared" si="16"/>
        <v>6.819820411245095E-2</v>
      </c>
      <c r="T64" s="302">
        <f t="shared" si="16"/>
        <v>8.2609147776038269E-2</v>
      </c>
      <c r="U64" s="302">
        <f t="shared" si="16"/>
        <v>8.3765974668775806E-2</v>
      </c>
      <c r="V64" s="302">
        <f t="shared" si="16"/>
        <v>8.1031012622161613E-2</v>
      </c>
      <c r="W64" s="302">
        <f t="shared" si="16"/>
        <v>8.2110379432251288E-2</v>
      </c>
      <c r="X64" s="302">
        <f t="shared" si="16"/>
        <v>6.9312302117267202E-2</v>
      </c>
      <c r="Y64" s="302">
        <f t="shared" si="16"/>
        <v>6.1980461388822669E-2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9.5015290580234529E-2</v>
      </c>
      <c r="C65" s="302">
        <f t="shared" si="17"/>
        <v>0.10067795170569904</v>
      </c>
      <c r="D65" s="302">
        <f t="shared" si="17"/>
        <v>0.14750507734717</v>
      </c>
      <c r="E65" s="302">
        <f t="shared" si="17"/>
        <v>0.13919620140945674</v>
      </c>
      <c r="F65" s="302">
        <f t="shared" si="17"/>
        <v>0.12709683370813218</v>
      </c>
      <c r="G65" s="302">
        <f t="shared" si="17"/>
        <v>0.12951289852744638</v>
      </c>
      <c r="H65" s="302">
        <f t="shared" si="17"/>
        <v>0.13631449544121199</v>
      </c>
      <c r="I65" s="302">
        <f t="shared" si="17"/>
        <v>0.13896845048681328</v>
      </c>
      <c r="J65" s="302">
        <f t="shared" si="17"/>
        <v>0.15283875721373205</v>
      </c>
      <c r="K65" s="302">
        <f t="shared" si="17"/>
        <v>0.15235801923234427</v>
      </c>
      <c r="L65" s="302">
        <f t="shared" si="17"/>
        <v>0.10524312743446658</v>
      </c>
      <c r="M65" s="302">
        <f t="shared" si="17"/>
        <v>0.15163450929400885</v>
      </c>
      <c r="N65" s="302">
        <f t="shared" si="17"/>
        <v>0.15332437033096671</v>
      </c>
      <c r="O65" s="302">
        <f t="shared" si="17"/>
        <v>0.13744414678082695</v>
      </c>
      <c r="P65" s="302">
        <f t="shared" si="17"/>
        <v>0.14003366237918541</v>
      </c>
      <c r="Q65" s="302">
        <f t="shared" si="17"/>
        <v>0.13512102053699526</v>
      </c>
      <c r="R65" s="302">
        <f t="shared" si="17"/>
        <v>0.14886395718029666</v>
      </c>
      <c r="S65" s="302">
        <f t="shared" si="17"/>
        <v>0.15775445365385554</v>
      </c>
      <c r="T65" s="302">
        <f t="shared" si="17"/>
        <v>0.14050046386275783</v>
      </c>
      <c r="U65" s="302">
        <f t="shared" si="17"/>
        <v>0.13941226582691715</v>
      </c>
      <c r="V65" s="302">
        <f t="shared" si="17"/>
        <v>0.14245193979793838</v>
      </c>
      <c r="W65" s="302">
        <f t="shared" si="17"/>
        <v>0.14093292874599481</v>
      </c>
      <c r="X65" s="302">
        <f t="shared" si="17"/>
        <v>0.15530787789165298</v>
      </c>
      <c r="Y65" s="302">
        <f t="shared" si="17"/>
        <v>0.16415521969679095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0.19198283832408092</v>
      </c>
      <c r="C66" s="301">
        <f t="shared" si="18"/>
        <v>0.18997227650818016</v>
      </c>
      <c r="D66" s="301">
        <f t="shared" si="18"/>
        <v>0.17056298081435434</v>
      </c>
      <c r="E66" s="301">
        <f t="shared" si="18"/>
        <v>0.17436748808185895</v>
      </c>
      <c r="F66" s="301">
        <f t="shared" si="18"/>
        <v>0.17877384946645569</v>
      </c>
      <c r="G66" s="301">
        <f t="shared" si="18"/>
        <v>0.17862081242601621</v>
      </c>
      <c r="H66" s="301">
        <f t="shared" si="18"/>
        <v>0.17565148240831596</v>
      </c>
      <c r="I66" s="301">
        <f t="shared" si="18"/>
        <v>0.17409525440852516</v>
      </c>
      <c r="J66" s="301">
        <f t="shared" si="18"/>
        <v>0.16774037701532993</v>
      </c>
      <c r="K66" s="301">
        <f t="shared" si="18"/>
        <v>0.16787960769706242</v>
      </c>
      <c r="L66" s="301">
        <f t="shared" si="18"/>
        <v>0.18971608242185675</v>
      </c>
      <c r="M66" s="301">
        <f t="shared" si="18"/>
        <v>0.16839451551176549</v>
      </c>
      <c r="N66" s="301">
        <f t="shared" si="18"/>
        <v>0.16750076236522887</v>
      </c>
      <c r="O66" s="301">
        <f t="shared" si="18"/>
        <v>0.17474937374677238</v>
      </c>
      <c r="P66" s="301">
        <f t="shared" si="18"/>
        <v>0.17358979998063992</v>
      </c>
      <c r="Q66" s="301">
        <f t="shared" si="18"/>
        <v>0.17579669544039755</v>
      </c>
      <c r="R66" s="301">
        <f t="shared" si="18"/>
        <v>0.16944765306975487</v>
      </c>
      <c r="S66" s="301">
        <f t="shared" si="18"/>
        <v>0.16516634864724039</v>
      </c>
      <c r="T66" s="301">
        <f t="shared" si="18"/>
        <v>0.17765067383724764</v>
      </c>
      <c r="U66" s="301">
        <f t="shared" si="18"/>
        <v>0.1773877428585377</v>
      </c>
      <c r="V66" s="301">
        <f t="shared" si="18"/>
        <v>0.17578733629881832</v>
      </c>
      <c r="W66" s="301">
        <f t="shared" si="18"/>
        <v>0.17788465937862791</v>
      </c>
      <c r="X66" s="301">
        <f t="shared" si="18"/>
        <v>0.17137029807976506</v>
      </c>
      <c r="Y66" s="301">
        <f t="shared" si="18"/>
        <v>0.16565608211933969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0.12280497276837446</v>
      </c>
      <c r="C67" s="301">
        <f t="shared" si="19"/>
        <v>0.12379607364633043</v>
      </c>
      <c r="D67" s="301">
        <f t="shared" si="19"/>
        <v>0.13088149392999604</v>
      </c>
      <c r="E67" s="301">
        <f t="shared" si="19"/>
        <v>0.12958241194597575</v>
      </c>
      <c r="F67" s="301">
        <f t="shared" si="19"/>
        <v>0.12794786380600282</v>
      </c>
      <c r="G67" s="301">
        <f t="shared" si="19"/>
        <v>0.1279794824594262</v>
      </c>
      <c r="H67" s="301">
        <f t="shared" si="19"/>
        <v>0.12911628690067237</v>
      </c>
      <c r="I67" s="301">
        <f t="shared" si="19"/>
        <v>0.13008987550352943</v>
      </c>
      <c r="J67" s="301">
        <f t="shared" si="19"/>
        <v>0.13233438250736201</v>
      </c>
      <c r="K67" s="301">
        <f t="shared" si="19"/>
        <v>0.13233201007891321</v>
      </c>
      <c r="L67" s="301">
        <f t="shared" si="19"/>
        <v>0.12410738674647126</v>
      </c>
      <c r="M67" s="301">
        <f t="shared" si="19"/>
        <v>0.1318828205061307</v>
      </c>
      <c r="N67" s="301">
        <f t="shared" si="19"/>
        <v>0.13215245151687369</v>
      </c>
      <c r="O67" s="301">
        <f t="shared" si="19"/>
        <v>0.12986559027083686</v>
      </c>
      <c r="P67" s="301">
        <f t="shared" si="19"/>
        <v>0.13027043773611371</v>
      </c>
      <c r="Q67" s="301">
        <f t="shared" si="19"/>
        <v>0.12944215779241566</v>
      </c>
      <c r="R67" s="301">
        <f t="shared" si="19"/>
        <v>0.13168297388755146</v>
      </c>
      <c r="S67" s="301">
        <f t="shared" si="19"/>
        <v>0.1329184764798792</v>
      </c>
      <c r="T67" s="301">
        <f t="shared" si="19"/>
        <v>0.12934642797031842</v>
      </c>
      <c r="U67" s="301">
        <f t="shared" si="19"/>
        <v>0.12929818734934556</v>
      </c>
      <c r="V67" s="301">
        <f t="shared" si="19"/>
        <v>0.12983525122607856</v>
      </c>
      <c r="W67" s="301">
        <f t="shared" si="19"/>
        <v>0.12931964503855872</v>
      </c>
      <c r="X67" s="301">
        <f t="shared" si="19"/>
        <v>0.13131620410470804</v>
      </c>
      <c r="Y67" s="301">
        <f t="shared" si="19"/>
        <v>0.13281656379879125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7.6549305327699699E-2</v>
      </c>
      <c r="C68" s="235">
        <f t="shared" si="20"/>
        <v>7.7167098581563315E-2</v>
      </c>
      <c r="D68" s="235">
        <f t="shared" si="20"/>
        <v>8.1583727553847671E-2</v>
      </c>
      <c r="E68" s="235">
        <f t="shared" si="20"/>
        <v>8.0773957222901496E-2</v>
      </c>
      <c r="F68" s="235">
        <f t="shared" si="20"/>
        <v>7.9755077271878583E-2</v>
      </c>
      <c r="G68" s="235">
        <f t="shared" si="20"/>
        <v>7.9774786457104521E-2</v>
      </c>
      <c r="H68" s="235">
        <f t="shared" si="20"/>
        <v>8.0483402633706513E-2</v>
      </c>
      <c r="I68" s="235">
        <f t="shared" si="20"/>
        <v>8.1090279778366137E-2</v>
      </c>
      <c r="J68" s="235">
        <f t="shared" si="20"/>
        <v>8.2489371753823842E-2</v>
      </c>
      <c r="K68" s="235">
        <f t="shared" si="20"/>
        <v>8.2487892923239062E-2</v>
      </c>
      <c r="L68" s="235">
        <f t="shared" si="20"/>
        <v>7.7361152625287852E-2</v>
      </c>
      <c r="M68" s="235">
        <f t="shared" si="20"/>
        <v>8.2207894898877282E-2</v>
      </c>
      <c r="N68" s="235">
        <f t="shared" si="20"/>
        <v>8.2375966810803128E-2</v>
      </c>
      <c r="O68" s="235">
        <f t="shared" si="20"/>
        <v>8.0950473723522876E-2</v>
      </c>
      <c r="P68" s="235">
        <f t="shared" si="20"/>
        <v>8.1202831519237531E-2</v>
      </c>
      <c r="Q68" s="235">
        <f t="shared" si="20"/>
        <v>8.0686531137602838E-2</v>
      </c>
      <c r="R68" s="235">
        <f t="shared" si="20"/>
        <v>8.2083322420422503E-2</v>
      </c>
      <c r="S68" s="235">
        <f t="shared" si="20"/>
        <v>8.2853461145599716E-2</v>
      </c>
      <c r="T68" s="235">
        <f t="shared" si="20"/>
        <v>8.0626858868512258E-2</v>
      </c>
      <c r="U68" s="235">
        <f t="shared" si="20"/>
        <v>8.0596788538778871E-2</v>
      </c>
      <c r="V68" s="235">
        <f t="shared" si="20"/>
        <v>8.0931562170120777E-2</v>
      </c>
      <c r="W68" s="235">
        <f t="shared" si="20"/>
        <v>8.061016398413888E-2</v>
      </c>
      <c r="X68" s="235">
        <f t="shared" si="20"/>
        <v>8.1854699983896162E-2</v>
      </c>
      <c r="Y68" s="235">
        <f t="shared" si="20"/>
        <v>8.2789934850487204E-2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0.5513481918558063</v>
      </c>
      <c r="C72" s="322">
        <f>IF(C$5=0,0,C$5/TRE_fec!C$5)</f>
        <v>0.55440880298469031</v>
      </c>
      <c r="D72" s="322">
        <f>IF(D$5=0,0,D$5/TRE_fec!D$5)</f>
        <v>0.57206483656258345</v>
      </c>
      <c r="E72" s="322">
        <f>IF(E$5=0,0,E$5/TRE_fec!E$5)</f>
        <v>0.57040403326757894</v>
      </c>
      <c r="F72" s="322">
        <f>IF(F$5=0,0,F$5/TRE_fec!F$5)</f>
        <v>0.56572013885377415</v>
      </c>
      <c r="G72" s="322">
        <f>IF(G$5=0,0,G$5/TRE_fec!G$5)</f>
        <v>0.56842683959913454</v>
      </c>
      <c r="H72" s="322">
        <f>IF(H$5=0,0,H$5/TRE_fec!H$5)</f>
        <v>0.56982098429519301</v>
      </c>
      <c r="I72" s="322">
        <f>IF(I$5=0,0,I$5/TRE_fec!I$5)</f>
        <v>0.56766138079234674</v>
      </c>
      <c r="J72" s="322">
        <f>IF(J$5=0,0,J$5/TRE_fec!J$5)</f>
        <v>0.57002819312807107</v>
      </c>
      <c r="K72" s="322">
        <f>IF(K$5=0,0,K$5/TRE_fec!K$5)</f>
        <v>0.56963665821062881</v>
      </c>
      <c r="L72" s="322">
        <f>IF(L$5=0,0,L$5/TRE_fec!L$5)</f>
        <v>0.5593125116406652</v>
      </c>
      <c r="M72" s="322">
        <f>IF(M$5=0,0,M$5/TRE_fec!M$5)</f>
        <v>0.57099402650008291</v>
      </c>
      <c r="N72" s="322">
        <f>IF(N$5=0,0,N$5/TRE_fec!N$5)</f>
        <v>0.57127262645689625</v>
      </c>
      <c r="O72" s="322">
        <f>IF(O$5=0,0,O$5/TRE_fec!O$5)</f>
        <v>0.56724830772312207</v>
      </c>
      <c r="P72" s="322">
        <f>IF(P$5=0,0,P$5/TRE_fec!P$5)</f>
        <v>0.56784018228181643</v>
      </c>
      <c r="Q72" s="322">
        <f>IF(Q$5=0,0,Q$5/TRE_fec!Q$5)</f>
        <v>0.56697395898427627</v>
      </c>
      <c r="R72" s="322">
        <f>IF(R$5=0,0,R$5/TRE_fec!R$5)</f>
        <v>0.56947811218622268</v>
      </c>
      <c r="S72" s="322">
        <f>IF(S$5=0,0,S$5/TRE_fec!S$5)</f>
        <v>0.5716176984039586</v>
      </c>
      <c r="T72" s="322">
        <f>IF(T$5=0,0,T$5/TRE_fec!T$5)</f>
        <v>0.56748364667788931</v>
      </c>
      <c r="U72" s="322">
        <f>IF(U$5=0,0,U$5/TRE_fec!U$5)</f>
        <v>0.56757761906446469</v>
      </c>
      <c r="V72" s="322">
        <f>IF(V$5=0,0,V$5/TRE_fec!V$5)</f>
        <v>0.56814278546779062</v>
      </c>
      <c r="W72" s="322">
        <f>IF(W$5=0,0,W$5/TRE_fec!W$5)</f>
        <v>0.5675057507830682</v>
      </c>
      <c r="X72" s="322">
        <f>IF(X$5=0,0,X$5/TRE_fec!X$5)</f>
        <v>0.57090003557931757</v>
      </c>
      <c r="Y72" s="322">
        <f>IF(Y$5=0,0,Y$5/TRE_fec!Y$5)</f>
        <v>0.5730036896445887</v>
      </c>
      <c r="DA72" s="95"/>
    </row>
    <row r="73" spans="1:105" ht="12" customHeight="1" x14ac:dyDescent="0.25">
      <c r="A73" s="55" t="s">
        <v>91</v>
      </c>
      <c r="B73" s="334">
        <f>IF(B$6=0,0,B$6/TRE_fec!B$6)</f>
        <v>0.48858523046275937</v>
      </c>
      <c r="C73" s="334">
        <f>IF(C$6=0,0,C$6/TRE_fec!C$6)</f>
        <v>0.48858523046275915</v>
      </c>
      <c r="D73" s="334">
        <f>IF(D$6=0,0,D$6/TRE_fec!D$6)</f>
        <v>0.4885852304627592</v>
      </c>
      <c r="E73" s="334">
        <f>IF(E$6=0,0,E$6/TRE_fec!E$6)</f>
        <v>0.48858523046275942</v>
      </c>
      <c r="F73" s="334">
        <f>IF(F$6=0,0,F$6/TRE_fec!F$6)</f>
        <v>0.48858523046275937</v>
      </c>
      <c r="G73" s="334">
        <f>IF(G$6=0,0,G$6/TRE_fec!G$6)</f>
        <v>0.48858523046275937</v>
      </c>
      <c r="H73" s="334">
        <f>IF(H$6=0,0,H$6/TRE_fec!H$6)</f>
        <v>0.48858523046275931</v>
      </c>
      <c r="I73" s="334">
        <f>IF(I$6=0,0,I$6/TRE_fec!I$6)</f>
        <v>0.48858523046275926</v>
      </c>
      <c r="J73" s="334">
        <f>IF(J$6=0,0,J$6/TRE_fec!J$6)</f>
        <v>0.48858523046275926</v>
      </c>
      <c r="K73" s="334">
        <f>IF(K$6=0,0,K$6/TRE_fec!K$6)</f>
        <v>0.48858523046275942</v>
      </c>
      <c r="L73" s="334">
        <f>IF(L$6=0,0,L$6/TRE_fec!L$6)</f>
        <v>0.48858523046275931</v>
      </c>
      <c r="M73" s="334">
        <f>IF(M$6=0,0,M$6/TRE_fec!M$6)</f>
        <v>0.48858523046275909</v>
      </c>
      <c r="N73" s="334">
        <f>IF(N$6=0,0,N$6/TRE_fec!N$6)</f>
        <v>0.4885852304627592</v>
      </c>
      <c r="O73" s="334">
        <f>IF(O$6=0,0,O$6/TRE_fec!O$6)</f>
        <v>0.48858523046275926</v>
      </c>
      <c r="P73" s="334">
        <f>IF(P$6=0,0,P$6/TRE_fec!P$6)</f>
        <v>0.48858523046275937</v>
      </c>
      <c r="Q73" s="334">
        <f>IF(Q$6=0,0,Q$6/TRE_fec!Q$6)</f>
        <v>0.4885852304627592</v>
      </c>
      <c r="R73" s="334">
        <f>IF(R$6=0,0,R$6/TRE_fec!R$6)</f>
        <v>0.48858523046275926</v>
      </c>
      <c r="S73" s="334">
        <f>IF(S$6=0,0,S$6/TRE_fec!S$6)</f>
        <v>0.48858523046275915</v>
      </c>
      <c r="T73" s="334">
        <f>IF(T$6=0,0,T$6/TRE_fec!T$6)</f>
        <v>0.48858523046275931</v>
      </c>
      <c r="U73" s="334">
        <f>IF(U$6=0,0,U$6/TRE_fec!U$6)</f>
        <v>0.4885852304627592</v>
      </c>
      <c r="V73" s="334">
        <f>IF(V$6=0,0,V$6/TRE_fec!V$6)</f>
        <v>0.48858523046275931</v>
      </c>
      <c r="W73" s="334">
        <f>IF(W$6=0,0,W$6/TRE_fec!W$6)</f>
        <v>0.48858523046275937</v>
      </c>
      <c r="X73" s="334">
        <f>IF(X$6=0,0,X$6/TRE_fec!X$6)</f>
        <v>0.48858523046275942</v>
      </c>
      <c r="Y73" s="334">
        <f>IF(Y$6=0,0,Y$6/TRE_fec!Y$6)</f>
        <v>0.48858523046275937</v>
      </c>
      <c r="DA73" s="67"/>
    </row>
    <row r="74" spans="1:105" ht="12" customHeight="1" x14ac:dyDescent="0.25">
      <c r="A74" s="173" t="s">
        <v>92</v>
      </c>
      <c r="B74" s="335">
        <f>IF(B$7=0,0,B$7/TRE_fec!B$7)</f>
        <v>0.12669103829446021</v>
      </c>
      <c r="C74" s="335">
        <f>IF(C$7=0,0,C$7/TRE_fec!C$7)</f>
        <v>0.12669103829446018</v>
      </c>
      <c r="D74" s="335">
        <f>IF(D$7=0,0,D$7/TRE_fec!D$7)</f>
        <v>0.12669103829446013</v>
      </c>
      <c r="E74" s="335">
        <f>IF(E$7=0,0,E$7/TRE_fec!E$7)</f>
        <v>0.12669103829446013</v>
      </c>
      <c r="F74" s="335">
        <f>IF(F$7=0,0,F$7/TRE_fec!F$7)</f>
        <v>0.12669103829446018</v>
      </c>
      <c r="G74" s="335">
        <f>IF(G$7=0,0,G$7/TRE_fec!G$7)</f>
        <v>0.12669103829446016</v>
      </c>
      <c r="H74" s="335">
        <f>IF(H$7=0,0,H$7/TRE_fec!H$7)</f>
        <v>0.12669103829446016</v>
      </c>
      <c r="I74" s="335">
        <f>IF(I$7=0,0,I$7/TRE_fec!I$7)</f>
        <v>0.12669103829446016</v>
      </c>
      <c r="J74" s="335">
        <f>IF(J$7=0,0,J$7/TRE_fec!J$7)</f>
        <v>0.12669103829446016</v>
      </c>
      <c r="K74" s="335">
        <f>IF(K$7=0,0,K$7/TRE_fec!K$7)</f>
        <v>0.12669103829446016</v>
      </c>
      <c r="L74" s="335">
        <f>IF(L$7=0,0,L$7/TRE_fec!L$7)</f>
        <v>0.12669103829446013</v>
      </c>
      <c r="M74" s="335">
        <f>IF(M$7=0,0,M$7/TRE_fec!M$7)</f>
        <v>0.12669103829446016</v>
      </c>
      <c r="N74" s="335">
        <f>IF(N$7=0,0,N$7/TRE_fec!N$7)</f>
        <v>0.12669103829446016</v>
      </c>
      <c r="O74" s="335">
        <f>IF(O$7=0,0,O$7/TRE_fec!O$7)</f>
        <v>0.12669103829446007</v>
      </c>
      <c r="P74" s="335">
        <f>IF(P$7=0,0,P$7/TRE_fec!P$7)</f>
        <v>0.12669103829446016</v>
      </c>
      <c r="Q74" s="335">
        <f>IF(Q$7=0,0,Q$7/TRE_fec!Q$7)</f>
        <v>0.12669103829446013</v>
      </c>
      <c r="R74" s="335">
        <f>IF(R$7=0,0,R$7/TRE_fec!R$7)</f>
        <v>0.12669103829446018</v>
      </c>
      <c r="S74" s="335">
        <f>IF(S$7=0,0,S$7/TRE_fec!S$7)</f>
        <v>0.12669103829446013</v>
      </c>
      <c r="T74" s="335">
        <f>IF(T$7=0,0,T$7/TRE_fec!T$7)</f>
        <v>0.12669103829446021</v>
      </c>
      <c r="U74" s="335">
        <f>IF(U$7=0,0,U$7/TRE_fec!U$7)</f>
        <v>0.12669103829446016</v>
      </c>
      <c r="V74" s="335">
        <f>IF(V$7=0,0,V$7/TRE_fec!V$7)</f>
        <v>0.12669103829446016</v>
      </c>
      <c r="W74" s="335">
        <f>IF(W$7=0,0,W$7/TRE_fec!W$7)</f>
        <v>0.12669103829446018</v>
      </c>
      <c r="X74" s="335">
        <f>IF(X$7=0,0,X$7/TRE_fec!X$7)</f>
        <v>0.12669103829446018</v>
      </c>
      <c r="Y74" s="335">
        <f>IF(Y$7=0,0,Y$7/TRE_fec!Y$7)</f>
        <v>0.12669103829446016</v>
      </c>
      <c r="DA74" s="177"/>
    </row>
    <row r="75" spans="1:105" ht="12" customHeight="1" x14ac:dyDescent="0.25">
      <c r="A75" s="173" t="s">
        <v>93</v>
      </c>
      <c r="B75" s="335">
        <f>IF(B$8=0,0,B$8/TRE_fec!B$8)</f>
        <v>0.68474895603945818</v>
      </c>
      <c r="C75" s="335">
        <f>IF(C$8=0,0,C$8/TRE_fec!C$8)</f>
        <v>0.68474895603945807</v>
      </c>
      <c r="D75" s="335">
        <f>IF(D$8=0,0,D$8/TRE_fec!D$8)</f>
        <v>0.68474895603945829</v>
      </c>
      <c r="E75" s="335">
        <f>IF(E$8=0,0,E$8/TRE_fec!E$8)</f>
        <v>0.6847489560394584</v>
      </c>
      <c r="F75" s="335">
        <f>IF(F$8=0,0,F$8/TRE_fec!F$8)</f>
        <v>0.68474895603945807</v>
      </c>
      <c r="G75" s="335">
        <f>IF(G$8=0,0,G$8/TRE_fec!G$8)</f>
        <v>0.68474895603945807</v>
      </c>
      <c r="H75" s="335">
        <f>IF(H$8=0,0,H$8/TRE_fec!H$8)</f>
        <v>0.68474895603945796</v>
      </c>
      <c r="I75" s="335">
        <f>IF(I$8=0,0,I$8/TRE_fec!I$8)</f>
        <v>0.68474895603945807</v>
      </c>
      <c r="J75" s="335">
        <f>IF(J$8=0,0,J$8/TRE_fec!J$8)</f>
        <v>0.68474895603945829</v>
      </c>
      <c r="K75" s="335">
        <f>IF(K$8=0,0,K$8/TRE_fec!K$8)</f>
        <v>0.68474895603945807</v>
      </c>
      <c r="L75" s="335">
        <f>IF(L$8=0,0,L$8/TRE_fec!L$8)</f>
        <v>0.68474895603945829</v>
      </c>
      <c r="M75" s="335">
        <f>IF(M$8=0,0,M$8/TRE_fec!M$8)</f>
        <v>0.68474895603945818</v>
      </c>
      <c r="N75" s="335">
        <f>IF(N$8=0,0,N$8/TRE_fec!N$8)</f>
        <v>0.68474895603945807</v>
      </c>
      <c r="O75" s="335">
        <f>IF(O$8=0,0,O$8/TRE_fec!O$8)</f>
        <v>0.68474895603945829</v>
      </c>
      <c r="P75" s="335">
        <f>IF(P$8=0,0,P$8/TRE_fec!P$8)</f>
        <v>0.6847489560394584</v>
      </c>
      <c r="Q75" s="335">
        <f>IF(Q$8=0,0,Q$8/TRE_fec!Q$8)</f>
        <v>0.68474895603945807</v>
      </c>
      <c r="R75" s="335">
        <f>IF(R$8=0,0,R$8/TRE_fec!R$8)</f>
        <v>0.68474895603945818</v>
      </c>
      <c r="S75" s="335">
        <f>IF(S$8=0,0,S$8/TRE_fec!S$8)</f>
        <v>0.68474895603945818</v>
      </c>
      <c r="T75" s="335">
        <f>IF(T$8=0,0,T$8/TRE_fec!T$8)</f>
        <v>0.68474895603945829</v>
      </c>
      <c r="U75" s="335">
        <f>IF(U$8=0,0,U$8/TRE_fec!U$8)</f>
        <v>0.68474895603945807</v>
      </c>
      <c r="V75" s="335">
        <f>IF(V$8=0,0,V$8/TRE_fec!V$8)</f>
        <v>0.68474895603945807</v>
      </c>
      <c r="W75" s="335">
        <f>IF(W$8=0,0,W$8/TRE_fec!W$8)</f>
        <v>0.6847489560394584</v>
      </c>
      <c r="X75" s="335">
        <f>IF(X$8=0,0,X$8/TRE_fec!X$8)</f>
        <v>0.68474895603945818</v>
      </c>
      <c r="Y75" s="335">
        <f>IF(Y$8=0,0,Y$8/TRE_fec!Y$8)</f>
        <v>0.68474895603945807</v>
      </c>
      <c r="DA75" s="177"/>
    </row>
    <row r="76" spans="1:105" ht="12" customHeight="1" x14ac:dyDescent="0.25">
      <c r="A76" s="173" t="s">
        <v>94</v>
      </c>
      <c r="B76" s="335">
        <f>IF(B$9=0,0,B$9/TRE_fec!B$9)</f>
        <v>0.4841252355838167</v>
      </c>
      <c r="C76" s="335">
        <f>IF(C$9=0,0,C$9/TRE_fec!C$9)</f>
        <v>0.48412523558381665</v>
      </c>
      <c r="D76" s="335">
        <f>IF(D$9=0,0,D$9/TRE_fec!D$9)</f>
        <v>0.4841252355838167</v>
      </c>
      <c r="E76" s="335">
        <f>IF(E$9=0,0,E$9/TRE_fec!E$9)</f>
        <v>0.4841252355838167</v>
      </c>
      <c r="F76" s="335">
        <f>IF(F$9=0,0,F$9/TRE_fec!F$9)</f>
        <v>0.48412523558381676</v>
      </c>
      <c r="G76" s="335">
        <f>IF(G$9=0,0,G$9/TRE_fec!G$9)</f>
        <v>0.48412523558381693</v>
      </c>
      <c r="H76" s="335">
        <f>IF(H$9=0,0,H$9/TRE_fec!H$9)</f>
        <v>0.4841252355838167</v>
      </c>
      <c r="I76" s="335">
        <f>IF(I$9=0,0,I$9/TRE_fec!I$9)</f>
        <v>0.48412523558381687</v>
      </c>
      <c r="J76" s="335">
        <f>IF(J$9=0,0,J$9/TRE_fec!J$9)</f>
        <v>0.4841252355838167</v>
      </c>
      <c r="K76" s="335">
        <f>IF(K$9=0,0,K$9/TRE_fec!K$9)</f>
        <v>0.48412523558381682</v>
      </c>
      <c r="L76" s="335">
        <f>IF(L$9=0,0,L$9/TRE_fec!L$9)</f>
        <v>0.48412523558381687</v>
      </c>
      <c r="M76" s="335">
        <f>IF(M$9=0,0,M$9/TRE_fec!M$9)</f>
        <v>0.48412523558381687</v>
      </c>
      <c r="N76" s="335">
        <f>IF(N$9=0,0,N$9/TRE_fec!N$9)</f>
        <v>0.48412523558381698</v>
      </c>
      <c r="O76" s="335">
        <f>IF(O$9=0,0,O$9/TRE_fec!O$9)</f>
        <v>0.48412523558381676</v>
      </c>
      <c r="P76" s="335">
        <f>IF(P$9=0,0,P$9/TRE_fec!P$9)</f>
        <v>0.48412523558381682</v>
      </c>
      <c r="Q76" s="335">
        <f>IF(Q$9=0,0,Q$9/TRE_fec!Q$9)</f>
        <v>0.48412523558381682</v>
      </c>
      <c r="R76" s="335">
        <f>IF(R$9=0,0,R$9/TRE_fec!R$9)</f>
        <v>0.48412523558381676</v>
      </c>
      <c r="S76" s="335">
        <f>IF(S$9=0,0,S$9/TRE_fec!S$9)</f>
        <v>0.48412523558381693</v>
      </c>
      <c r="T76" s="335">
        <f>IF(T$9=0,0,T$9/TRE_fec!T$9)</f>
        <v>0.48412523558381682</v>
      </c>
      <c r="U76" s="335">
        <f>IF(U$9=0,0,U$9/TRE_fec!U$9)</f>
        <v>0.48412523558381676</v>
      </c>
      <c r="V76" s="335">
        <f>IF(V$9=0,0,V$9/TRE_fec!V$9)</f>
        <v>0.48412523558381687</v>
      </c>
      <c r="W76" s="335">
        <f>IF(W$9=0,0,W$9/TRE_fec!W$9)</f>
        <v>0.48412523558381687</v>
      </c>
      <c r="X76" s="335">
        <f>IF(X$9=0,0,X$9/TRE_fec!X$9)</f>
        <v>0.48412523558381659</v>
      </c>
      <c r="Y76" s="335">
        <f>IF(Y$9=0,0,Y$9/TRE_fec!Y$9)</f>
        <v>0.48412523558381665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0.76893094711208054</v>
      </c>
      <c r="C77" s="336">
        <f>IF(C$10=0,0,C$10/TRE_fec!C$10)</f>
        <v>0.77028404730265798</v>
      </c>
      <c r="D77" s="336">
        <f>IF(D$10=0,0,D$10/TRE_fec!D$10)</f>
        <v>0.7823486486968092</v>
      </c>
      <c r="E77" s="336">
        <f>IF(E$10=0,0,E$10/TRE_fec!E$10)</f>
        <v>0.77607322371265408</v>
      </c>
      <c r="F77" s="336">
        <f>IF(F$10=0,0,F$10/TRE_fec!F$10)</f>
        <v>0.77000176574413559</v>
      </c>
      <c r="G77" s="336">
        <f>IF(G$10=0,0,G$10/TRE_fec!G$10)</f>
        <v>0.76874896385202141</v>
      </c>
      <c r="H77" s="336">
        <f>IF(H$10=0,0,H$10/TRE_fec!H$10)</f>
        <v>0.77388621255152412</v>
      </c>
      <c r="I77" s="336">
        <f>IF(I$10=0,0,I$10/TRE_fec!I$10)</f>
        <v>0.77403132012969544</v>
      </c>
      <c r="J77" s="336">
        <f>IF(J$10=0,0,J$10/TRE_fec!J$10)</f>
        <v>0.78710857499318243</v>
      </c>
      <c r="K77" s="336">
        <f>IF(K$10=0,0,K$10/TRE_fec!K$10)</f>
        <v>0.78450387991092252</v>
      </c>
      <c r="L77" s="336">
        <f>IF(L$10=0,0,L$10/TRE_fec!L$10)</f>
        <v>0.77672506542325304</v>
      </c>
      <c r="M77" s="336">
        <f>IF(M$10=0,0,M$10/TRE_fec!M$10)</f>
        <v>0.7873740832248407</v>
      </c>
      <c r="N77" s="336">
        <f>IF(N$10=0,0,N$10/TRE_fec!N$10)</f>
        <v>0.7863465271999287</v>
      </c>
      <c r="O77" s="336">
        <f>IF(O$10=0,0,O$10/TRE_fec!O$10)</f>
        <v>0.77214891864857371</v>
      </c>
      <c r="P77" s="336">
        <f>IF(P$10=0,0,P$10/TRE_fec!P$10)</f>
        <v>0.77417068601879047</v>
      </c>
      <c r="Q77" s="336">
        <f>IF(Q$10=0,0,Q$10/TRE_fec!Q$10)</f>
        <v>0.77039282316559266</v>
      </c>
      <c r="R77" s="336">
        <f>IF(R$10=0,0,R$10/TRE_fec!R$10)</f>
        <v>0.77938220815629866</v>
      </c>
      <c r="S77" s="336">
        <f>IF(S$10=0,0,S$10/TRE_fec!S$10)</f>
        <v>0.78521954094658819</v>
      </c>
      <c r="T77" s="336">
        <f>IF(T$10=0,0,T$10/TRE_fec!T$10)</f>
        <v>0.77183104314336237</v>
      </c>
      <c r="U77" s="336">
        <f>IF(U$10=0,0,U$10/TRE_fec!U$10)</f>
        <v>0.77137489510610247</v>
      </c>
      <c r="V77" s="336">
        <f>IF(V$10=0,0,V$10/TRE_fec!V$10)</f>
        <v>0.77289206408929201</v>
      </c>
      <c r="W77" s="336">
        <f>IF(W$10=0,0,W$10/TRE_fec!W$10)</f>
        <v>0.77161052448349743</v>
      </c>
      <c r="X77" s="336">
        <f>IF(X$10=0,0,X$10/TRE_fec!X$10)</f>
        <v>0.78384490160871834</v>
      </c>
      <c r="Y77" s="336">
        <f>IF(Y$10=0,0,Y$10/TRE_fec!Y$10)</f>
        <v>0.79040452105655212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0.55440140679698557</v>
      </c>
      <c r="C78" s="349">
        <f>IF(C$16=0,0,C$16/TRE_fec!C$16)</f>
        <v>0.5603059092319207</v>
      </c>
      <c r="D78" s="349">
        <f>IF(D$16=0,0,D$16/TRE_fec!D$16)</f>
        <v>0.59942318426007235</v>
      </c>
      <c r="E78" s="349">
        <f>IF(E$16=0,0,E$16/TRE_fec!E$16)</f>
        <v>0.59481075136097206</v>
      </c>
      <c r="F78" s="349">
        <f>IF(F$16=0,0,F$16/TRE_fec!F$16)</f>
        <v>0.58501151271023355</v>
      </c>
      <c r="G78" s="349">
        <f>IF(G$16=0,0,G$16/TRE_fec!G$16)</f>
        <v>0.58940111760517244</v>
      </c>
      <c r="H78" s="349">
        <f>IF(H$16=0,0,H$16/TRE_fec!H$16)</f>
        <v>0.59320553306379731</v>
      </c>
      <c r="I78" s="349">
        <f>IF(I$16=0,0,I$16/TRE_fec!I$16)</f>
        <v>0.59048529832128382</v>
      </c>
      <c r="J78" s="349">
        <f>IF(J$16=0,0,J$16/TRE_fec!J$16)</f>
        <v>0.59747172611029753</v>
      </c>
      <c r="K78" s="349">
        <f>IF(K$16=0,0,K$16/TRE_fec!K$16)</f>
        <v>0.59682729227213416</v>
      </c>
      <c r="L78" s="349">
        <f>IF(L$16=0,0,L$16/TRE_fec!L$16)</f>
        <v>0.56806568226564735</v>
      </c>
      <c r="M78" s="349">
        <f>IF(M$16=0,0,M$16/TRE_fec!M$16)</f>
        <v>0.59870902306974449</v>
      </c>
      <c r="N78" s="349">
        <f>IF(N$16=0,0,N$16/TRE_fec!N$16)</f>
        <v>0.59966850588370602</v>
      </c>
      <c r="O78" s="349">
        <f>IF(O$16=0,0,O$16/TRE_fec!O$16)</f>
        <v>0.58948845730206589</v>
      </c>
      <c r="P78" s="349">
        <f>IF(P$16=0,0,P$16/TRE_fec!P$16)</f>
        <v>0.59105464503378558</v>
      </c>
      <c r="Q78" s="349">
        <f>IF(Q$16=0,0,Q$16/TRE_fec!Q$16)</f>
        <v>0.58850226665162031</v>
      </c>
      <c r="R78" s="349">
        <f>IF(R$16=0,0,R$16/TRE_fec!R$16)</f>
        <v>0.59587543053418657</v>
      </c>
      <c r="S78" s="349">
        <f>IF(S$16=0,0,S$16/TRE_fec!S$16)</f>
        <v>0.60152901012918503</v>
      </c>
      <c r="T78" s="349">
        <f>IF(T$16=0,0,T$16/TRE_fec!T$16)</f>
        <v>0.59176627184707564</v>
      </c>
      <c r="U78" s="349">
        <f>IF(U$16=0,0,U$16/TRE_fec!U$16)</f>
        <v>0.59147495114324633</v>
      </c>
      <c r="V78" s="349">
        <f>IF(V$16=0,0,V$16/TRE_fec!V$16)</f>
        <v>0.59310783358191088</v>
      </c>
      <c r="W78" s="349">
        <f>IF(W$16=0,0,W$16/TRE_fec!W$16)</f>
        <v>0.59203009690745501</v>
      </c>
      <c r="X78" s="349">
        <f>IF(X$16=0,0,X$16/TRE_fec!X$16)</f>
        <v>0.60104802056996931</v>
      </c>
      <c r="Y78" s="349">
        <f>IF(Y$16=0,0,Y$16/TRE_fec!Y$16)</f>
        <v>0.606318297013414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0.47775030125102314</v>
      </c>
      <c r="C79" s="349">
        <f>IF(C$24=0,0,C$24/TRE_fec!C$24)</f>
        <v>0.47803164919361191</v>
      </c>
      <c r="D79" s="349">
        <f>IF(D$24=0,0,D$24/TRE_fec!D$24)</f>
        <v>0.48032242383097584</v>
      </c>
      <c r="E79" s="349">
        <f>IF(E$24=0,0,E$24/TRE_fec!E$24)</f>
        <v>0.47959695023898985</v>
      </c>
      <c r="F79" s="349">
        <f>IF(F$24=0,0,F$24/TRE_fec!F$24)</f>
        <v>0.47868191776461905</v>
      </c>
      <c r="G79" s="349">
        <f>IF(G$24=0,0,G$24/TRE_fec!G$24)</f>
        <v>0.47878455996003577</v>
      </c>
      <c r="H79" s="349">
        <f>IF(H$24=0,0,H$24/TRE_fec!H$24)</f>
        <v>0.47935181150673956</v>
      </c>
      <c r="I79" s="349">
        <f>IF(I$24=0,0,I$24/TRE_fec!I$24)</f>
        <v>0.48011649755191221</v>
      </c>
      <c r="J79" s="349">
        <f>IF(J$24=0,0,J$24/TRE_fec!J$24)</f>
        <v>0.48178448845249844</v>
      </c>
      <c r="K79" s="349">
        <f>IF(K$24=0,0,K$24/TRE_fec!K$24)</f>
        <v>0.48175026887381145</v>
      </c>
      <c r="L79" s="349">
        <f>IF(L$24=0,0,L$24/TRE_fec!L$24)</f>
        <v>0.47851125424822194</v>
      </c>
      <c r="M79" s="349">
        <f>IF(M$24=0,0,M$24/TRE_fec!M$24)</f>
        <v>0.48122663863681192</v>
      </c>
      <c r="N79" s="349">
        <f>IF(N$24=0,0,N$24/TRE_fec!N$24)</f>
        <v>0.48132328962775345</v>
      </c>
      <c r="O79" s="349">
        <f>IF(O$24=0,0,O$24/TRE_fec!O$24)</f>
        <v>0.47997948007695607</v>
      </c>
      <c r="P79" s="349">
        <f>IF(P$24=0,0,P$24/TRE_fec!P$24)</f>
        <v>0.48020276178572846</v>
      </c>
      <c r="Q79" s="349">
        <f>IF(Q$24=0,0,Q$24/TRE_fec!Q$24)</f>
        <v>0.47971144564579077</v>
      </c>
      <c r="R79" s="349">
        <f>IF(R$24=0,0,R$24/TRE_fec!R$24)</f>
        <v>0.48103813151038294</v>
      </c>
      <c r="S79" s="349">
        <f>IF(S$24=0,0,S$24/TRE_fec!S$24)</f>
        <v>0.48176056716596449</v>
      </c>
      <c r="T79" s="349">
        <f>IF(T$24=0,0,T$24/TRE_fec!T$24)</f>
        <v>0.47996836632590134</v>
      </c>
      <c r="U79" s="349">
        <f>IF(U$24=0,0,U$24/TRE_fec!U$24)</f>
        <v>0.47984462508876585</v>
      </c>
      <c r="V79" s="349">
        <f>IF(V$24=0,0,V$24/TRE_fec!V$24)</f>
        <v>0.48011754125838874</v>
      </c>
      <c r="W79" s="349">
        <f>IF(W$24=0,0,W$24/TRE_fec!W$24)</f>
        <v>0.47997754399144221</v>
      </c>
      <c r="X79" s="349">
        <f>IF(X$24=0,0,X$24/TRE_fec!X$24)</f>
        <v>0.48119003989842452</v>
      </c>
      <c r="Y79" s="349">
        <f>IF(Y$24=0,0,Y$24/TRE_fec!Y$24)</f>
        <v>0.48204306663342639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0.47520120582598752</v>
      </c>
      <c r="C80" s="349">
        <f>IF(C$27=0,0,C$27/TRE_fec!C$27)</f>
        <v>0.48026220791307472</v>
      </c>
      <c r="D80" s="349">
        <f>IF(D$27=0,0,D$27/TRE_fec!D$27)</f>
        <v>0.51379130079434776</v>
      </c>
      <c r="E80" s="349">
        <f>IF(E$27=0,0,E$27/TRE_fec!E$27)</f>
        <v>0.50983778688083325</v>
      </c>
      <c r="F80" s="349">
        <f>IF(F$27=0,0,F$27/TRE_fec!F$27)</f>
        <v>0.50143843946591438</v>
      </c>
      <c r="G80" s="349">
        <f>IF(G$27=0,0,G$27/TRE_fec!G$27)</f>
        <v>0.50520095794729081</v>
      </c>
      <c r="H80" s="349">
        <f>IF(H$27=0,0,H$27/TRE_fec!H$27)</f>
        <v>0.50846188548325477</v>
      </c>
      <c r="I80" s="349">
        <f>IF(I$27=0,0,I$27/TRE_fec!I$27)</f>
        <v>0.50613025570395753</v>
      </c>
      <c r="J80" s="349">
        <f>IF(J$27=0,0,J$27/TRE_fec!J$27)</f>
        <v>0.5121186223802553</v>
      </c>
      <c r="K80" s="349">
        <f>IF(K$27=0,0,K$27/TRE_fec!K$27)</f>
        <v>0.51156625051897209</v>
      </c>
      <c r="L80" s="349">
        <f>IF(L$27=0,0,L$27/TRE_fec!L$27)</f>
        <v>0.48691344194198333</v>
      </c>
      <c r="M80" s="349">
        <f>IF(M$27=0,0,M$27/TRE_fec!M$27)</f>
        <v>0.51317916263120955</v>
      </c>
      <c r="N80" s="349">
        <f>IF(N$27=0,0,N$27/TRE_fec!N$27)</f>
        <v>0.51400157647174771</v>
      </c>
      <c r="O80" s="349">
        <f>IF(O$27=0,0,O$27/TRE_fec!O$27)</f>
        <v>0.50527582054462794</v>
      </c>
      <c r="P80" s="349">
        <f>IF(P$27=0,0,P$27/TRE_fec!P$27)</f>
        <v>0.50661826717181613</v>
      </c>
      <c r="Q80" s="349">
        <f>IF(Q$27=0,0,Q$27/TRE_fec!Q$27)</f>
        <v>0.50443051427281738</v>
      </c>
      <c r="R80" s="349">
        <f>IF(R$27=0,0,R$27/TRE_fec!R$27)</f>
        <v>0.51075036902930282</v>
      </c>
      <c r="S80" s="349">
        <f>IF(S$27=0,0,S$27/TRE_fec!S$27)</f>
        <v>0.51559629439644428</v>
      </c>
      <c r="T80" s="349">
        <f>IF(T$27=0,0,T$27/TRE_fec!T$27)</f>
        <v>0.507228233011779</v>
      </c>
      <c r="U80" s="349">
        <f>IF(U$27=0,0,U$27/TRE_fec!U$27)</f>
        <v>0.50697852955135403</v>
      </c>
      <c r="V80" s="349">
        <f>IF(V$27=0,0,V$27/TRE_fec!V$27)</f>
        <v>0.50837814307020945</v>
      </c>
      <c r="W80" s="349">
        <f>IF(W$27=0,0,W$27/TRE_fec!W$27)</f>
        <v>0.50745436877781847</v>
      </c>
      <c r="X80" s="349">
        <f>IF(X$27=0,0,X$27/TRE_fec!X$27)</f>
        <v>0.51518401763140254</v>
      </c>
      <c r="Y80" s="349">
        <f>IF(Y$27=0,0,Y$27/TRE_fec!Y$27)</f>
        <v>0.51970139744006905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0.67757610290535497</v>
      </c>
      <c r="C81" s="349">
        <f>IF(C$35=0,0,C$35/TRE_fec!C$35)</f>
        <v>0.68234040346807057</v>
      </c>
      <c r="D81" s="349">
        <f>IF(D$35=0,0,D$35/TRE_fec!D$35)</f>
        <v>0.70699004570307566</v>
      </c>
      <c r="E81" s="349">
        <f>IF(E$35=0,0,E$35/TRE_fec!E$35)</f>
        <v>0.70711303497472366</v>
      </c>
      <c r="F81" s="349">
        <f>IF(F$35=0,0,F$35/TRE_fec!F$35)</f>
        <v>0.69921955723650087</v>
      </c>
      <c r="G81" s="349">
        <f>IF(G$35=0,0,G$35/TRE_fec!G$35)</f>
        <v>0.70722049693322708</v>
      </c>
      <c r="H81" s="349">
        <f>IF(H$35=0,0,H$35/TRE_fec!H$35)</f>
        <v>0.70715275126756183</v>
      </c>
      <c r="I81" s="349">
        <f>IF(I$35=0,0,I$35/TRE_fec!I$35)</f>
        <v>0.6982000693679562</v>
      </c>
      <c r="J81" s="349">
        <f>IF(J$35=0,0,J$35/TRE_fec!J$35)</f>
        <v>0.6949807920882759</v>
      </c>
      <c r="K81" s="349">
        <f>IF(K$35=0,0,K$35/TRE_fec!K$35)</f>
        <v>0.69429105697687021</v>
      </c>
      <c r="L81" s="349">
        <f>IF(L$35=0,0,L$35/TRE_fec!L$35)</f>
        <v>0.69335144510815028</v>
      </c>
      <c r="M81" s="349">
        <f>IF(M$35=0,0,M$35/TRE_fec!M$35)</f>
        <v>0.69953346641449543</v>
      </c>
      <c r="N81" s="349">
        <f>IF(N$35=0,0,N$35/TRE_fec!N$35)</f>
        <v>0.69960758096068376</v>
      </c>
      <c r="O81" s="349">
        <f>IF(O$35=0,0,O$35/TRE_fec!O$35)</f>
        <v>0.69807144492247575</v>
      </c>
      <c r="P81" s="349">
        <f>IF(P$35=0,0,P$35/TRE_fec!P$35)</f>
        <v>0.69809659048414818</v>
      </c>
      <c r="Q81" s="349">
        <f>IF(Q$35=0,0,Q$35/TRE_fec!Q$35)</f>
        <v>0.69890964557852875</v>
      </c>
      <c r="R81" s="349">
        <f>IF(R$35=0,0,R$35/TRE_fec!R$35)</f>
        <v>0.69714116430288708</v>
      </c>
      <c r="S81" s="349">
        <f>IF(S$35=0,0,S$35/TRE_fec!S$35)</f>
        <v>0.69796930244861477</v>
      </c>
      <c r="T81" s="349">
        <f>IF(T$35=0,0,T$35/TRE_fec!T$35)</f>
        <v>0.68916239779284116</v>
      </c>
      <c r="U81" s="349">
        <f>IF(U$35=0,0,U$35/TRE_fec!U$35)</f>
        <v>0.69153533166632419</v>
      </c>
      <c r="V81" s="349">
        <f>IF(V$35=0,0,V$35/TRE_fec!V$35)</f>
        <v>0.69156933765456174</v>
      </c>
      <c r="W81" s="349">
        <f>IF(W$35=0,0,W$35/TRE_fec!W$35)</f>
        <v>0.68824545366637591</v>
      </c>
      <c r="X81" s="349">
        <f>IF(X$35=0,0,X$35/TRE_fec!X$35)</f>
        <v>0.68813444790628997</v>
      </c>
      <c r="Y81" s="349">
        <f>IF(Y$35=0,0,Y$35/TRE_fec!Y$35)</f>
        <v>0.69095154660342584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0.6324129804468005</v>
      </c>
      <c r="C82" s="349">
        <f>IF(C$46=0,0,C$46/TRE_fec!C$46)</f>
        <v>0.6324129804468005</v>
      </c>
      <c r="D82" s="349">
        <f>IF(D$46=0,0,D$46/TRE_fec!D$46)</f>
        <v>0.63241298044680061</v>
      </c>
      <c r="E82" s="349">
        <f>IF(E$46=0,0,E$46/TRE_fec!E$46)</f>
        <v>0.6324129804468005</v>
      </c>
      <c r="F82" s="349">
        <f>IF(F$46=0,0,F$46/TRE_fec!F$46)</f>
        <v>0.6324129804468005</v>
      </c>
      <c r="G82" s="349">
        <f>IF(G$46=0,0,G$46/TRE_fec!G$46)</f>
        <v>0.6324129804468005</v>
      </c>
      <c r="H82" s="349">
        <f>IF(H$46=0,0,H$46/TRE_fec!H$46)</f>
        <v>0.6324129804468005</v>
      </c>
      <c r="I82" s="349">
        <f>IF(I$46=0,0,I$46/TRE_fec!I$46)</f>
        <v>0.6324129804468005</v>
      </c>
      <c r="J82" s="349">
        <f>IF(J$46=0,0,J$46/TRE_fec!J$46)</f>
        <v>0.63241298044680061</v>
      </c>
      <c r="K82" s="349">
        <f>IF(K$46=0,0,K$46/TRE_fec!K$46)</f>
        <v>0.63241298044680061</v>
      </c>
      <c r="L82" s="349">
        <f>IF(L$46=0,0,L$46/TRE_fec!L$46)</f>
        <v>0.63241298044680061</v>
      </c>
      <c r="M82" s="349">
        <f>IF(M$46=0,0,M$46/TRE_fec!M$46)</f>
        <v>0.63241298044680039</v>
      </c>
      <c r="N82" s="349">
        <f>IF(N$46=0,0,N$46/TRE_fec!N$46)</f>
        <v>0.6324129804468005</v>
      </c>
      <c r="O82" s="349">
        <f>IF(O$46=0,0,O$46/TRE_fec!O$46)</f>
        <v>0.63241298044680061</v>
      </c>
      <c r="P82" s="349">
        <f>IF(P$46=0,0,P$46/TRE_fec!P$46)</f>
        <v>0.6324129804468005</v>
      </c>
      <c r="Q82" s="349">
        <f>IF(Q$46=0,0,Q$46/TRE_fec!Q$46)</f>
        <v>0.63241298044680039</v>
      </c>
      <c r="R82" s="349">
        <f>IF(R$46=0,0,R$46/TRE_fec!R$46)</f>
        <v>0.6324129804468005</v>
      </c>
      <c r="S82" s="349">
        <f>IF(S$46=0,0,S$46/TRE_fec!S$46)</f>
        <v>0.63241298044680061</v>
      </c>
      <c r="T82" s="349">
        <f>IF(T$46=0,0,T$46/TRE_fec!T$46)</f>
        <v>0.6324129804468005</v>
      </c>
      <c r="U82" s="349">
        <f>IF(U$46=0,0,U$46/TRE_fec!U$46)</f>
        <v>0.6324129804468005</v>
      </c>
      <c r="V82" s="349">
        <f>IF(V$46=0,0,V$46/TRE_fec!V$46)</f>
        <v>0.63241298044680039</v>
      </c>
      <c r="W82" s="349">
        <f>IF(W$46=0,0,W$46/TRE_fec!W$46)</f>
        <v>0.6324129804468005</v>
      </c>
      <c r="X82" s="349">
        <f>IF(X$46=0,0,X$46/TRE_fec!X$46)</f>
        <v>0.63241298044680039</v>
      </c>
      <c r="Y82" s="349">
        <f>IF(Y$46=0,0,Y$46/TRE_fec!Y$46)</f>
        <v>0.6324129804468005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0.58215355004394131</v>
      </c>
      <c r="C83" s="337">
        <f>IF(C$47=0,0,C$47/TRE_fec!C$47)</f>
        <v>0.58215355004394154</v>
      </c>
      <c r="D83" s="337">
        <f>IF(D$47=0,0,D$47/TRE_fec!D$47)</f>
        <v>0.58215355004394154</v>
      </c>
      <c r="E83" s="337">
        <f>IF(E$47=0,0,E$47/TRE_fec!E$47)</f>
        <v>0.58215355004394131</v>
      </c>
      <c r="F83" s="337">
        <f>IF(F$47=0,0,F$47/TRE_fec!F$47)</f>
        <v>0.58215355004394131</v>
      </c>
      <c r="G83" s="337">
        <f>IF(G$47=0,0,G$47/TRE_fec!G$47)</f>
        <v>0.58215355004394143</v>
      </c>
      <c r="H83" s="337">
        <f>IF(H$47=0,0,H$47/TRE_fec!H$47)</f>
        <v>0.58215355004394143</v>
      </c>
      <c r="I83" s="337">
        <f>IF(I$47=0,0,I$47/TRE_fec!I$47)</f>
        <v>0.58215355004394143</v>
      </c>
      <c r="J83" s="337">
        <f>IF(J$47=0,0,J$47/TRE_fec!J$47)</f>
        <v>0.58215355004394143</v>
      </c>
      <c r="K83" s="337">
        <f>IF(K$47=0,0,K$47/TRE_fec!K$47)</f>
        <v>0.58215355004394143</v>
      </c>
      <c r="L83" s="337">
        <f>IF(L$47=0,0,L$47/TRE_fec!L$47)</f>
        <v>0.58215355004394131</v>
      </c>
      <c r="M83" s="337">
        <f>IF(M$47=0,0,M$47/TRE_fec!M$47)</f>
        <v>0.58215355004394131</v>
      </c>
      <c r="N83" s="337">
        <f>IF(N$47=0,0,N$47/TRE_fec!N$47)</f>
        <v>0.58215355004394143</v>
      </c>
      <c r="O83" s="337">
        <f>IF(O$47=0,0,O$47/TRE_fec!O$47)</f>
        <v>0.58215355004394143</v>
      </c>
      <c r="P83" s="337">
        <f>IF(P$47=0,0,P$47/TRE_fec!P$47)</f>
        <v>0.58215355004394154</v>
      </c>
      <c r="Q83" s="337">
        <f>IF(Q$47=0,0,Q$47/TRE_fec!Q$47)</f>
        <v>0.58215355004394143</v>
      </c>
      <c r="R83" s="337">
        <f>IF(R$47=0,0,R$47/TRE_fec!R$47)</f>
        <v>0.58215355004394143</v>
      </c>
      <c r="S83" s="337">
        <f>IF(S$47=0,0,S$47/TRE_fec!S$47)</f>
        <v>0.58215355004394131</v>
      </c>
      <c r="T83" s="337">
        <f>IF(T$47=0,0,T$47/TRE_fec!T$47)</f>
        <v>0.58215355004394131</v>
      </c>
      <c r="U83" s="337">
        <f>IF(U$47=0,0,U$47/TRE_fec!U$47)</f>
        <v>0.58215355004394131</v>
      </c>
      <c r="V83" s="337">
        <f>IF(V$47=0,0,V$47/TRE_fec!V$47)</f>
        <v>0.58215355004394131</v>
      </c>
      <c r="W83" s="337">
        <f>IF(W$47=0,0,W$47/TRE_fec!W$47)</f>
        <v>0.58215355004394131</v>
      </c>
      <c r="X83" s="337">
        <f>IF(X$47=0,0,X$47/TRE_fec!X$47)</f>
        <v>0.58215355004394143</v>
      </c>
      <c r="Y83" s="337">
        <f>IF(Y$47=0,0,Y$47/TRE_fec!Y$47)</f>
        <v>0.58215355004394131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PT: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115.5603448781098</v>
      </c>
      <c r="C5" s="223">
        <v>111.9822400787025</v>
      </c>
      <c r="D5" s="223">
        <v>58.42267523896826</v>
      </c>
      <c r="E5" s="223">
        <v>64.380495238143396</v>
      </c>
      <c r="F5" s="223">
        <v>73.329110639095973</v>
      </c>
      <c r="G5" s="223">
        <v>70.692426719211824</v>
      </c>
      <c r="H5" s="223">
        <v>66.60273671783861</v>
      </c>
      <c r="I5" s="223">
        <v>70.226323557999734</v>
      </c>
      <c r="J5" s="223">
        <v>60.001574039015367</v>
      </c>
      <c r="K5" s="223">
        <v>51.89845355897392</v>
      </c>
      <c r="L5" s="223">
        <v>89.091945359205013</v>
      </c>
      <c r="M5" s="223">
        <v>53.149813918210313</v>
      </c>
      <c r="N5" s="223">
        <v>45.198390599049162</v>
      </c>
      <c r="O5" s="223">
        <v>50.202212038470201</v>
      </c>
      <c r="P5" s="223">
        <v>50.404172038636908</v>
      </c>
      <c r="Q5" s="223">
        <v>54.41025059816981</v>
      </c>
      <c r="R5" s="223">
        <v>57.673645559205269</v>
      </c>
      <c r="S5" s="223">
        <v>60.706835641254948</v>
      </c>
      <c r="T5" s="223">
        <v>77.984310598666383</v>
      </c>
      <c r="U5" s="223">
        <v>82.127332798749762</v>
      </c>
      <c r="V5" s="223">
        <v>70.264722959044917</v>
      </c>
      <c r="W5" s="223">
        <v>77.411103118573777</v>
      </c>
      <c r="X5" s="223">
        <v>76.44274415900442</v>
      </c>
      <c r="Y5" s="223">
        <v>74.382053760887175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2.366543402339496</v>
      </c>
      <c r="C10" s="260">
        <v>2.3710650331923362</v>
      </c>
      <c r="D10" s="260">
        <v>1.5826517028685181</v>
      </c>
      <c r="E10" s="260">
        <v>1.8195336435816689</v>
      </c>
      <c r="F10" s="260">
        <v>2.0388124927632929</v>
      </c>
      <c r="G10" s="260">
        <v>2.0865994335589368</v>
      </c>
      <c r="H10" s="260">
        <v>1.9082501389672211</v>
      </c>
      <c r="I10" s="260">
        <v>1.893491294874297</v>
      </c>
      <c r="J10" s="260">
        <v>1.416752657122162</v>
      </c>
      <c r="K10" s="260">
        <v>1.2660741493076451</v>
      </c>
      <c r="L10" s="260">
        <v>1.8266310379325179</v>
      </c>
      <c r="M10" s="260">
        <v>1.286302039082061</v>
      </c>
      <c r="N10" s="260">
        <v>1.1241210147607159</v>
      </c>
      <c r="O10" s="260">
        <v>1.3739762596245071</v>
      </c>
      <c r="P10" s="260">
        <v>1.363698539626589</v>
      </c>
      <c r="Q10" s="260">
        <v>1.513520762610608</v>
      </c>
      <c r="R10" s="260">
        <v>1.518767546373901</v>
      </c>
      <c r="S10" s="260">
        <v>1.5548592122409</v>
      </c>
      <c r="T10" s="260">
        <v>2.1361769248131242</v>
      </c>
      <c r="U10" s="260">
        <v>2.2733826798507262</v>
      </c>
      <c r="V10" s="260">
        <v>1.936945994368114</v>
      </c>
      <c r="W10" s="260">
        <v>2.12410189815215</v>
      </c>
      <c r="X10" s="260">
        <v>1.937095189519181</v>
      </c>
      <c r="Y10" s="260">
        <v>1.8142454374614201</v>
      </c>
      <c r="DA10" s="68" t="s">
        <v>2489</v>
      </c>
    </row>
    <row r="11" spans="1:105" ht="12" customHeight="1" x14ac:dyDescent="0.25">
      <c r="A11" s="37" t="s">
        <v>159</v>
      </c>
      <c r="B11" s="226">
        <v>0.53725026389154429</v>
      </c>
      <c r="C11" s="226">
        <v>0.50805656632113105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0.46852650675752361</v>
      </c>
      <c r="J11" s="226">
        <v>0.45546956147075279</v>
      </c>
      <c r="K11" s="226">
        <v>0.45208735573365483</v>
      </c>
      <c r="L11" s="226">
        <v>0.33198835801048182</v>
      </c>
      <c r="M11" s="226">
        <v>0.2254751616627079</v>
      </c>
      <c r="N11" s="226">
        <v>0.22067390814043369</v>
      </c>
      <c r="O11" s="226">
        <v>0.35216854944543741</v>
      </c>
      <c r="P11" s="226">
        <v>0.3486237000154247</v>
      </c>
      <c r="Q11" s="226">
        <v>0.35360573979533427</v>
      </c>
      <c r="R11" s="226">
        <v>0.44603097230902278</v>
      </c>
      <c r="S11" s="226">
        <v>0.41425883580136458</v>
      </c>
      <c r="T11" s="226">
        <v>0.55238355585276622</v>
      </c>
      <c r="U11" s="226">
        <v>0.53050239194980731</v>
      </c>
      <c r="V11" s="226">
        <v>0.4783701898358057</v>
      </c>
      <c r="W11" s="226">
        <v>0.55175086738242374</v>
      </c>
      <c r="X11" s="226">
        <v>0.44972313908236389</v>
      </c>
      <c r="Y11" s="226">
        <v>0.39533715756243187</v>
      </c>
      <c r="DA11" s="69" t="s">
        <v>2490</v>
      </c>
    </row>
    <row r="12" spans="1:105" ht="12" customHeight="1" x14ac:dyDescent="0.25">
      <c r="A12" s="37" t="s">
        <v>35</v>
      </c>
      <c r="B12" s="226">
        <v>1.829293138447952</v>
      </c>
      <c r="C12" s="226">
        <v>1.863008466871205</v>
      </c>
      <c r="D12" s="226">
        <v>1.5826517028685181</v>
      </c>
      <c r="E12" s="226">
        <v>1.8195336435816689</v>
      </c>
      <c r="F12" s="226">
        <v>2.0388124927632929</v>
      </c>
      <c r="G12" s="226">
        <v>2.0865994335589368</v>
      </c>
      <c r="H12" s="226">
        <v>1.9082501389672211</v>
      </c>
      <c r="I12" s="226">
        <v>1.424964788116774</v>
      </c>
      <c r="J12" s="226">
        <v>0.96128309565140913</v>
      </c>
      <c r="K12" s="226">
        <v>0.81398679357398973</v>
      </c>
      <c r="L12" s="226">
        <v>1.494642679922036</v>
      </c>
      <c r="M12" s="226">
        <v>1.060826877419353</v>
      </c>
      <c r="N12" s="226">
        <v>0.90344710662028238</v>
      </c>
      <c r="O12" s="226">
        <v>1.0218077101790699</v>
      </c>
      <c r="P12" s="226">
        <v>1.0150748396111651</v>
      </c>
      <c r="Q12" s="226">
        <v>1.1599150228152739</v>
      </c>
      <c r="R12" s="226">
        <v>1.072736574064878</v>
      </c>
      <c r="S12" s="226">
        <v>1.140600376439536</v>
      </c>
      <c r="T12" s="226">
        <v>1.5837933689603581</v>
      </c>
      <c r="U12" s="226">
        <v>1.742880287900918</v>
      </c>
      <c r="V12" s="226">
        <v>1.458575804532309</v>
      </c>
      <c r="W12" s="226">
        <v>1.572351030769727</v>
      </c>
      <c r="X12" s="226">
        <v>1.487372050436818</v>
      </c>
      <c r="Y12" s="226">
        <v>1.418908279898988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26.65638509501041</v>
      </c>
      <c r="C16" s="261">
        <f t="shared" si="0"/>
        <v>25.33719185647178</v>
      </c>
      <c r="D16" s="261">
        <f t="shared" si="0"/>
        <v>10.730149725253179</v>
      </c>
      <c r="E16" s="261">
        <f t="shared" si="0"/>
        <v>12.26299815437998</v>
      </c>
      <c r="F16" s="261">
        <f t="shared" si="0"/>
        <v>14.775021440201369</v>
      </c>
      <c r="G16" s="261">
        <f t="shared" si="0"/>
        <v>13.988510179344789</v>
      </c>
      <c r="H16" s="261">
        <f t="shared" si="0"/>
        <v>12.83671705780702</v>
      </c>
      <c r="I16" s="261">
        <f t="shared" si="0"/>
        <v>13.641829771993651</v>
      </c>
      <c r="J16" s="261">
        <f t="shared" si="0"/>
        <v>11.05587891601582</v>
      </c>
      <c r="K16" s="261">
        <f t="shared" si="0"/>
        <v>9.5921055176449137</v>
      </c>
      <c r="L16" s="261">
        <f t="shared" si="0"/>
        <v>19.807376637923941</v>
      </c>
      <c r="M16" s="261">
        <f t="shared" si="0"/>
        <v>9.7450820883120652</v>
      </c>
      <c r="N16" s="261">
        <f t="shared" si="0"/>
        <v>8.2105721715274793</v>
      </c>
      <c r="O16" s="261">
        <f t="shared" si="0"/>
        <v>9.8125627359055425</v>
      </c>
      <c r="P16" s="261">
        <f t="shared" si="0"/>
        <v>9.7483282282398296</v>
      </c>
      <c r="Q16" s="261">
        <f t="shared" si="0"/>
        <v>10.71376175656428</v>
      </c>
      <c r="R16" s="261">
        <f t="shared" si="0"/>
        <v>10.749488238680909</v>
      </c>
      <c r="S16" s="261">
        <f t="shared" si="0"/>
        <v>10.77862506552596</v>
      </c>
      <c r="T16" s="261">
        <f t="shared" si="0"/>
        <v>14.60517986050337</v>
      </c>
      <c r="U16" s="261">
        <f t="shared" si="0"/>
        <v>15.49647780502444</v>
      </c>
      <c r="V16" s="261">
        <f t="shared" si="0"/>
        <v>13.10083903129971</v>
      </c>
      <c r="W16" s="261">
        <f t="shared" si="0"/>
        <v>14.41482794097503</v>
      </c>
      <c r="X16" s="261">
        <f t="shared" si="0"/>
        <v>13.23264929351301</v>
      </c>
      <c r="Y16" s="261">
        <f t="shared" si="0"/>
        <v>12.33185032014098</v>
      </c>
      <c r="DA16" s="70"/>
    </row>
    <row r="17" spans="1:105" ht="12" customHeight="1" x14ac:dyDescent="0.25">
      <c r="A17" s="60" t="s">
        <v>2404</v>
      </c>
      <c r="B17" s="329">
        <v>26.65638509501041</v>
      </c>
      <c r="C17" s="329">
        <v>25.33719185647178</v>
      </c>
      <c r="D17" s="329">
        <v>10.730149725253179</v>
      </c>
      <c r="E17" s="329">
        <v>12.26299815437998</v>
      </c>
      <c r="F17" s="329">
        <v>14.775021440201369</v>
      </c>
      <c r="G17" s="329">
        <v>13.988510179344789</v>
      </c>
      <c r="H17" s="329">
        <v>12.83671705780702</v>
      </c>
      <c r="I17" s="329">
        <v>13.641829771993651</v>
      </c>
      <c r="J17" s="329">
        <v>11.05587891601582</v>
      </c>
      <c r="K17" s="329">
        <v>9.5921055176449137</v>
      </c>
      <c r="L17" s="329">
        <v>19.807376637923941</v>
      </c>
      <c r="M17" s="329">
        <v>9.7450820883120652</v>
      </c>
      <c r="N17" s="329">
        <v>8.2105721715274793</v>
      </c>
      <c r="O17" s="329">
        <v>9.8125627359055425</v>
      </c>
      <c r="P17" s="329">
        <v>9.7483282282398296</v>
      </c>
      <c r="Q17" s="329">
        <v>10.71376175656428</v>
      </c>
      <c r="R17" s="329">
        <v>10.749488238680909</v>
      </c>
      <c r="S17" s="329">
        <v>10.77862506552596</v>
      </c>
      <c r="T17" s="329">
        <v>14.60517986050337</v>
      </c>
      <c r="U17" s="329">
        <v>15.49647780502444</v>
      </c>
      <c r="V17" s="329">
        <v>13.10083903129971</v>
      </c>
      <c r="W17" s="329">
        <v>14.41482794097503</v>
      </c>
      <c r="X17" s="329">
        <v>13.23264929351301</v>
      </c>
      <c r="Y17" s="329">
        <v>12.33185032014098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10.265607747510041</v>
      </c>
      <c r="C19" s="230">
        <v>10.13321130497175</v>
      </c>
      <c r="D19" s="230">
        <v>0.6743239067144301</v>
      </c>
      <c r="E19" s="230">
        <v>0.69586101880272555</v>
      </c>
      <c r="F19" s="230">
        <v>0.72559885407236224</v>
      </c>
      <c r="G19" s="230">
        <v>0.71913377575271731</v>
      </c>
      <c r="H19" s="230">
        <v>0.70311129462502187</v>
      </c>
      <c r="I19" s="230">
        <v>2.0367624665094639</v>
      </c>
      <c r="J19" s="230">
        <v>2.5755946736216901</v>
      </c>
      <c r="K19" s="230">
        <v>1.936378927766111</v>
      </c>
      <c r="L19" s="230">
        <v>11.23271983689637</v>
      </c>
      <c r="M19" s="230">
        <v>1.9384335520748099</v>
      </c>
      <c r="N19" s="230">
        <v>1.2832589012285429</v>
      </c>
      <c r="O19" s="230">
        <v>1.365253209362653</v>
      </c>
      <c r="P19" s="230">
        <v>1.3528247814597809</v>
      </c>
      <c r="Q19" s="230">
        <v>1.3758523718805979</v>
      </c>
      <c r="R19" s="230">
        <v>1.308670197170581</v>
      </c>
      <c r="S19" s="230">
        <v>0.97634581489353089</v>
      </c>
      <c r="T19" s="230">
        <v>1.136212001221939</v>
      </c>
      <c r="U19" s="230">
        <v>1.1443276373066791</v>
      </c>
      <c r="V19" s="230">
        <v>0.8142014250505164</v>
      </c>
      <c r="W19" s="230">
        <v>0.96725539579277453</v>
      </c>
      <c r="X19" s="230">
        <v>0.94667658882071648</v>
      </c>
      <c r="Y19" s="230">
        <v>0.77418781164456618</v>
      </c>
      <c r="DA19" s="71" t="s">
        <v>2497</v>
      </c>
    </row>
    <row r="20" spans="1:105" ht="12" customHeight="1" x14ac:dyDescent="0.25">
      <c r="A20" s="59" t="s">
        <v>159</v>
      </c>
      <c r="B20" s="230">
        <v>2.4062932781482722</v>
      </c>
      <c r="C20" s="230">
        <v>2.382883424765621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2.8715641101932889</v>
      </c>
      <c r="J20" s="230">
        <v>2.7263131116171531</v>
      </c>
      <c r="K20" s="230">
        <v>2.7336923292611459</v>
      </c>
      <c r="L20" s="230">
        <v>1.558435268404609</v>
      </c>
      <c r="M20" s="230">
        <v>1.3684230353923461</v>
      </c>
      <c r="N20" s="230">
        <v>1.359886766813406</v>
      </c>
      <c r="O20" s="230">
        <v>2.1651587659107272</v>
      </c>
      <c r="P20" s="230">
        <v>2.1462745541328752</v>
      </c>
      <c r="Q20" s="230">
        <v>2.1816273933484021</v>
      </c>
      <c r="R20" s="230">
        <v>2.7725752110657438</v>
      </c>
      <c r="S20" s="230">
        <v>2.6116067349368022</v>
      </c>
      <c r="T20" s="230">
        <v>3.4828746033886508</v>
      </c>
      <c r="U20" s="230">
        <v>3.3491281784978839</v>
      </c>
      <c r="V20" s="230">
        <v>3.034447620757025</v>
      </c>
      <c r="W20" s="230">
        <v>3.4931044609710642</v>
      </c>
      <c r="X20" s="230">
        <v>2.8523565807862679</v>
      </c>
      <c r="Y20" s="230">
        <v>2.518497966057045</v>
      </c>
      <c r="DA20" s="71" t="s">
        <v>2498</v>
      </c>
    </row>
    <row r="21" spans="1:105" ht="12" customHeight="1" x14ac:dyDescent="0.25">
      <c r="A21" s="59" t="s">
        <v>32</v>
      </c>
      <c r="B21" s="230">
        <v>5.7912525743580501</v>
      </c>
      <c r="C21" s="230">
        <v>4.0832275858467018</v>
      </c>
      <c r="D21" s="230">
        <v>0</v>
      </c>
      <c r="E21" s="230">
        <v>0</v>
      </c>
      <c r="F21" s="230">
        <v>1.512155837145595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2499</v>
      </c>
    </row>
    <row r="22" spans="1:105" ht="12" customHeight="1" x14ac:dyDescent="0.25">
      <c r="A22" s="59" t="s">
        <v>35</v>
      </c>
      <c r="B22" s="230">
        <v>8.1932314949940501</v>
      </c>
      <c r="C22" s="230">
        <v>8.7378695408877061</v>
      </c>
      <c r="D22" s="230">
        <v>10.05582581853875</v>
      </c>
      <c r="E22" s="230">
        <v>11.56713713557725</v>
      </c>
      <c r="F22" s="230">
        <v>12.537266748983409</v>
      </c>
      <c r="G22" s="230">
        <v>13.26937640359208</v>
      </c>
      <c r="H22" s="230">
        <v>12.133605763182</v>
      </c>
      <c r="I22" s="230">
        <v>8.733503195290897</v>
      </c>
      <c r="J22" s="230">
        <v>5.7539711307769776</v>
      </c>
      <c r="K22" s="230">
        <v>4.9220342606176573</v>
      </c>
      <c r="L22" s="230">
        <v>7.016221532622958</v>
      </c>
      <c r="M22" s="230">
        <v>6.4382255008449096</v>
      </c>
      <c r="N22" s="230">
        <v>5.5674265034855308</v>
      </c>
      <c r="O22" s="230">
        <v>6.2821507606321623</v>
      </c>
      <c r="P22" s="230">
        <v>6.2492288926471744</v>
      </c>
      <c r="Q22" s="230">
        <v>7.1562819913352769</v>
      </c>
      <c r="R22" s="230">
        <v>6.6682428304445898</v>
      </c>
      <c r="S22" s="230">
        <v>7.1906725156956304</v>
      </c>
      <c r="T22" s="230">
        <v>9.9860932558927775</v>
      </c>
      <c r="U22" s="230">
        <v>11.003021989219871</v>
      </c>
      <c r="V22" s="230">
        <v>9.2521899854921674</v>
      </c>
      <c r="W22" s="230">
        <v>9.9544680842111948</v>
      </c>
      <c r="X22" s="230">
        <v>9.4336161239060292</v>
      </c>
      <c r="Y22" s="230">
        <v>9.0391645424393694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12.44228991875857</v>
      </c>
      <c r="C24" s="261">
        <f t="shared" si="1"/>
        <v>12.594505152526819</v>
      </c>
      <c r="D24" s="261">
        <f t="shared" si="1"/>
        <v>9.346827337531419</v>
      </c>
      <c r="E24" s="261">
        <f t="shared" si="1"/>
        <v>9.963071053659954</v>
      </c>
      <c r="F24" s="261">
        <f t="shared" si="1"/>
        <v>10.50131840058236</v>
      </c>
      <c r="G24" s="261">
        <f t="shared" si="1"/>
        <v>10.535389622820009</v>
      </c>
      <c r="H24" s="261">
        <f t="shared" si="1"/>
        <v>10.19113399614837</v>
      </c>
      <c r="I24" s="261">
        <f t="shared" si="1"/>
        <v>10.01022750211296</v>
      </c>
      <c r="J24" s="261">
        <f t="shared" si="1"/>
        <v>8.7466621292038536</v>
      </c>
      <c r="K24" s="261">
        <f t="shared" si="1"/>
        <v>7.4975317240052641</v>
      </c>
      <c r="L24" s="261">
        <f t="shared" si="1"/>
        <v>10.490064535942331</v>
      </c>
      <c r="M24" s="261">
        <f t="shared" si="1"/>
        <v>8.0871916551447782</v>
      </c>
      <c r="N24" s="261">
        <f t="shared" si="1"/>
        <v>6.9306795705930551</v>
      </c>
      <c r="O24" s="261">
        <f t="shared" si="1"/>
        <v>7.1034630563511776</v>
      </c>
      <c r="P24" s="261">
        <f t="shared" si="1"/>
        <v>7.2080204008273441</v>
      </c>
      <c r="Q24" s="261">
        <f t="shared" si="1"/>
        <v>7.6908540599717332</v>
      </c>
      <c r="R24" s="261">
        <f t="shared" si="1"/>
        <v>8.4698199090352464</v>
      </c>
      <c r="S24" s="261">
        <f t="shared" si="1"/>
        <v>9.4522065245716984</v>
      </c>
      <c r="T24" s="261">
        <f t="shared" si="1"/>
        <v>11.17587441352004</v>
      </c>
      <c r="U24" s="261">
        <f t="shared" si="1"/>
        <v>11.836771196649959</v>
      </c>
      <c r="V24" s="261">
        <f t="shared" si="1"/>
        <v>10.23817369335689</v>
      </c>
      <c r="W24" s="261">
        <f t="shared" si="1"/>
        <v>11.14139917919891</v>
      </c>
      <c r="X24" s="261">
        <f t="shared" si="1"/>
        <v>11.712279548263981</v>
      </c>
      <c r="Y24" s="261">
        <f t="shared" si="1"/>
        <v>11.955571142042389</v>
      </c>
      <c r="DA24" s="70"/>
    </row>
    <row r="25" spans="1:105" ht="12" customHeight="1" x14ac:dyDescent="0.25">
      <c r="A25" s="60" t="s">
        <v>2414</v>
      </c>
      <c r="B25" s="262">
        <v>12.44228991875857</v>
      </c>
      <c r="C25" s="262">
        <v>12.594505152526819</v>
      </c>
      <c r="D25" s="262">
        <v>9.346827337531419</v>
      </c>
      <c r="E25" s="262">
        <v>9.963071053659954</v>
      </c>
      <c r="F25" s="262">
        <v>10.50131840058236</v>
      </c>
      <c r="G25" s="262">
        <v>10.535389622820009</v>
      </c>
      <c r="H25" s="262">
        <v>10.19113399614837</v>
      </c>
      <c r="I25" s="262">
        <v>10.01022750211296</v>
      </c>
      <c r="J25" s="262">
        <v>8.7466621292038536</v>
      </c>
      <c r="K25" s="262">
        <v>7.4975317240052641</v>
      </c>
      <c r="L25" s="262">
        <v>10.490064535942331</v>
      </c>
      <c r="M25" s="262">
        <v>8.0871916551447782</v>
      </c>
      <c r="N25" s="262">
        <v>6.9306795705930551</v>
      </c>
      <c r="O25" s="262">
        <v>7.1034630563511776</v>
      </c>
      <c r="P25" s="262">
        <v>7.2080204008273441</v>
      </c>
      <c r="Q25" s="262">
        <v>7.6908540599717332</v>
      </c>
      <c r="R25" s="262">
        <v>8.4698199090352464</v>
      </c>
      <c r="S25" s="262">
        <v>9.4522065245716984</v>
      </c>
      <c r="T25" s="262">
        <v>11.17587441352004</v>
      </c>
      <c r="U25" s="262">
        <v>11.836771196649959</v>
      </c>
      <c r="V25" s="262">
        <v>10.23817369335689</v>
      </c>
      <c r="W25" s="262">
        <v>11.14139917919891</v>
      </c>
      <c r="X25" s="262">
        <v>11.712279548263981</v>
      </c>
      <c r="Y25" s="262">
        <v>11.955571142042389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38.080550135729169</v>
      </c>
      <c r="C27" s="261">
        <f t="shared" si="2"/>
        <v>36.195988366388256</v>
      </c>
      <c r="D27" s="261">
        <f t="shared" si="2"/>
        <v>15.32878532179026</v>
      </c>
      <c r="E27" s="261">
        <f t="shared" si="2"/>
        <v>17.51856879197139</v>
      </c>
      <c r="F27" s="261">
        <f t="shared" si="2"/>
        <v>21.107173486001962</v>
      </c>
      <c r="G27" s="261">
        <f t="shared" si="2"/>
        <v>19.983585970492559</v>
      </c>
      <c r="H27" s="261">
        <f t="shared" si="2"/>
        <v>18.3381672254386</v>
      </c>
      <c r="I27" s="261">
        <f t="shared" si="2"/>
        <v>19.488328245705219</v>
      </c>
      <c r="J27" s="261">
        <f t="shared" si="2"/>
        <v>15.794112737165459</v>
      </c>
      <c r="K27" s="261">
        <f t="shared" si="2"/>
        <v>13.70300788234988</v>
      </c>
      <c r="L27" s="261">
        <f t="shared" si="2"/>
        <v>28.29625233989135</v>
      </c>
      <c r="M27" s="261">
        <f t="shared" si="2"/>
        <v>13.921545840445811</v>
      </c>
      <c r="N27" s="261">
        <f t="shared" si="2"/>
        <v>11.72938881646783</v>
      </c>
      <c r="O27" s="261">
        <f t="shared" si="2"/>
        <v>14.017946765579341</v>
      </c>
      <c r="P27" s="261">
        <f t="shared" si="2"/>
        <v>13.926183183199759</v>
      </c>
      <c r="Q27" s="261">
        <f t="shared" si="2"/>
        <v>15.305373937948969</v>
      </c>
      <c r="R27" s="261">
        <f t="shared" si="2"/>
        <v>15.35641176954417</v>
      </c>
      <c r="S27" s="261">
        <f t="shared" si="2"/>
        <v>15.398035807894241</v>
      </c>
      <c r="T27" s="261">
        <f t="shared" si="2"/>
        <v>20.86454265786195</v>
      </c>
      <c r="U27" s="261">
        <f t="shared" si="2"/>
        <v>22.13782543574921</v>
      </c>
      <c r="V27" s="261">
        <f t="shared" si="2"/>
        <v>18.715484330428151</v>
      </c>
      <c r="W27" s="261">
        <f t="shared" si="2"/>
        <v>20.592611344250049</v>
      </c>
      <c r="X27" s="261">
        <f t="shared" si="2"/>
        <v>18.903784705018591</v>
      </c>
      <c r="Y27" s="261">
        <f t="shared" si="2"/>
        <v>17.61692902877282</v>
      </c>
      <c r="DA27" s="70"/>
    </row>
    <row r="28" spans="1:105" ht="12" customHeight="1" x14ac:dyDescent="0.25">
      <c r="A28" s="60" t="s">
        <v>2419</v>
      </c>
      <c r="B28" s="329">
        <v>38.080550135729169</v>
      </c>
      <c r="C28" s="329">
        <v>36.195988366388256</v>
      </c>
      <c r="D28" s="329">
        <v>15.32878532179026</v>
      </c>
      <c r="E28" s="329">
        <v>17.51856879197139</v>
      </c>
      <c r="F28" s="329">
        <v>21.107173486001962</v>
      </c>
      <c r="G28" s="329">
        <v>19.983585970492559</v>
      </c>
      <c r="H28" s="329">
        <v>18.3381672254386</v>
      </c>
      <c r="I28" s="329">
        <v>19.488328245705219</v>
      </c>
      <c r="J28" s="329">
        <v>15.794112737165459</v>
      </c>
      <c r="K28" s="329">
        <v>13.70300788234988</v>
      </c>
      <c r="L28" s="329">
        <v>28.29625233989135</v>
      </c>
      <c r="M28" s="329">
        <v>13.921545840445811</v>
      </c>
      <c r="N28" s="329">
        <v>11.72938881646783</v>
      </c>
      <c r="O28" s="329">
        <v>14.017946765579341</v>
      </c>
      <c r="P28" s="329">
        <v>13.926183183199759</v>
      </c>
      <c r="Q28" s="329">
        <v>15.305373937948969</v>
      </c>
      <c r="R28" s="329">
        <v>15.35641176954417</v>
      </c>
      <c r="S28" s="329">
        <v>15.398035807894241</v>
      </c>
      <c r="T28" s="329">
        <v>20.86454265786195</v>
      </c>
      <c r="U28" s="329">
        <v>22.13782543574921</v>
      </c>
      <c r="V28" s="329">
        <v>18.715484330428151</v>
      </c>
      <c r="W28" s="329">
        <v>20.592611344250049</v>
      </c>
      <c r="X28" s="329">
        <v>18.903784705018591</v>
      </c>
      <c r="Y28" s="329">
        <v>17.61692902877282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14.665153925014341</v>
      </c>
      <c r="C30" s="230">
        <v>14.47601614995965</v>
      </c>
      <c r="D30" s="230">
        <v>0.96331986673490044</v>
      </c>
      <c r="E30" s="230">
        <v>0.9940871697181789</v>
      </c>
      <c r="F30" s="230">
        <v>1.0365697915319461</v>
      </c>
      <c r="G30" s="230">
        <v>1.0273339653610249</v>
      </c>
      <c r="H30" s="230">
        <v>1.004444706607174</v>
      </c>
      <c r="I30" s="230">
        <v>2.9096606664420919</v>
      </c>
      <c r="J30" s="230">
        <v>3.6794209623167009</v>
      </c>
      <c r="K30" s="230">
        <v>2.7662556110944441</v>
      </c>
      <c r="L30" s="230">
        <v>16.046742624137678</v>
      </c>
      <c r="M30" s="230">
        <v>2.7691907886783</v>
      </c>
      <c r="N30" s="230">
        <v>1.833227001755062</v>
      </c>
      <c r="O30" s="230">
        <v>1.9503617276609331</v>
      </c>
      <c r="P30" s="230">
        <v>1.93260683065683</v>
      </c>
      <c r="Q30" s="230">
        <v>1.965503388400853</v>
      </c>
      <c r="R30" s="230">
        <v>1.8695288531008289</v>
      </c>
      <c r="S30" s="230">
        <v>1.394779735562188</v>
      </c>
      <c r="T30" s="230">
        <v>1.6231600017456269</v>
      </c>
      <c r="U30" s="230">
        <v>1.6347537675809709</v>
      </c>
      <c r="V30" s="230">
        <v>1.1631448929293089</v>
      </c>
      <c r="W30" s="230">
        <v>1.381793422561107</v>
      </c>
      <c r="X30" s="230">
        <v>1.352395126886738</v>
      </c>
      <c r="Y30" s="230">
        <v>1.105982588063666</v>
      </c>
      <c r="DA30" s="71" t="s">
        <v>2506</v>
      </c>
    </row>
    <row r="31" spans="1:105" ht="12" customHeight="1" x14ac:dyDescent="0.25">
      <c r="A31" s="59" t="s">
        <v>159</v>
      </c>
      <c r="B31" s="230">
        <v>3.437561825926104</v>
      </c>
      <c r="C31" s="230">
        <v>3.404119178236602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4.1022344431332707</v>
      </c>
      <c r="J31" s="230">
        <v>3.8947330165959331</v>
      </c>
      <c r="K31" s="230">
        <v>3.9052747560873522</v>
      </c>
      <c r="L31" s="230">
        <v>2.2263360977208708</v>
      </c>
      <c r="M31" s="230">
        <v>1.954890050560494</v>
      </c>
      <c r="N31" s="230">
        <v>1.942695381162008</v>
      </c>
      <c r="O31" s="230">
        <v>3.093083951301038</v>
      </c>
      <c r="P31" s="230">
        <v>3.066106505904107</v>
      </c>
      <c r="Q31" s="230">
        <v>3.1166105619262892</v>
      </c>
      <c r="R31" s="230">
        <v>3.960821730093921</v>
      </c>
      <c r="S31" s="230">
        <v>3.7308667641954321</v>
      </c>
      <c r="T31" s="230">
        <v>4.9755351476980731</v>
      </c>
      <c r="U31" s="230">
        <v>4.7844688264255506</v>
      </c>
      <c r="V31" s="230">
        <v>4.3349251725100348</v>
      </c>
      <c r="W31" s="230">
        <v>4.9901492299586634</v>
      </c>
      <c r="X31" s="230">
        <v>4.0747951154089543</v>
      </c>
      <c r="Y31" s="230">
        <v>3.5978542372243481</v>
      </c>
      <c r="DA31" s="71" t="s">
        <v>2507</v>
      </c>
    </row>
    <row r="32" spans="1:105" ht="12" customHeight="1" x14ac:dyDescent="0.25">
      <c r="A32" s="59" t="s">
        <v>32</v>
      </c>
      <c r="B32" s="230">
        <v>8.2732179633686425</v>
      </c>
      <c r="C32" s="230">
        <v>5.8331822654952878</v>
      </c>
      <c r="D32" s="230">
        <v>0</v>
      </c>
      <c r="E32" s="230">
        <v>0</v>
      </c>
      <c r="F32" s="230">
        <v>2.1602226244937071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2508</v>
      </c>
    </row>
    <row r="33" spans="1:105" ht="12" customHeight="1" x14ac:dyDescent="0.25">
      <c r="A33" s="59" t="s">
        <v>35</v>
      </c>
      <c r="B33" s="230">
        <v>11.70461642142007</v>
      </c>
      <c r="C33" s="230">
        <v>12.48267077269672</v>
      </c>
      <c r="D33" s="230">
        <v>14.365465455055361</v>
      </c>
      <c r="E33" s="230">
        <v>16.524481622253209</v>
      </c>
      <c r="F33" s="230">
        <v>17.91038106997631</v>
      </c>
      <c r="G33" s="230">
        <v>18.956252005131539</v>
      </c>
      <c r="H33" s="230">
        <v>17.333722518831429</v>
      </c>
      <c r="I33" s="230">
        <v>12.476433136129851</v>
      </c>
      <c r="J33" s="230">
        <v>8.219958758252826</v>
      </c>
      <c r="K33" s="230">
        <v>7.0314775151680813</v>
      </c>
      <c r="L33" s="230">
        <v>10.0231736180328</v>
      </c>
      <c r="M33" s="230">
        <v>9.197465001207016</v>
      </c>
      <c r="N33" s="230">
        <v>7.9534664335507577</v>
      </c>
      <c r="O33" s="230">
        <v>8.9745010866173729</v>
      </c>
      <c r="P33" s="230">
        <v>8.9274698466388198</v>
      </c>
      <c r="Q33" s="230">
        <v>10.22325998762182</v>
      </c>
      <c r="R33" s="230">
        <v>9.5260611863494162</v>
      </c>
      <c r="S33" s="230">
        <v>10.272389308136621</v>
      </c>
      <c r="T33" s="230">
        <v>14.265847508418251</v>
      </c>
      <c r="U33" s="230">
        <v>15.71860284174269</v>
      </c>
      <c r="V33" s="230">
        <v>13.217414264988809</v>
      </c>
      <c r="W33" s="230">
        <v>14.22066869173028</v>
      </c>
      <c r="X33" s="230">
        <v>13.4765944627229</v>
      </c>
      <c r="Y33" s="230">
        <v>12.91309220348481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36.014576326272113</v>
      </c>
      <c r="C35" s="261">
        <v>35.483489670123262</v>
      </c>
      <c r="D35" s="261">
        <v>21.4342611515249</v>
      </c>
      <c r="E35" s="261">
        <v>22.816323594550411</v>
      </c>
      <c r="F35" s="261">
        <v>24.906784819546971</v>
      </c>
      <c r="G35" s="261">
        <v>24.098341512995528</v>
      </c>
      <c r="H35" s="261">
        <v>23.32846829947739</v>
      </c>
      <c r="I35" s="261">
        <v>25.19244674331361</v>
      </c>
      <c r="J35" s="261">
        <v>22.988167599508081</v>
      </c>
      <c r="K35" s="261">
        <v>19.839734285666221</v>
      </c>
      <c r="L35" s="261">
        <v>28.67162080751487</v>
      </c>
      <c r="M35" s="261">
        <v>20.109692295225599</v>
      </c>
      <c r="N35" s="261">
        <v>17.203629025700089</v>
      </c>
      <c r="O35" s="261">
        <v>17.894263221009631</v>
      </c>
      <c r="P35" s="261">
        <v>18.157941686743381</v>
      </c>
      <c r="Q35" s="261">
        <v>19.18674008107423</v>
      </c>
      <c r="R35" s="261">
        <v>21.579158095571039</v>
      </c>
      <c r="S35" s="261">
        <v>23.523109031022141</v>
      </c>
      <c r="T35" s="261">
        <v>29.202536741967901</v>
      </c>
      <c r="U35" s="261">
        <v>30.382875681475429</v>
      </c>
      <c r="V35" s="261">
        <v>26.273279909592041</v>
      </c>
      <c r="W35" s="261">
        <v>29.138162755997641</v>
      </c>
      <c r="X35" s="261">
        <v>30.65693542268966</v>
      </c>
      <c r="Y35" s="261">
        <v>30.663457832469561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13.86952928690522</v>
      </c>
      <c r="C38" s="229">
        <v>14.191063504667749</v>
      </c>
      <c r="D38" s="229">
        <v>1.347011466505196</v>
      </c>
      <c r="E38" s="229">
        <v>1.294707051404532</v>
      </c>
      <c r="F38" s="229">
        <v>1.2231680743634761</v>
      </c>
      <c r="G38" s="229">
        <v>1.2388689788572349</v>
      </c>
      <c r="H38" s="229">
        <v>1.277780718683728</v>
      </c>
      <c r="I38" s="229">
        <v>3.761301146834426</v>
      </c>
      <c r="J38" s="229">
        <v>5.3553591238997091</v>
      </c>
      <c r="K38" s="229">
        <v>4.0050897409930943</v>
      </c>
      <c r="L38" s="229">
        <v>16.259613258623791</v>
      </c>
      <c r="M38" s="229">
        <v>4.0000999389957421</v>
      </c>
      <c r="N38" s="229">
        <v>2.6888150569117109</v>
      </c>
      <c r="O38" s="229">
        <v>2.489686022823574</v>
      </c>
      <c r="P38" s="229">
        <v>2.5198693477479952</v>
      </c>
      <c r="Q38" s="229">
        <v>2.4639451995494008</v>
      </c>
      <c r="R38" s="229">
        <v>2.627101909659975</v>
      </c>
      <c r="S38" s="229">
        <v>2.1280054096237899</v>
      </c>
      <c r="T38" s="229">
        <v>1.9864547169651641</v>
      </c>
      <c r="U38" s="229">
        <v>2.0074069550514242</v>
      </c>
      <c r="V38" s="229">
        <v>1.467989401981038</v>
      </c>
      <c r="W38" s="229">
        <v>1.685539941584838</v>
      </c>
      <c r="X38" s="229">
        <v>1.8631809642482959</v>
      </c>
      <c r="Y38" s="229">
        <v>1.6928292403269509</v>
      </c>
      <c r="DA38" s="73" t="s">
        <v>2514</v>
      </c>
    </row>
    <row r="39" spans="1:105" ht="12" customHeight="1" x14ac:dyDescent="0.25">
      <c r="A39" s="46" t="s">
        <v>159</v>
      </c>
      <c r="B39" s="229">
        <v>3.2510647119022869</v>
      </c>
      <c r="C39" s="229">
        <v>3.337110910583478</v>
      </c>
      <c r="D39" s="229">
        <v>0</v>
      </c>
      <c r="E39" s="229">
        <v>0</v>
      </c>
      <c r="F39" s="229">
        <v>0</v>
      </c>
      <c r="G39" s="229">
        <v>0</v>
      </c>
      <c r="H39" s="229">
        <v>0</v>
      </c>
      <c r="I39" s="229">
        <v>5.3029342196140723</v>
      </c>
      <c r="J39" s="229">
        <v>5.6687435901456826</v>
      </c>
      <c r="K39" s="229">
        <v>5.6542048387121211</v>
      </c>
      <c r="L39" s="229">
        <v>2.255869915817279</v>
      </c>
      <c r="M39" s="229">
        <v>2.823841392207826</v>
      </c>
      <c r="N39" s="229">
        <v>2.8493735837735392</v>
      </c>
      <c r="O39" s="229">
        <v>3.9483998131001479</v>
      </c>
      <c r="P39" s="229">
        <v>3.9978063197327032</v>
      </c>
      <c r="Q39" s="229">
        <v>3.9069673846612161</v>
      </c>
      <c r="R39" s="229">
        <v>5.565831366386119</v>
      </c>
      <c r="S39" s="229">
        <v>5.6921565852786227</v>
      </c>
      <c r="T39" s="229">
        <v>6.0891564928543103</v>
      </c>
      <c r="U39" s="229">
        <v>5.8751208829483001</v>
      </c>
      <c r="V39" s="229">
        <v>5.4710502967512138</v>
      </c>
      <c r="W39" s="229">
        <v>6.0870863214665443</v>
      </c>
      <c r="X39" s="229">
        <v>5.6138036445895434</v>
      </c>
      <c r="Y39" s="229">
        <v>5.5069156792701639</v>
      </c>
      <c r="DA39" s="73" t="s">
        <v>2515</v>
      </c>
    </row>
    <row r="40" spans="1:105" ht="12" customHeight="1" x14ac:dyDescent="0.25">
      <c r="A40" s="46" t="s">
        <v>32</v>
      </c>
      <c r="B40" s="229">
        <v>7.8243733019515167</v>
      </c>
      <c r="C40" s="229">
        <v>5.7183591884964846</v>
      </c>
      <c r="D40" s="229">
        <v>0</v>
      </c>
      <c r="E40" s="229">
        <v>0</v>
      </c>
      <c r="F40" s="229">
        <v>2.5490954582935572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3.0436560001140509E-2</v>
      </c>
      <c r="T41" s="229">
        <v>3.668104439879897</v>
      </c>
      <c r="U41" s="229">
        <v>3.1985830799071389</v>
      </c>
      <c r="V41" s="229">
        <v>2.6527208399315141</v>
      </c>
      <c r="W41" s="229">
        <v>4.0188733198579456</v>
      </c>
      <c r="X41" s="229">
        <v>4.6133841598873886</v>
      </c>
      <c r="Y41" s="229">
        <v>3.6987904800802931</v>
      </c>
      <c r="DA41" s="73" t="s">
        <v>2517</v>
      </c>
    </row>
    <row r="42" spans="1:105" ht="12" customHeight="1" x14ac:dyDescent="0.25">
      <c r="A42" s="46" t="s">
        <v>35</v>
      </c>
      <c r="B42" s="229">
        <v>11.069609025513079</v>
      </c>
      <c r="C42" s="229">
        <v>12.23695606637555</v>
      </c>
      <c r="D42" s="229">
        <v>20.0872496850197</v>
      </c>
      <c r="E42" s="229">
        <v>21.521616543145878</v>
      </c>
      <c r="F42" s="229">
        <v>21.134521286889939</v>
      </c>
      <c r="G42" s="229">
        <v>22.859472534138291</v>
      </c>
      <c r="H42" s="229">
        <v>22.05068758079366</v>
      </c>
      <c r="I42" s="229">
        <v>16.12821137686511</v>
      </c>
      <c r="J42" s="229">
        <v>11.96406488546269</v>
      </c>
      <c r="K42" s="229">
        <v>10.18043970596101</v>
      </c>
      <c r="L42" s="229">
        <v>10.15613763307381</v>
      </c>
      <c r="M42" s="229">
        <v>13.28575096402203</v>
      </c>
      <c r="N42" s="229">
        <v>11.66544038501484</v>
      </c>
      <c r="O42" s="229">
        <v>11.45617738508591</v>
      </c>
      <c r="P42" s="229">
        <v>11.64026601926269</v>
      </c>
      <c r="Q42" s="229">
        <v>12.81582749686361</v>
      </c>
      <c r="R42" s="229">
        <v>13.386224819524941</v>
      </c>
      <c r="S42" s="229">
        <v>15.672510476118591</v>
      </c>
      <c r="T42" s="229">
        <v>17.458821092268529</v>
      </c>
      <c r="U42" s="229">
        <v>19.301764763568571</v>
      </c>
      <c r="V42" s="229">
        <v>16.681519370928271</v>
      </c>
      <c r="W42" s="229">
        <v>17.346663173088309</v>
      </c>
      <c r="X42" s="229">
        <v>18.56656665396444</v>
      </c>
      <c r="Y42" s="229">
        <v>19.764922432792151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0.99999999999999956</v>
      </c>
      <c r="C51" s="232">
        <f t="shared" si="3"/>
        <v>0.99999999999999956</v>
      </c>
      <c r="D51" s="232">
        <f t="shared" si="3"/>
        <v>1.0000000000000004</v>
      </c>
      <c r="E51" s="232">
        <f t="shared" si="3"/>
        <v>1</v>
      </c>
      <c r="F51" s="232">
        <f t="shared" si="3"/>
        <v>0.99999999999999978</v>
      </c>
      <c r="G51" s="232">
        <f t="shared" si="3"/>
        <v>1</v>
      </c>
      <c r="H51" s="232">
        <f t="shared" si="3"/>
        <v>0.99999999999999989</v>
      </c>
      <c r="I51" s="232">
        <f t="shared" si="3"/>
        <v>1</v>
      </c>
      <c r="J51" s="232">
        <f t="shared" si="3"/>
        <v>1.0000000000000002</v>
      </c>
      <c r="K51" s="232">
        <f t="shared" si="3"/>
        <v>1</v>
      </c>
      <c r="L51" s="232">
        <f t="shared" si="3"/>
        <v>0.99999999999999989</v>
      </c>
      <c r="M51" s="232">
        <f t="shared" si="3"/>
        <v>1</v>
      </c>
      <c r="N51" s="232">
        <f t="shared" si="3"/>
        <v>1.0000000000000002</v>
      </c>
      <c r="O51" s="232">
        <f t="shared" si="3"/>
        <v>0.99999999999999989</v>
      </c>
      <c r="P51" s="232">
        <f t="shared" si="3"/>
        <v>0.99999999999999978</v>
      </c>
      <c r="Q51" s="232">
        <f t="shared" si="3"/>
        <v>1.0000000000000002</v>
      </c>
      <c r="R51" s="232">
        <f t="shared" si="3"/>
        <v>1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0.99999999999999978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2.0478853752432701E-2</v>
      </c>
      <c r="C56" s="300">
        <f t="shared" si="8"/>
        <v>2.1173581020757597E-2</v>
      </c>
      <c r="D56" s="300">
        <f t="shared" si="8"/>
        <v>2.7089682155001356E-2</v>
      </c>
      <c r="E56" s="300">
        <f t="shared" si="8"/>
        <v>2.8262187745701793E-2</v>
      </c>
      <c r="F56" s="300">
        <f t="shared" si="8"/>
        <v>2.7803589529371498E-2</v>
      </c>
      <c r="G56" s="300">
        <f t="shared" si="8"/>
        <v>2.9516590820213975E-2</v>
      </c>
      <c r="H56" s="300">
        <f t="shared" si="8"/>
        <v>2.8651227156798242E-2</v>
      </c>
      <c r="I56" s="300">
        <f t="shared" si="8"/>
        <v>2.696270000964051E-2</v>
      </c>
      <c r="J56" s="300">
        <f t="shared" si="8"/>
        <v>2.3611924850520324E-2</v>
      </c>
      <c r="K56" s="300">
        <f t="shared" si="8"/>
        <v>2.4395219172936692E-2</v>
      </c>
      <c r="L56" s="300">
        <f t="shared" si="8"/>
        <v>2.0502762966593924E-2</v>
      </c>
      <c r="M56" s="300">
        <f t="shared" si="8"/>
        <v>2.4201440122847639E-2</v>
      </c>
      <c r="N56" s="300">
        <f t="shared" si="8"/>
        <v>2.4870819510647887E-2</v>
      </c>
      <c r="O56" s="300">
        <f t="shared" si="8"/>
        <v>2.7368839017922603E-2</v>
      </c>
      <c r="P56" s="300">
        <f t="shared" si="8"/>
        <v>2.7055271110916317E-2</v>
      </c>
      <c r="Q56" s="300">
        <f t="shared" si="8"/>
        <v>2.7816831313427513E-2</v>
      </c>
      <c r="R56" s="300">
        <f t="shared" si="8"/>
        <v>2.6333822522365088E-2</v>
      </c>
      <c r="S56" s="300">
        <f t="shared" si="8"/>
        <v>2.5612588694777134E-2</v>
      </c>
      <c r="T56" s="300">
        <f t="shared" si="8"/>
        <v>2.7392393526521154E-2</v>
      </c>
      <c r="U56" s="300">
        <f t="shared" si="8"/>
        <v>2.7681194583800417E-2</v>
      </c>
      <c r="V56" s="300">
        <f t="shared" si="8"/>
        <v>2.7566407619611599E-2</v>
      </c>
      <c r="W56" s="300">
        <f t="shared" si="8"/>
        <v>2.7439240788218397E-2</v>
      </c>
      <c r="X56" s="300">
        <f t="shared" si="8"/>
        <v>2.5340471627888373E-2</v>
      </c>
      <c r="Y56" s="300">
        <f t="shared" si="8"/>
        <v>2.4390902720884768E-2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0.23067069523829223</v>
      </c>
      <c r="C57" s="301">
        <f t="shared" si="9"/>
        <v>0.22626080563011142</v>
      </c>
      <c r="D57" s="301">
        <f t="shared" si="9"/>
        <v>0.1836641283776082</v>
      </c>
      <c r="E57" s="301">
        <f t="shared" si="9"/>
        <v>0.19047691554746762</v>
      </c>
      <c r="F57" s="301">
        <f t="shared" si="9"/>
        <v>0.20148916728200375</v>
      </c>
      <c r="G57" s="301">
        <f t="shared" si="9"/>
        <v>0.19787848329081598</v>
      </c>
      <c r="H57" s="301">
        <f t="shared" si="9"/>
        <v>0.19273557950313</v>
      </c>
      <c r="I57" s="301">
        <f t="shared" si="9"/>
        <v>0.19425521771372384</v>
      </c>
      <c r="J57" s="301">
        <f t="shared" si="9"/>
        <v>0.18425981473130781</v>
      </c>
      <c r="K57" s="301">
        <f t="shared" si="9"/>
        <v>0.18482449591190783</v>
      </c>
      <c r="L57" s="301">
        <f t="shared" si="9"/>
        <v>0.22232511096332722</v>
      </c>
      <c r="M57" s="301">
        <f t="shared" si="9"/>
        <v>0.18335119861959071</v>
      </c>
      <c r="N57" s="301">
        <f t="shared" si="9"/>
        <v>0.18165629489692947</v>
      </c>
      <c r="O57" s="301">
        <f t="shared" si="9"/>
        <v>0.19546076432620393</v>
      </c>
      <c r="P57" s="301">
        <f t="shared" si="9"/>
        <v>0.19340320124229654</v>
      </c>
      <c r="Q57" s="301">
        <f t="shared" si="9"/>
        <v>0.19690704671969764</v>
      </c>
      <c r="R57" s="301">
        <f t="shared" si="9"/>
        <v>0.18638475397997772</v>
      </c>
      <c r="S57" s="301">
        <f t="shared" si="9"/>
        <v>0.17755208209536552</v>
      </c>
      <c r="T57" s="301">
        <f t="shared" si="9"/>
        <v>0.18728356701986584</v>
      </c>
      <c r="U57" s="301">
        <f t="shared" si="9"/>
        <v>0.18868843388592726</v>
      </c>
      <c r="V57" s="301">
        <f t="shared" si="9"/>
        <v>0.18644973579324825</v>
      </c>
      <c r="W57" s="301">
        <f t="shared" si="9"/>
        <v>0.18621137485788369</v>
      </c>
      <c r="X57" s="301">
        <f t="shared" si="9"/>
        <v>0.17310536714888847</v>
      </c>
      <c r="Y57" s="301">
        <f t="shared" si="9"/>
        <v>0.16579066719216512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0.23067069523829223</v>
      </c>
      <c r="C58" s="302">
        <f t="shared" si="10"/>
        <v>0.22626080563011142</v>
      </c>
      <c r="D58" s="302">
        <f t="shared" si="10"/>
        <v>0.1836641283776082</v>
      </c>
      <c r="E58" s="302">
        <f t="shared" si="10"/>
        <v>0.19047691554746762</v>
      </c>
      <c r="F58" s="302">
        <f t="shared" si="10"/>
        <v>0.20148916728200375</v>
      </c>
      <c r="G58" s="302">
        <f t="shared" si="10"/>
        <v>0.19787848329081598</v>
      </c>
      <c r="H58" s="302">
        <f t="shared" si="10"/>
        <v>0.19273557950313</v>
      </c>
      <c r="I58" s="302">
        <f t="shared" si="10"/>
        <v>0.19425521771372384</v>
      </c>
      <c r="J58" s="302">
        <f t="shared" si="10"/>
        <v>0.18425981473130781</v>
      </c>
      <c r="K58" s="302">
        <f t="shared" si="10"/>
        <v>0.18482449591190783</v>
      </c>
      <c r="L58" s="302">
        <f t="shared" si="10"/>
        <v>0.22232511096332722</v>
      </c>
      <c r="M58" s="302">
        <f t="shared" si="10"/>
        <v>0.18335119861959071</v>
      </c>
      <c r="N58" s="302">
        <f t="shared" si="10"/>
        <v>0.18165629489692947</v>
      </c>
      <c r="O58" s="302">
        <f t="shared" si="10"/>
        <v>0.19546076432620393</v>
      </c>
      <c r="P58" s="302">
        <f t="shared" si="10"/>
        <v>0.19340320124229654</v>
      </c>
      <c r="Q58" s="302">
        <f t="shared" si="10"/>
        <v>0.19690704671969764</v>
      </c>
      <c r="R58" s="302">
        <f t="shared" si="10"/>
        <v>0.18638475397997772</v>
      </c>
      <c r="S58" s="302">
        <f t="shared" si="10"/>
        <v>0.17755208209536552</v>
      </c>
      <c r="T58" s="302">
        <f t="shared" si="10"/>
        <v>0.18728356701986584</v>
      </c>
      <c r="U58" s="302">
        <f t="shared" si="10"/>
        <v>0.18868843388592726</v>
      </c>
      <c r="V58" s="302">
        <f t="shared" si="10"/>
        <v>0.18644973579324825</v>
      </c>
      <c r="W58" s="302">
        <f t="shared" si="10"/>
        <v>0.18621137485788369</v>
      </c>
      <c r="X58" s="302">
        <f t="shared" si="10"/>
        <v>0.17310536714888847</v>
      </c>
      <c r="Y58" s="302">
        <f t="shared" si="10"/>
        <v>0.16579066719216512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0.10766920029429118</v>
      </c>
      <c r="C60" s="301">
        <f t="shared" si="12"/>
        <v>0.11246877311683751</v>
      </c>
      <c r="D60" s="301">
        <f t="shared" si="12"/>
        <v>0.15998629469293854</v>
      </c>
      <c r="E60" s="301">
        <f t="shared" si="12"/>
        <v>0.15475294212644006</v>
      </c>
      <c r="F60" s="301">
        <f t="shared" si="12"/>
        <v>0.14320804260489015</v>
      </c>
      <c r="G60" s="301">
        <f t="shared" si="12"/>
        <v>0.14903137594450191</v>
      </c>
      <c r="H60" s="301">
        <f t="shared" si="12"/>
        <v>0.1530137423530048</v>
      </c>
      <c r="I60" s="301">
        <f t="shared" si="12"/>
        <v>0.14254238289785368</v>
      </c>
      <c r="J60" s="301">
        <f t="shared" si="12"/>
        <v>0.14577387792387633</v>
      </c>
      <c r="K60" s="301">
        <f t="shared" si="12"/>
        <v>0.14446541678714131</v>
      </c>
      <c r="L60" s="301">
        <f t="shared" si="12"/>
        <v>0.11774425279017092</v>
      </c>
      <c r="M60" s="301">
        <f t="shared" si="12"/>
        <v>0.15215841898505547</v>
      </c>
      <c r="N60" s="301">
        <f t="shared" si="12"/>
        <v>0.15333907864274388</v>
      </c>
      <c r="O60" s="301">
        <f t="shared" si="12"/>
        <v>0.14149701313774299</v>
      </c>
      <c r="P60" s="301">
        <f t="shared" si="12"/>
        <v>0.14300444009480195</v>
      </c>
      <c r="Q60" s="301">
        <f t="shared" si="12"/>
        <v>0.14134935927368122</v>
      </c>
      <c r="R60" s="301">
        <f t="shared" si="12"/>
        <v>0.14685771684643198</v>
      </c>
      <c r="S60" s="301">
        <f t="shared" si="12"/>
        <v>0.15570250738202207</v>
      </c>
      <c r="T60" s="301">
        <f t="shared" si="12"/>
        <v>0.14330926730935492</v>
      </c>
      <c r="U60" s="301">
        <f t="shared" si="12"/>
        <v>0.14412706212748397</v>
      </c>
      <c r="V60" s="301">
        <f t="shared" si="12"/>
        <v>0.14570858977590215</v>
      </c>
      <c r="W60" s="301">
        <f t="shared" si="12"/>
        <v>0.14392507961207024</v>
      </c>
      <c r="X60" s="301">
        <f t="shared" si="12"/>
        <v>0.15321636706162589</v>
      </c>
      <c r="Y60" s="301">
        <f t="shared" si="12"/>
        <v>0.1607319311251536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0.10766920029429118</v>
      </c>
      <c r="C61" s="302">
        <f t="shared" si="13"/>
        <v>0.11246877311683751</v>
      </c>
      <c r="D61" s="302">
        <f t="shared" si="13"/>
        <v>0.15998629469293854</v>
      </c>
      <c r="E61" s="302">
        <f t="shared" si="13"/>
        <v>0.15475294212644006</v>
      </c>
      <c r="F61" s="302">
        <f t="shared" si="13"/>
        <v>0.14320804260489015</v>
      </c>
      <c r="G61" s="302">
        <f t="shared" si="13"/>
        <v>0.14903137594450191</v>
      </c>
      <c r="H61" s="302">
        <f t="shared" si="13"/>
        <v>0.1530137423530048</v>
      </c>
      <c r="I61" s="302">
        <f t="shared" si="13"/>
        <v>0.14254238289785368</v>
      </c>
      <c r="J61" s="302">
        <f t="shared" si="13"/>
        <v>0.14577387792387633</v>
      </c>
      <c r="K61" s="302">
        <f t="shared" si="13"/>
        <v>0.14446541678714131</v>
      </c>
      <c r="L61" s="302">
        <f t="shared" si="13"/>
        <v>0.11774425279017092</v>
      </c>
      <c r="M61" s="302">
        <f t="shared" si="13"/>
        <v>0.15215841898505547</v>
      </c>
      <c r="N61" s="302">
        <f t="shared" si="13"/>
        <v>0.15333907864274388</v>
      </c>
      <c r="O61" s="302">
        <f t="shared" si="13"/>
        <v>0.14149701313774299</v>
      </c>
      <c r="P61" s="302">
        <f t="shared" si="13"/>
        <v>0.14300444009480195</v>
      </c>
      <c r="Q61" s="302">
        <f t="shared" si="13"/>
        <v>0.14134935927368122</v>
      </c>
      <c r="R61" s="302">
        <f t="shared" si="13"/>
        <v>0.14685771684643198</v>
      </c>
      <c r="S61" s="302">
        <f t="shared" si="13"/>
        <v>0.15570250738202207</v>
      </c>
      <c r="T61" s="302">
        <f t="shared" si="13"/>
        <v>0.14330926730935492</v>
      </c>
      <c r="U61" s="302">
        <f t="shared" si="13"/>
        <v>0.14412706212748397</v>
      </c>
      <c r="V61" s="302">
        <f t="shared" si="13"/>
        <v>0.14570858977590215</v>
      </c>
      <c r="W61" s="302">
        <f t="shared" si="13"/>
        <v>0.14392507961207024</v>
      </c>
      <c r="X61" s="302">
        <f t="shared" si="13"/>
        <v>0.15321636706162589</v>
      </c>
      <c r="Y61" s="302">
        <f t="shared" si="13"/>
        <v>0.1607319311251536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0.32952956462613187</v>
      </c>
      <c r="C63" s="301">
        <f t="shared" si="15"/>
        <v>0.3232297223287306</v>
      </c>
      <c r="D63" s="301">
        <f t="shared" si="15"/>
        <v>0.26237732625372612</v>
      </c>
      <c r="E63" s="301">
        <f t="shared" si="15"/>
        <v>0.27210987935352499</v>
      </c>
      <c r="F63" s="301">
        <f t="shared" si="15"/>
        <v>0.28784166754571971</v>
      </c>
      <c r="G63" s="301">
        <f t="shared" si="15"/>
        <v>0.28268354755830855</v>
      </c>
      <c r="H63" s="301">
        <f t="shared" si="15"/>
        <v>0.27533654214732861</v>
      </c>
      <c r="I63" s="301">
        <f t="shared" si="15"/>
        <v>0.27750745387674836</v>
      </c>
      <c r="J63" s="301">
        <f t="shared" si="15"/>
        <v>0.26322830675901121</v>
      </c>
      <c r="K63" s="301">
        <f t="shared" si="15"/>
        <v>0.26403499415986836</v>
      </c>
      <c r="L63" s="301">
        <f t="shared" si="15"/>
        <v>0.31760730137618182</v>
      </c>
      <c r="M63" s="301">
        <f t="shared" si="15"/>
        <v>0.26193028374227251</v>
      </c>
      <c r="N63" s="301">
        <f t="shared" si="15"/>
        <v>0.2595089927098993</v>
      </c>
      <c r="O63" s="301">
        <f t="shared" si="15"/>
        <v>0.27922966332314836</v>
      </c>
      <c r="P63" s="301">
        <f t="shared" si="15"/>
        <v>0.27629028748899509</v>
      </c>
      <c r="Q63" s="301">
        <f t="shared" si="15"/>
        <v>0.28129578102813946</v>
      </c>
      <c r="R63" s="301">
        <f t="shared" si="15"/>
        <v>0.26626393425711131</v>
      </c>
      <c r="S63" s="301">
        <f t="shared" si="15"/>
        <v>0.25364583156480808</v>
      </c>
      <c r="T63" s="301">
        <f t="shared" si="15"/>
        <v>0.26754795288552252</v>
      </c>
      <c r="U63" s="301">
        <f t="shared" si="15"/>
        <v>0.26955490555132477</v>
      </c>
      <c r="V63" s="301">
        <f t="shared" si="15"/>
        <v>0.266356765418926</v>
      </c>
      <c r="W63" s="301">
        <f t="shared" si="15"/>
        <v>0.26601624979697674</v>
      </c>
      <c r="X63" s="301">
        <f t="shared" si="15"/>
        <v>0.24729338164126932</v>
      </c>
      <c r="Y63" s="301">
        <f t="shared" si="15"/>
        <v>0.23684381027452148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0.32952956462613187</v>
      </c>
      <c r="C64" s="302">
        <f t="shared" si="16"/>
        <v>0.3232297223287306</v>
      </c>
      <c r="D64" s="302">
        <f t="shared" si="16"/>
        <v>0.26237732625372612</v>
      </c>
      <c r="E64" s="302">
        <f t="shared" si="16"/>
        <v>0.27210987935352499</v>
      </c>
      <c r="F64" s="302">
        <f t="shared" si="16"/>
        <v>0.28784166754571971</v>
      </c>
      <c r="G64" s="302">
        <f t="shared" si="16"/>
        <v>0.28268354755830855</v>
      </c>
      <c r="H64" s="302">
        <f t="shared" si="16"/>
        <v>0.27533654214732861</v>
      </c>
      <c r="I64" s="302">
        <f t="shared" si="16"/>
        <v>0.27750745387674836</v>
      </c>
      <c r="J64" s="302">
        <f t="shared" si="16"/>
        <v>0.26322830675901121</v>
      </c>
      <c r="K64" s="302">
        <f t="shared" si="16"/>
        <v>0.26403499415986836</v>
      </c>
      <c r="L64" s="302">
        <f t="shared" si="16"/>
        <v>0.31760730137618182</v>
      </c>
      <c r="M64" s="302">
        <f t="shared" si="16"/>
        <v>0.26193028374227251</v>
      </c>
      <c r="N64" s="302">
        <f t="shared" si="16"/>
        <v>0.2595089927098993</v>
      </c>
      <c r="O64" s="302">
        <f t="shared" si="16"/>
        <v>0.27922966332314836</v>
      </c>
      <c r="P64" s="302">
        <f t="shared" si="16"/>
        <v>0.27629028748899509</v>
      </c>
      <c r="Q64" s="302">
        <f t="shared" si="16"/>
        <v>0.28129578102813946</v>
      </c>
      <c r="R64" s="302">
        <f t="shared" si="16"/>
        <v>0.26626393425711131</v>
      </c>
      <c r="S64" s="302">
        <f t="shared" si="16"/>
        <v>0.25364583156480808</v>
      </c>
      <c r="T64" s="302">
        <f t="shared" si="16"/>
        <v>0.26754795288552252</v>
      </c>
      <c r="U64" s="302">
        <f t="shared" si="16"/>
        <v>0.26955490555132477</v>
      </c>
      <c r="V64" s="302">
        <f t="shared" si="16"/>
        <v>0.266356765418926</v>
      </c>
      <c r="W64" s="302">
        <f t="shared" si="16"/>
        <v>0.26601624979697674</v>
      </c>
      <c r="X64" s="302">
        <f t="shared" si="16"/>
        <v>0.24729338164126932</v>
      </c>
      <c r="Y64" s="302">
        <f t="shared" si="16"/>
        <v>0.23684381027452148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0.31165168608885169</v>
      </c>
      <c r="C66" s="301">
        <f t="shared" si="18"/>
        <v>0.31686711790356242</v>
      </c>
      <c r="D66" s="301">
        <f t="shared" si="18"/>
        <v>0.36688256852072609</v>
      </c>
      <c r="E66" s="301">
        <f t="shared" si="18"/>
        <v>0.35439807522686567</v>
      </c>
      <c r="F66" s="301">
        <f t="shared" si="18"/>
        <v>0.33965753303801466</v>
      </c>
      <c r="G66" s="301">
        <f t="shared" si="18"/>
        <v>0.34089000238615957</v>
      </c>
      <c r="H66" s="301">
        <f t="shared" si="18"/>
        <v>0.35026290883973821</v>
      </c>
      <c r="I66" s="301">
        <f t="shared" si="18"/>
        <v>0.35873224550203364</v>
      </c>
      <c r="J66" s="301">
        <f t="shared" si="18"/>
        <v>0.38312607573528451</v>
      </c>
      <c r="K66" s="301">
        <f t="shared" si="18"/>
        <v>0.38227987396814589</v>
      </c>
      <c r="L66" s="301">
        <f t="shared" si="18"/>
        <v>0.32182057190372604</v>
      </c>
      <c r="M66" s="301">
        <f t="shared" si="18"/>
        <v>0.3783586585302337</v>
      </c>
      <c r="N66" s="301">
        <f t="shared" si="18"/>
        <v>0.38062481423977962</v>
      </c>
      <c r="O66" s="301">
        <f t="shared" si="18"/>
        <v>0.35644372019498205</v>
      </c>
      <c r="P66" s="301">
        <f t="shared" si="18"/>
        <v>0.36024680006298998</v>
      </c>
      <c r="Q66" s="301">
        <f t="shared" si="18"/>
        <v>0.35263098166505435</v>
      </c>
      <c r="R66" s="301">
        <f t="shared" si="18"/>
        <v>0.37415977239411385</v>
      </c>
      <c r="S66" s="301">
        <f t="shared" si="18"/>
        <v>0.38748699026302708</v>
      </c>
      <c r="T66" s="301">
        <f t="shared" si="18"/>
        <v>0.37446681925873554</v>
      </c>
      <c r="U66" s="301">
        <f t="shared" si="18"/>
        <v>0.3699484038514636</v>
      </c>
      <c r="V66" s="301">
        <f t="shared" si="18"/>
        <v>0.37391850139231181</v>
      </c>
      <c r="W66" s="301">
        <f t="shared" si="18"/>
        <v>0.37640805494485097</v>
      </c>
      <c r="X66" s="301">
        <f t="shared" si="18"/>
        <v>0.40104441252032796</v>
      </c>
      <c r="Y66" s="301">
        <f t="shared" si="18"/>
        <v>0.41224268868727498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1.34467949106268</v>
      </c>
      <c r="C72" s="320">
        <f>IF(C$5=0,0,C$5/TRE_fec!C$5)</f>
        <v>1.287833133534706</v>
      </c>
      <c r="D72" s="320">
        <f>IF(D$5=0,0,D$5/TRE_fec!D$5)</f>
        <v>0.8897603619369896</v>
      </c>
      <c r="E72" s="320">
        <f>IF(E$5=0,0,E$5/TRE_fec!E$5)</f>
        <v>0.93811373660428587</v>
      </c>
      <c r="F72" s="320">
        <f>IF(F$5=0,0,F$5/TRE_fec!F$5)</f>
        <v>1.0350104454442348</v>
      </c>
      <c r="G72" s="320">
        <f>IF(G$5=0,0,G$5/TRE_fec!G$5)</f>
        <v>0.99487037960729707</v>
      </c>
      <c r="H72" s="320">
        <f>IF(H$5=0,0,H$5/TRE_fec!H$5)</f>
        <v>0.95493739447404169</v>
      </c>
      <c r="I72" s="320">
        <f>IF(I$5=0,0,I$5/TRE_fec!I$5)</f>
        <v>0.99406184067586301</v>
      </c>
      <c r="J72" s="320">
        <f>IF(J$5=0,0,J$5/TRE_fec!J$5)</f>
        <v>0.92256538113820907</v>
      </c>
      <c r="K72" s="320">
        <f>IF(K$5=0,0,K$5/TRE_fec!K$5)</f>
        <v>0.93164894150267819</v>
      </c>
      <c r="L72" s="320">
        <f>IF(L$5=0,0,L$5/TRE_fec!L$5)</f>
        <v>1.2167600539806596</v>
      </c>
      <c r="M72" s="320">
        <f>IF(M$5=0,0,M$5/TRE_fec!M$5)</f>
        <v>0.90406968895075213</v>
      </c>
      <c r="N72" s="320">
        <f>IF(N$5=0,0,N$5/TRE_fec!N$5)</f>
        <v>0.89558183929830182</v>
      </c>
      <c r="O72" s="320">
        <f>IF(O$5=0,0,O$5/TRE_fec!O$5)</f>
        <v>1.0051003307127671</v>
      </c>
      <c r="P72" s="320">
        <f>IF(P$5=0,0,P$5/TRE_fec!P$5)</f>
        <v>0.98871883406396011</v>
      </c>
      <c r="Q72" s="320">
        <f>IF(Q$5=0,0,Q$5/TRE_fec!Q$5)</f>
        <v>1.0145355957460658</v>
      </c>
      <c r="R72" s="320">
        <f>IF(R$5=0,0,R$5/TRE_fec!R$5)</f>
        <v>0.94055225959253019</v>
      </c>
      <c r="S72" s="320">
        <f>IF(S$5=0,0,S$5/TRE_fec!S$5)</f>
        <v>0.87087226365668757</v>
      </c>
      <c r="T72" s="320">
        <f>IF(T$5=0,0,T$5/TRE_fec!T$5)</f>
        <v>0.98932583315333722</v>
      </c>
      <c r="U72" s="320">
        <f>IF(U$5=0,0,U$5/TRE_fec!U$5)</f>
        <v>0.98898800596562775</v>
      </c>
      <c r="V72" s="320">
        <f>IF(V$5=0,0,V$5/TRE_fec!V$5)</f>
        <v>0.97133549985343104</v>
      </c>
      <c r="W72" s="320">
        <f>IF(W$5=0,0,W$5/TRE_fec!W$5)</f>
        <v>0.98452190046313659</v>
      </c>
      <c r="X72" s="320">
        <f>IF(X$5=0,0,X$5/TRE_fec!X$5)</f>
        <v>0.89525832197351296</v>
      </c>
      <c r="Y72" s="320">
        <f>IF(Y$5=0,0,Y$5/TRE_fec!Y$5)</f>
        <v>0.83473647438812271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1.0681307174392372</v>
      </c>
      <c r="C77" s="332">
        <f>IF(C$10=0,0,C$10/TRE_fec!C$10)</f>
        <v>1.0501604708951053</v>
      </c>
      <c r="D77" s="332">
        <f>IF(D$10=0,0,D$10/TRE_fec!D$10)</f>
        <v>0.89413292262764221</v>
      </c>
      <c r="E77" s="332">
        <f>IF(E$10=0,0,E$10/TRE_fec!E$10)</f>
        <v>0.9823839948148978</v>
      </c>
      <c r="F77" s="332">
        <f>IF(F$10=0,0,F$10/TRE_fec!F$10)</f>
        <v>1.0677666863161865</v>
      </c>
      <c r="G77" s="332">
        <f>IF(G$10=0,0,G$10/TRE_fec!G$10)</f>
        <v>1.085384793535447</v>
      </c>
      <c r="H77" s="332">
        <f>IF(H$10=0,0,H$10/TRE_fec!H$10)</f>
        <v>1.0131398528392546</v>
      </c>
      <c r="I77" s="332">
        <f>IF(I$10=0,0,I$10/TRE_fec!I$10)</f>
        <v>0.99616166173553056</v>
      </c>
      <c r="J77" s="332">
        <f>IF(J$10=0,0,J$10/TRE_fec!J$10)</f>
        <v>0.8113864425395928</v>
      </c>
      <c r="K77" s="332">
        <f>IF(K$10=0,0,K$10/TRE_fec!K$10)</f>
        <v>0.84552741962837563</v>
      </c>
      <c r="L77" s="332">
        <f>IF(L$10=0,0,L$10/TRE_fec!L$10)</f>
        <v>0.96261479257455962</v>
      </c>
      <c r="M77" s="332">
        <f>IF(M$10=0,0,M$10/TRE_fec!M$10)</f>
        <v>0.81480500170822845</v>
      </c>
      <c r="N77" s="332">
        <f>IF(N$10=0,0,N$10/TRE_fec!N$10)</f>
        <v>0.82805994799061078</v>
      </c>
      <c r="O77" s="332">
        <f>IF(O$10=0,0,O$10/TRE_fec!O$10)</f>
        <v>1.0217014602076147</v>
      </c>
      <c r="P77" s="332">
        <f>IF(P$10=0,0,P$10/TRE_fec!P$10)</f>
        <v>0.9937438887976463</v>
      </c>
      <c r="Q77" s="332">
        <f>IF(Q$10=0,0,Q$10/TRE_fec!Q$10)</f>
        <v>1.0474373798399348</v>
      </c>
      <c r="R77" s="332">
        <f>IF(R$10=0,0,R$10/TRE_fec!R$10)</f>
        <v>0.9194855732398074</v>
      </c>
      <c r="S77" s="332">
        <f>IF(S$10=0,0,S$10/TRE_fec!S$10)</f>
        <v>0.82692413598448322</v>
      </c>
      <c r="T77" s="332">
        <f>IF(T$10=0,0,T$10/TRE_fec!T$10)</f>
        <v>1.0094332709981393</v>
      </c>
      <c r="U77" s="332">
        <f>IF(U$10=0,0,U$10/TRE_fec!U$10)</f>
        <v>1.0185535749016825</v>
      </c>
      <c r="V77" s="332">
        <f>IF(V$10=0,0,V$10/TRE_fec!V$10)</f>
        <v>0.9957867671887205</v>
      </c>
      <c r="W77" s="332">
        <f>IF(W$10=0,0,W$10/TRE_fec!W$10)</f>
        <v>1.0063395262633246</v>
      </c>
      <c r="X77" s="332">
        <f>IF(X$10=0,0,X$10/TRE_fec!X$10)</f>
        <v>0.84618519553152749</v>
      </c>
      <c r="Y77" s="332">
        <f>IF(Y$10=0,0,Y$10/TRE_fec!Y$10)</f>
        <v>0.75742906955458444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1.7091512687555954</v>
      </c>
      <c r="C78" s="348">
        <f>IF(C$16=0,0,C$16/TRE_fec!C$16)</f>
        <v>1.6153542558039427</v>
      </c>
      <c r="D78" s="348">
        <f>IF(D$16=0,0,D$16/TRE_fec!D$16)</f>
        <v>0.93291858788035409</v>
      </c>
      <c r="E78" s="348">
        <f>IF(E$16=0,0,E$16/TRE_fec!E$16)</f>
        <v>1.0186944778647711</v>
      </c>
      <c r="F78" s="348">
        <f>IF(F$16=0,0,F$16/TRE_fec!F$16)</f>
        <v>1.183624412198764</v>
      </c>
      <c r="G78" s="348">
        <f>IF(G$16=0,0,G$16/TRE_fec!G$16)</f>
        <v>1.119285821863462</v>
      </c>
      <c r="H78" s="348">
        <f>IF(H$16=0,0,H$16/TRE_fec!H$16)</f>
        <v>1.048547408836253</v>
      </c>
      <c r="I78" s="348">
        <f>IF(I$16=0,0,I$16/TRE_fec!I$16)</f>
        <v>1.0983107507594982</v>
      </c>
      <c r="J78" s="348">
        <f>IF(J$16=0,0,J$16/TRE_fec!J$16)</f>
        <v>0.96756389995193526</v>
      </c>
      <c r="K78" s="348">
        <f>IF(K$16=0,0,K$16/TRE_fec!K$16)</f>
        <v>0.980052594839943</v>
      </c>
      <c r="L78" s="348">
        <f>IF(L$16=0,0,L$16/TRE_fec!L$16)</f>
        <v>1.5051796120208836</v>
      </c>
      <c r="M78" s="348">
        <f>IF(M$16=0,0,M$16/TRE_fec!M$16)</f>
        <v>0.94477267831626688</v>
      </c>
      <c r="N78" s="348">
        <f>IF(N$16=0,0,N$16/TRE_fec!N$16)</f>
        <v>0.92759593323378875</v>
      </c>
      <c r="O78" s="348">
        <f>IF(O$16=0,0,O$16/TRE_fec!O$16)</f>
        <v>1.1170111611593174</v>
      </c>
      <c r="P78" s="348">
        <f>IF(P$16=0,0,P$16/TRE_fec!P$16)</f>
        <v>1.087931084919592</v>
      </c>
      <c r="Q78" s="348">
        <f>IF(Q$16=0,0,Q$16/TRE_fec!Q$16)</f>
        <v>1.1354385180146416</v>
      </c>
      <c r="R78" s="348">
        <f>IF(R$16=0,0,R$16/TRE_fec!R$16)</f>
        <v>0.99875785287878061</v>
      </c>
      <c r="S78" s="348">
        <f>IF(S$16=0,0,S$16/TRE_fec!S$16)</f>
        <v>0.88179748297849636</v>
      </c>
      <c r="T78" s="348">
        <f>IF(T$16=0,0,T$16/TRE_fec!T$16)</f>
        <v>1.0604074486256831</v>
      </c>
      <c r="U78" s="348">
        <f>IF(U$16=0,0,U$16/TRE_fec!U$16)</f>
        <v>1.0669663448243536</v>
      </c>
      <c r="V78" s="348">
        <f>IF(V$16=0,0,V$16/TRE_fec!V$16)</f>
        <v>1.0359003213160705</v>
      </c>
      <c r="W78" s="348">
        <f>IF(W$16=0,0,W$16/TRE_fec!W$16)</f>
        <v>1.0499559502045825</v>
      </c>
      <c r="X78" s="348">
        <f>IF(X$16=0,0,X$16/TRE_fec!X$16)</f>
        <v>0.8894353797617861</v>
      </c>
      <c r="Y78" s="348">
        <f>IF(Y$16=0,0,Y$16/TRE_fec!Y$16)</f>
        <v>0.79293721793104188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1.7155855454872369</v>
      </c>
      <c r="C79" s="348">
        <f>IF(C$24=0,0,C$24/TRE_fec!C$24)</f>
        <v>1.7094822096336992</v>
      </c>
      <c r="D79" s="348">
        <f>IF(D$24=0,0,D$24/TRE_fec!D$24)</f>
        <v>1.6597879881371631</v>
      </c>
      <c r="E79" s="348">
        <f>IF(E$24=0,0,E$24/TRE_fec!E$24)</f>
        <v>1.6755258284214112</v>
      </c>
      <c r="F79" s="348">
        <f>IF(F$24=0,0,F$24/TRE_fec!F$24)</f>
        <v>1.6953758065538014</v>
      </c>
      <c r="G79" s="348">
        <f>IF(G$24=0,0,G$24/TRE_fec!G$24)</f>
        <v>1.6931491693670893</v>
      </c>
      <c r="H79" s="348">
        <f>IF(H$24=0,0,H$24/TRE_fec!H$24)</f>
        <v>1.6808436708050003</v>
      </c>
      <c r="I79" s="348">
        <f>IF(I$24=0,0,I$24/TRE_fec!I$24)</f>
        <v>1.6642551871172981</v>
      </c>
      <c r="J79" s="348">
        <f>IF(J$24=0,0,J$24/TRE_fec!J$24)</f>
        <v>1.6280711348251338</v>
      </c>
      <c r="K79" s="348">
        <f>IF(K$24=0,0,K$24/TRE_fec!K$24)</f>
        <v>1.6288134668271796</v>
      </c>
      <c r="L79" s="348">
        <f>IF(L$24=0,0,L$24/TRE_fec!L$24)</f>
        <v>1.699078043538133</v>
      </c>
      <c r="M79" s="348">
        <f>IF(M$24=0,0,M$24/TRE_fec!M$24)</f>
        <v>1.6401726798005192</v>
      </c>
      <c r="N79" s="348">
        <f>IF(N$24=0,0,N$24/TRE_fec!N$24)</f>
        <v>1.6380760109823069</v>
      </c>
      <c r="O79" s="348">
        <f>IF(O$24=0,0,O$24/TRE_fec!O$24)</f>
        <v>1.6672275339550477</v>
      </c>
      <c r="P79" s="348">
        <f>IF(P$24=0,0,P$24/TRE_fec!P$24)</f>
        <v>1.6623838402494808</v>
      </c>
      <c r="Q79" s="348">
        <f>IF(Q$24=0,0,Q$24/TRE_fec!Q$24)</f>
        <v>1.673042057205731</v>
      </c>
      <c r="R79" s="348">
        <f>IF(R$24=0,0,R$24/TRE_fec!R$24)</f>
        <v>1.6442620017013481</v>
      </c>
      <c r="S79" s="348">
        <f>IF(S$24=0,0,S$24/TRE_fec!S$24)</f>
        <v>1.6285900639646973</v>
      </c>
      <c r="T79" s="348">
        <f>IF(T$24=0,0,T$24/TRE_fec!T$24)</f>
        <v>1.6674686267267063</v>
      </c>
      <c r="U79" s="348">
        <f>IF(U$24=0,0,U$24/TRE_fec!U$24)</f>
        <v>1.6701529695451434</v>
      </c>
      <c r="V79" s="348">
        <f>IF(V$24=0,0,V$24/TRE_fec!V$24)</f>
        <v>1.66423254578891</v>
      </c>
      <c r="W79" s="348">
        <f>IF(W$24=0,0,W$24/TRE_fec!W$24)</f>
        <v>1.6672695338361307</v>
      </c>
      <c r="X79" s="348">
        <f>IF(X$24=0,0,X$24/TRE_fec!X$24)</f>
        <v>1.6409666233784894</v>
      </c>
      <c r="Y79" s="348">
        <f>IF(Y$24=0,0,Y$24/TRE_fec!Y$24)</f>
        <v>1.6224617478572427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1.7091512687555956</v>
      </c>
      <c r="C80" s="348">
        <f>IF(C$27=0,0,C$27/TRE_fec!C$27)</f>
        <v>1.6153542558039422</v>
      </c>
      <c r="D80" s="348">
        <f>IF(D$27=0,0,D$27/TRE_fec!D$27)</f>
        <v>0.93291858788035442</v>
      </c>
      <c r="E80" s="348">
        <f>IF(E$27=0,0,E$27/TRE_fec!E$27)</f>
        <v>1.0186944778647709</v>
      </c>
      <c r="F80" s="348">
        <f>IF(F$27=0,0,F$27/TRE_fec!F$27)</f>
        <v>1.1836244121987642</v>
      </c>
      <c r="G80" s="348">
        <f>IF(G$27=0,0,G$27/TRE_fec!G$27)</f>
        <v>1.1192858218634625</v>
      </c>
      <c r="H80" s="348">
        <f>IF(H$27=0,0,H$27/TRE_fec!H$27)</f>
        <v>1.0485474088362532</v>
      </c>
      <c r="I80" s="348">
        <f>IF(I$27=0,0,I$27/TRE_fec!I$27)</f>
        <v>1.0983107507594985</v>
      </c>
      <c r="J80" s="348">
        <f>IF(J$27=0,0,J$27/TRE_fec!J$27)</f>
        <v>0.9675638999519357</v>
      </c>
      <c r="K80" s="348">
        <f>IF(K$27=0,0,K$27/TRE_fec!K$27)</f>
        <v>0.98005259483994345</v>
      </c>
      <c r="L80" s="348">
        <f>IF(L$27=0,0,L$27/TRE_fec!L$27)</f>
        <v>1.5051796120208838</v>
      </c>
      <c r="M80" s="348">
        <f>IF(M$27=0,0,M$27/TRE_fec!M$27)</f>
        <v>0.9447726783162671</v>
      </c>
      <c r="N80" s="348">
        <f>IF(N$27=0,0,N$27/TRE_fec!N$27)</f>
        <v>0.92759593323378886</v>
      </c>
      <c r="O80" s="348">
        <f>IF(O$27=0,0,O$27/TRE_fec!O$27)</f>
        <v>1.117011161159317</v>
      </c>
      <c r="P80" s="348">
        <f>IF(P$27=0,0,P$27/TRE_fec!P$27)</f>
        <v>1.087931084919592</v>
      </c>
      <c r="Q80" s="348">
        <f>IF(Q$27=0,0,Q$27/TRE_fec!Q$27)</f>
        <v>1.1354385180146411</v>
      </c>
      <c r="R80" s="348">
        <f>IF(R$27=0,0,R$27/TRE_fec!R$27)</f>
        <v>0.9987578528787816</v>
      </c>
      <c r="S80" s="348">
        <f>IF(S$27=0,0,S$27/TRE_fec!S$27)</f>
        <v>0.88179748297849669</v>
      </c>
      <c r="T80" s="348">
        <f>IF(T$27=0,0,T$27/TRE_fec!T$27)</f>
        <v>1.0604074486256825</v>
      </c>
      <c r="U80" s="348">
        <f>IF(U$27=0,0,U$27/TRE_fec!U$27)</f>
        <v>1.0669663448243536</v>
      </c>
      <c r="V80" s="348">
        <f>IF(V$27=0,0,V$27/TRE_fec!V$27)</f>
        <v>1.0359003213160707</v>
      </c>
      <c r="W80" s="348">
        <f>IF(W$27=0,0,W$27/TRE_fec!W$27)</f>
        <v>1.0499559502045825</v>
      </c>
      <c r="X80" s="348">
        <f>IF(X$27=0,0,X$27/TRE_fec!X$27)</f>
        <v>0.88943537976178666</v>
      </c>
      <c r="Y80" s="348">
        <f>IF(Y$27=0,0,Y$27/TRE_fec!Y$27)</f>
        <v>0.79293721793104144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2.6826127221059104</v>
      </c>
      <c r="C81" s="348">
        <f>IF(C$35=0,0,C$35/TRE_fec!C$35)</f>
        <v>2.6437325101469389</v>
      </c>
      <c r="D81" s="348">
        <f>IF(D$35=0,0,D$35/TRE_fec!D$35)</f>
        <v>2.3652845797966942</v>
      </c>
      <c r="E81" s="348">
        <f>IF(E$35=0,0,E$35/TRE_fec!E$35)</f>
        <v>2.3636740869908341</v>
      </c>
      <c r="F81" s="348">
        <f>IF(F$35=0,0,F$35/TRE_fec!F$35)</f>
        <v>2.430490454379663</v>
      </c>
      <c r="G81" s="348">
        <f>IF(G$35=0,0,G$35/TRE_fec!G$35)</f>
        <v>2.3622669178227067</v>
      </c>
      <c r="H81" s="348">
        <f>IF(H$35=0,0,H$35/TRE_fec!H$35)</f>
        <v>2.3631540188333915</v>
      </c>
      <c r="I81" s="348">
        <f>IF(I$35=0,0,I$35/TRE_fec!I$35)</f>
        <v>2.5193437243419328</v>
      </c>
      <c r="J81" s="348">
        <f>IF(J$35=0,0,J$35/TRE_fec!J$35)</f>
        <v>2.5690805191926049</v>
      </c>
      <c r="K81" s="348">
        <f>IF(K$35=0,0,K$35/TRE_fec!K$35)</f>
        <v>2.5857076755519066</v>
      </c>
      <c r="L81" s="348">
        <f>IF(L$35=0,0,L$35/TRE_fec!L$35)</f>
        <v>2.5586653527159537</v>
      </c>
      <c r="M81" s="348">
        <f>IF(M$35=0,0,M$35/TRE_fec!M$35)</f>
        <v>2.4885970076852413</v>
      </c>
      <c r="N81" s="348">
        <f>IF(N$35=0,0,N$35/TRE_fec!N$35)</f>
        <v>2.4922791290369584</v>
      </c>
      <c r="O81" s="348">
        <f>IF(O$35=0,0,O$35/TRE_fec!O$35)</f>
        <v>2.522966127926987</v>
      </c>
      <c r="P81" s="348">
        <f>IF(P$35=0,0,P$35/TRE_fec!P$35)</f>
        <v>2.5225404071044126</v>
      </c>
      <c r="Q81" s="348">
        <f>IF(Q$35=0,0,Q$35/TRE_fec!Q$35)</f>
        <v>2.5086205183760426</v>
      </c>
      <c r="R81" s="348">
        <f>IF(R$35=0,0,R$35/TRE_fec!R$35)</f>
        <v>2.5424250360851328</v>
      </c>
      <c r="S81" s="348">
        <f>IF(S$35=0,0,S$35/TRE_fec!S$35)</f>
        <v>2.4947134710906838</v>
      </c>
      <c r="T81" s="348">
        <f>IF(T$35=0,0,T$35/TRE_fec!T$35)</f>
        <v>2.5325268275896051</v>
      </c>
      <c r="U81" s="348">
        <f>IF(U$35=0,0,U$35/TRE_fec!U$35)</f>
        <v>2.5130300796414757</v>
      </c>
      <c r="V81" s="348">
        <f>IF(V$35=0,0,V$35/TRE_fec!V$35)</f>
        <v>2.5149934823050026</v>
      </c>
      <c r="W81" s="348">
        <f>IF(W$35=0,0,W$35/TRE_fec!W$35)</f>
        <v>2.5264975292846068</v>
      </c>
      <c r="X81" s="348">
        <f>IF(X$35=0,0,X$35/TRE_fec!X$35)</f>
        <v>2.5253321839993093</v>
      </c>
      <c r="Y81" s="348">
        <f>IF(Y$35=0,0,Y$35/TRE_fec!Y$35)</f>
        <v>2.5048697136275218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PT: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6039.9845445646724</v>
      </c>
      <c r="C3" s="203">
        <v>5969.4353945216681</v>
      </c>
      <c r="D3" s="203">
        <v>5678.6739047665806</v>
      </c>
      <c r="E3" s="203">
        <v>5343.3974453509672</v>
      </c>
      <c r="F3" s="203">
        <v>5413.9749617187144</v>
      </c>
      <c r="G3" s="203">
        <v>5338.9553829479773</v>
      </c>
      <c r="H3" s="203">
        <v>5506.1295783933456</v>
      </c>
      <c r="I3" s="203">
        <v>5815.3534997761344</v>
      </c>
      <c r="J3" s="203">
        <v>5836.0945400556247</v>
      </c>
      <c r="K3" s="203">
        <v>4764.516845247832</v>
      </c>
      <c r="L3" s="203">
        <v>5110.3519598133607</v>
      </c>
      <c r="M3" s="203">
        <v>4711.2886080407734</v>
      </c>
      <c r="N3" s="203">
        <v>4653.162220123806</v>
      </c>
      <c r="O3" s="203">
        <v>4690.2312007460469</v>
      </c>
      <c r="P3" s="203">
        <v>4910.439010871447</v>
      </c>
      <c r="Q3" s="203">
        <v>4874.8153439999987</v>
      </c>
      <c r="R3" s="203">
        <v>5125.269088053401</v>
      </c>
      <c r="S3" s="203">
        <v>5449.6366444162422</v>
      </c>
      <c r="T3" s="203">
        <v>5639.5757120298313</v>
      </c>
      <c r="U3" s="203">
        <v>5680.0846260814378</v>
      </c>
      <c r="V3" s="203">
        <v>5322.8017124131702</v>
      </c>
      <c r="W3" s="203">
        <v>5771.476533848434</v>
      </c>
      <c r="X3" s="203">
        <v>6154.2995949069136</v>
      </c>
      <c r="Y3" s="203">
        <v>6074.8172110989844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4386.6625920463594</v>
      </c>
      <c r="C5" s="203">
        <v>4469.5275699199401</v>
      </c>
      <c r="D5" s="203">
        <v>4549.3928292095025</v>
      </c>
      <c r="E5" s="203">
        <v>5311.2978722267699</v>
      </c>
      <c r="F5" s="203">
        <v>5411.1646743281981</v>
      </c>
      <c r="G5" s="203">
        <v>5626.2320609862363</v>
      </c>
      <c r="H5" s="203">
        <v>6255.4158291814638</v>
      </c>
      <c r="I5" s="203">
        <v>6612.712749648761</v>
      </c>
      <c r="J5" s="203">
        <v>6274.8829682015612</v>
      </c>
      <c r="K5" s="203">
        <v>5836.4518679915018</v>
      </c>
      <c r="L5" s="203">
        <v>5602.5235968118959</v>
      </c>
      <c r="M5" s="203">
        <v>6387.550540634249</v>
      </c>
      <c r="N5" s="203">
        <v>6173.4915666633551</v>
      </c>
      <c r="O5" s="203">
        <v>6053.2850836657481</v>
      </c>
      <c r="P5" s="203">
        <v>6534.0940649490349</v>
      </c>
      <c r="Q5" s="203">
        <v>7067.0458528144654</v>
      </c>
      <c r="R5" s="203">
        <v>6100.5412547788064</v>
      </c>
      <c r="S5" s="203">
        <v>6184.3999751247093</v>
      </c>
      <c r="T5" s="203">
        <v>6787.5854369135177</v>
      </c>
      <c r="U5" s="203">
        <v>6773.7147782256397</v>
      </c>
      <c r="V5" s="203">
        <v>6336.6712803780183</v>
      </c>
      <c r="W5" s="203">
        <v>6757.1295679393234</v>
      </c>
      <c r="X5" s="203">
        <v>7278.0846468216178</v>
      </c>
      <c r="Y5" s="203">
        <v>7368.4653818176903</v>
      </c>
      <c r="DA5" s="112" t="s">
        <v>2525</v>
      </c>
    </row>
    <row r="6" spans="1:105" ht="12" customHeight="1" x14ac:dyDescent="0.25">
      <c r="A6" s="154" t="s">
        <v>2112</v>
      </c>
      <c r="B6" s="338">
        <v>5483.3282400579492</v>
      </c>
      <c r="C6" s="338">
        <v>5209.161828055052</v>
      </c>
      <c r="D6" s="338">
        <v>4934.9954160521547</v>
      </c>
      <c r="E6" s="338">
        <v>5757.4946520608473</v>
      </c>
      <c r="F6" s="338">
        <v>5757.4946520608473</v>
      </c>
      <c r="G6" s="338">
        <v>6031.6610640637446</v>
      </c>
      <c r="H6" s="338">
        <v>6854.1603000724372</v>
      </c>
      <c r="I6" s="338">
        <v>7128.3267120753344</v>
      </c>
      <c r="J6" s="338">
        <v>6854.1603000724372</v>
      </c>
      <c r="K6" s="338">
        <v>6854.1603000724372</v>
      </c>
      <c r="L6" s="338">
        <v>6579.9938880695399</v>
      </c>
      <c r="M6" s="338">
        <v>6854.1603000724372</v>
      </c>
      <c r="N6" s="338">
        <v>6854.1603000724372</v>
      </c>
      <c r="O6" s="338">
        <v>6579.9938880695399</v>
      </c>
      <c r="P6" s="338">
        <v>7128.3267120753353</v>
      </c>
      <c r="Q6" s="338">
        <v>7676.6595360811298</v>
      </c>
      <c r="R6" s="338">
        <v>7402.4931240782334</v>
      </c>
      <c r="S6" s="338">
        <v>7128.3267120753353</v>
      </c>
      <c r="T6" s="338">
        <v>7402.4931240782334</v>
      </c>
      <c r="U6" s="338">
        <v>7402.4931240782334</v>
      </c>
      <c r="V6" s="338">
        <v>7128.3267120753353</v>
      </c>
      <c r="W6" s="338">
        <v>7128.3267120753353</v>
      </c>
      <c r="X6" s="338">
        <v>7676.6595360811298</v>
      </c>
      <c r="Y6" s="338">
        <v>7950.825948084027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822.49923600869238</v>
      </c>
      <c r="F7" s="340">
        <v>274.16641200289752</v>
      </c>
      <c r="G7" s="340">
        <v>548.33282400579492</v>
      </c>
      <c r="H7" s="340">
        <v>822.49923600869238</v>
      </c>
      <c r="I7" s="340">
        <v>548.33282400579492</v>
      </c>
      <c r="J7" s="340">
        <v>0</v>
      </c>
      <c r="K7" s="340">
        <v>0</v>
      </c>
      <c r="L7" s="340">
        <v>0</v>
      </c>
      <c r="M7" s="340">
        <v>548.33282400579492</v>
      </c>
      <c r="N7" s="340">
        <v>0</v>
      </c>
      <c r="O7" s="340">
        <v>0</v>
      </c>
      <c r="P7" s="340">
        <v>822.49923600869238</v>
      </c>
      <c r="Q7" s="340">
        <v>548.33282400579492</v>
      </c>
      <c r="R7" s="340">
        <v>0</v>
      </c>
      <c r="S7" s="340">
        <v>0</v>
      </c>
      <c r="T7" s="340">
        <v>274.16641200289752</v>
      </c>
      <c r="U7" s="340">
        <v>274.16641200289752</v>
      </c>
      <c r="V7" s="340">
        <v>0</v>
      </c>
      <c r="W7" s="340">
        <v>0</v>
      </c>
      <c r="X7" s="340">
        <v>822.49923600869238</v>
      </c>
      <c r="Y7" s="340">
        <v>548.33282400579492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274.16641200289723</v>
      </c>
      <c r="D8" s="342">
        <f t="shared" si="0"/>
        <v>274.16641200289723</v>
      </c>
      <c r="E8" s="342">
        <f t="shared" si="0"/>
        <v>0</v>
      </c>
      <c r="F8" s="342">
        <f t="shared" si="0"/>
        <v>274.16641200289723</v>
      </c>
      <c r="G8" s="342">
        <f t="shared" si="0"/>
        <v>274.16641200289814</v>
      </c>
      <c r="H8" s="342">
        <f t="shared" si="0"/>
        <v>0</v>
      </c>
      <c r="I8" s="342">
        <f t="shared" si="0"/>
        <v>274.16641200289723</v>
      </c>
      <c r="J8" s="342">
        <f t="shared" si="0"/>
        <v>274.16641200289723</v>
      </c>
      <c r="K8" s="342">
        <f t="shared" si="0"/>
        <v>0</v>
      </c>
      <c r="L8" s="342">
        <f t="shared" si="0"/>
        <v>274.16641200289723</v>
      </c>
      <c r="M8" s="342">
        <f t="shared" si="0"/>
        <v>274.16641200289814</v>
      </c>
      <c r="N8" s="342">
        <f t="shared" si="0"/>
        <v>0</v>
      </c>
      <c r="O8" s="342">
        <f t="shared" si="0"/>
        <v>274.16641200289723</v>
      </c>
      <c r="P8" s="342">
        <f t="shared" si="0"/>
        <v>274.16641200289723</v>
      </c>
      <c r="Q8" s="342">
        <f t="shared" si="0"/>
        <v>0</v>
      </c>
      <c r="R8" s="342">
        <f t="shared" si="0"/>
        <v>274.16641200289632</v>
      </c>
      <c r="S8" s="342">
        <f t="shared" si="0"/>
        <v>274.16641200289814</v>
      </c>
      <c r="T8" s="342">
        <f t="shared" si="0"/>
        <v>0</v>
      </c>
      <c r="U8" s="342">
        <f t="shared" si="0"/>
        <v>274.16641200289723</v>
      </c>
      <c r="V8" s="342">
        <f t="shared" si="0"/>
        <v>274.16641200289814</v>
      </c>
      <c r="W8" s="342">
        <f t="shared" si="0"/>
        <v>0</v>
      </c>
      <c r="X8" s="342">
        <f t="shared" si="0"/>
        <v>274.16641200289814</v>
      </c>
      <c r="Y8" s="342">
        <f t="shared" si="0"/>
        <v>274.16641200289723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1096.6656480115898</v>
      </c>
      <c r="C9" s="343">
        <f t="shared" si="1"/>
        <v>739.63425813511185</v>
      </c>
      <c r="D9" s="343">
        <f t="shared" si="1"/>
        <v>385.60258684265227</v>
      </c>
      <c r="E9" s="343">
        <f t="shared" si="1"/>
        <v>446.19677983407746</v>
      </c>
      <c r="F9" s="343">
        <f t="shared" si="1"/>
        <v>346.32997773264924</v>
      </c>
      <c r="G9" s="343">
        <f t="shared" si="1"/>
        <v>405.42900307750824</v>
      </c>
      <c r="H9" s="343">
        <f t="shared" si="1"/>
        <v>598.74447089097339</v>
      </c>
      <c r="I9" s="343">
        <f t="shared" si="1"/>
        <v>515.61396242657338</v>
      </c>
      <c r="J9" s="343">
        <f t="shared" si="1"/>
        <v>579.27733187087597</v>
      </c>
      <c r="K9" s="343">
        <f t="shared" si="1"/>
        <v>1017.7084320809354</v>
      </c>
      <c r="L9" s="343">
        <f t="shared" si="1"/>
        <v>977.47029125764402</v>
      </c>
      <c r="M9" s="343">
        <f t="shared" si="1"/>
        <v>466.60975943818812</v>
      </c>
      <c r="N9" s="343">
        <f t="shared" si="1"/>
        <v>680.66873340908205</v>
      </c>
      <c r="O9" s="343">
        <f t="shared" si="1"/>
        <v>526.70880440379187</v>
      </c>
      <c r="P9" s="343">
        <f t="shared" si="1"/>
        <v>594.23264712630044</v>
      </c>
      <c r="Q9" s="343">
        <f t="shared" si="1"/>
        <v>609.61368326666434</v>
      </c>
      <c r="R9" s="343">
        <f t="shared" si="1"/>
        <v>1301.951869299427</v>
      </c>
      <c r="S9" s="343">
        <f t="shared" si="1"/>
        <v>943.92673695062604</v>
      </c>
      <c r="T9" s="343">
        <f t="shared" si="1"/>
        <v>614.90768716471575</v>
      </c>
      <c r="U9" s="343">
        <f t="shared" si="1"/>
        <v>628.7783458525937</v>
      </c>
      <c r="V9" s="343">
        <f t="shared" si="1"/>
        <v>791.655431697317</v>
      </c>
      <c r="W9" s="343">
        <f t="shared" si="1"/>
        <v>371.19714413601196</v>
      </c>
      <c r="X9" s="343">
        <f t="shared" si="1"/>
        <v>398.57488925951202</v>
      </c>
      <c r="Y9" s="343">
        <f t="shared" si="1"/>
        <v>582.36056626633672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113.4747205503009</v>
      </c>
      <c r="C12" s="210">
        <v>120.90515907136719</v>
      </c>
      <c r="D12" s="210">
        <v>124.4629406706793</v>
      </c>
      <c r="E12" s="210">
        <v>161.0300945829751</v>
      </c>
      <c r="F12" s="210">
        <v>160.54075666380061</v>
      </c>
      <c r="G12" s="210">
        <v>163.39999999999989</v>
      </c>
      <c r="H12" s="210">
        <v>170.3695614789338</v>
      </c>
      <c r="I12" s="210">
        <v>170.9203783319002</v>
      </c>
      <c r="J12" s="210">
        <v>171.0088564058469</v>
      </c>
      <c r="K12" s="210">
        <v>166.931728288908</v>
      </c>
      <c r="L12" s="210">
        <v>158.0394668959587</v>
      </c>
      <c r="M12" s="210">
        <v>166.36809974204641</v>
      </c>
      <c r="N12" s="210">
        <v>159.62553740326729</v>
      </c>
      <c r="O12" s="210">
        <v>160.3587274290627</v>
      </c>
      <c r="P12" s="210">
        <v>162.16440240756671</v>
      </c>
      <c r="Q12" s="210">
        <v>169.5180567497851</v>
      </c>
      <c r="R12" s="210">
        <v>144.8143594153052</v>
      </c>
      <c r="S12" s="210">
        <v>145.33585554600171</v>
      </c>
      <c r="T12" s="210">
        <v>156.13852106620811</v>
      </c>
      <c r="U12" s="210">
        <v>153.87824591573519</v>
      </c>
      <c r="V12" s="210">
        <v>145.53929492691319</v>
      </c>
      <c r="W12" s="210">
        <v>154.93379191745481</v>
      </c>
      <c r="X12" s="210">
        <v>158.220464316423</v>
      </c>
      <c r="Y12" s="210">
        <v>153.10980223559761</v>
      </c>
      <c r="DA12" s="109" t="s">
        <v>2528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0.1003439380911436</v>
      </c>
      <c r="T13" s="213">
        <v>0.13035253654342219</v>
      </c>
      <c r="U13" s="213">
        <v>4.3422184006878757E-2</v>
      </c>
      <c r="V13" s="213">
        <v>4.3852106620808247E-3</v>
      </c>
      <c r="W13" s="213">
        <v>9.5012897678417876E-2</v>
      </c>
      <c r="X13" s="213">
        <v>1.014617368873603E-2</v>
      </c>
      <c r="Y13" s="213">
        <v>1.5907136715391231E-2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15.602837489251934</v>
      </c>
      <c r="C14" s="204">
        <f t="shared" si="2"/>
        <v>13.672914875322441</v>
      </c>
      <c r="D14" s="204">
        <f t="shared" si="2"/>
        <v>14.777815993121237</v>
      </c>
      <c r="E14" s="204">
        <f t="shared" si="2"/>
        <v>44.666809974204646</v>
      </c>
      <c r="F14" s="204">
        <f t="shared" si="2"/>
        <v>37.243766122098009</v>
      </c>
      <c r="G14" s="204">
        <f t="shared" si="2"/>
        <v>38.63886500429922</v>
      </c>
      <c r="H14" s="204">
        <f t="shared" si="2"/>
        <v>38.385726569217532</v>
      </c>
      <c r="I14" s="204">
        <f t="shared" si="2"/>
        <v>31.073774720550297</v>
      </c>
      <c r="J14" s="204">
        <f t="shared" si="2"/>
        <v>23.956233877901973</v>
      </c>
      <c r="K14" s="204">
        <f t="shared" si="2"/>
        <v>22.809716251074803</v>
      </c>
      <c r="L14" s="204">
        <f t="shared" si="2"/>
        <v>10.676354256233878</v>
      </c>
      <c r="M14" s="204">
        <f t="shared" si="2"/>
        <v>18.534479793637139</v>
      </c>
      <c r="N14" s="204">
        <f t="shared" si="2"/>
        <v>16.33705932932072</v>
      </c>
      <c r="O14" s="204">
        <f t="shared" si="2"/>
        <v>15.23834909716251</v>
      </c>
      <c r="P14" s="204">
        <f t="shared" si="2"/>
        <v>16.193723129836631</v>
      </c>
      <c r="Q14" s="204">
        <f t="shared" si="2"/>
        <v>18.39114359415305</v>
      </c>
      <c r="R14" s="204">
        <f t="shared" si="2"/>
        <v>18.534479793637139</v>
      </c>
      <c r="S14" s="204">
        <f t="shared" si="2"/>
        <v>17.805331040412721</v>
      </c>
      <c r="T14" s="204">
        <f t="shared" si="2"/>
        <v>17.722355975924337</v>
      </c>
      <c r="U14" s="204">
        <f t="shared" si="2"/>
        <v>16.384866723989681</v>
      </c>
      <c r="V14" s="204">
        <f t="shared" si="2"/>
        <v>15.466294067067928</v>
      </c>
      <c r="W14" s="204">
        <f t="shared" si="2"/>
        <v>15.410318142734312</v>
      </c>
      <c r="X14" s="204">
        <f t="shared" si="2"/>
        <v>14.939552880481509</v>
      </c>
      <c r="Y14" s="204">
        <f t="shared" si="2"/>
        <v>13.717626827171104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6.7784178847807386</v>
      </c>
      <c r="C16" s="204">
        <v>6.7784178847807386</v>
      </c>
      <c r="D16" s="204">
        <v>6.7784178847807386</v>
      </c>
      <c r="E16" s="204">
        <v>31.632760103181429</v>
      </c>
      <c r="F16" s="204">
        <v>27.119518486672391</v>
      </c>
      <c r="G16" s="204">
        <v>30.509458297506441</v>
      </c>
      <c r="H16" s="204">
        <v>28.249527085124669</v>
      </c>
      <c r="I16" s="204">
        <v>23.072484952708511</v>
      </c>
      <c r="J16" s="204">
        <v>20.875150472914871</v>
      </c>
      <c r="K16" s="204">
        <v>18.677730008598449</v>
      </c>
      <c r="L16" s="204">
        <v>5.4934651762682716</v>
      </c>
      <c r="M16" s="204">
        <v>16.480395528804809</v>
      </c>
      <c r="N16" s="204">
        <v>14.28297506448839</v>
      </c>
      <c r="O16" s="204">
        <v>13.184264832330181</v>
      </c>
      <c r="P16" s="204">
        <v>13.184264832330181</v>
      </c>
      <c r="Q16" s="204">
        <v>14.28297506448839</v>
      </c>
      <c r="R16" s="204">
        <v>16.480395528804809</v>
      </c>
      <c r="S16" s="204">
        <v>15.153138435081679</v>
      </c>
      <c r="T16" s="204">
        <v>15.46190885640585</v>
      </c>
      <c r="U16" s="204">
        <v>13.65674978503869</v>
      </c>
      <c r="V16" s="204">
        <v>12.805245055889941</v>
      </c>
      <c r="W16" s="204">
        <v>12.56130696474635</v>
      </c>
      <c r="X16" s="204">
        <v>11.79991401547721</v>
      </c>
      <c r="Y16" s="204">
        <v>11.20662080825451</v>
      </c>
      <c r="DA16" s="71" t="s">
        <v>2531</v>
      </c>
    </row>
    <row r="17" spans="1:105" ht="12" customHeight="1" x14ac:dyDescent="0.25">
      <c r="A17" s="18" t="s">
        <v>71</v>
      </c>
      <c r="B17" s="204">
        <v>2.0698194325021499</v>
      </c>
      <c r="C17" s="204">
        <v>2.0698194325021499</v>
      </c>
      <c r="D17" s="204">
        <v>4.139638865004299</v>
      </c>
      <c r="E17" s="204">
        <v>7.2444539982803091</v>
      </c>
      <c r="F17" s="204">
        <v>7.2444539982803091</v>
      </c>
      <c r="G17" s="204">
        <v>6.2095442820292339</v>
      </c>
      <c r="H17" s="204">
        <v>8.2163370593293195</v>
      </c>
      <c r="I17" s="204">
        <v>5.135167669819432</v>
      </c>
      <c r="J17" s="204">
        <v>3.0810834049871021</v>
      </c>
      <c r="K17" s="204">
        <v>3.0810834049871021</v>
      </c>
      <c r="L17" s="204">
        <v>3.0810834049871021</v>
      </c>
      <c r="M17" s="204">
        <v>2.0540842648323299</v>
      </c>
      <c r="N17" s="204">
        <v>2.0540842648323299</v>
      </c>
      <c r="O17" s="204">
        <v>2.0540842648323299</v>
      </c>
      <c r="P17" s="204">
        <v>2.0540842648323299</v>
      </c>
      <c r="Q17" s="204">
        <v>4.1081685296646597</v>
      </c>
      <c r="R17" s="204">
        <v>2.0540842648323299</v>
      </c>
      <c r="S17" s="204">
        <v>2.1629406706792782</v>
      </c>
      <c r="T17" s="204">
        <v>2.1361994840928631</v>
      </c>
      <c r="U17" s="204">
        <v>2.2656061908856411</v>
      </c>
      <c r="V17" s="204">
        <v>2.660017196904557</v>
      </c>
      <c r="W17" s="204">
        <v>2.847979363714531</v>
      </c>
      <c r="X17" s="204">
        <v>3.1386070507308679</v>
      </c>
      <c r="Y17" s="204">
        <v>2.5090283748925191</v>
      </c>
      <c r="DA17" s="71" t="s">
        <v>2532</v>
      </c>
    </row>
    <row r="18" spans="1:105" ht="12" customHeight="1" x14ac:dyDescent="0.25">
      <c r="A18" s="18" t="s">
        <v>32</v>
      </c>
      <c r="B18" s="204">
        <v>6.7546001719690452</v>
      </c>
      <c r="C18" s="204">
        <v>4.8246775580395527</v>
      </c>
      <c r="D18" s="204">
        <v>3.8597592433362</v>
      </c>
      <c r="E18" s="204">
        <v>5.7895958727429058</v>
      </c>
      <c r="F18" s="204">
        <v>2.8797936371453128</v>
      </c>
      <c r="G18" s="204">
        <v>1.9198624247635421</v>
      </c>
      <c r="H18" s="204">
        <v>1.9198624247635421</v>
      </c>
      <c r="I18" s="204">
        <v>2.8661220980223558</v>
      </c>
      <c r="J18" s="204">
        <v>0</v>
      </c>
      <c r="K18" s="204">
        <v>0</v>
      </c>
      <c r="L18" s="204">
        <v>0</v>
      </c>
      <c r="M18" s="204">
        <v>0</v>
      </c>
      <c r="N18" s="204">
        <v>0</v>
      </c>
      <c r="O18" s="204">
        <v>0</v>
      </c>
      <c r="P18" s="204">
        <v>0.95537403267411869</v>
      </c>
      <c r="Q18" s="204">
        <v>0</v>
      </c>
      <c r="R18" s="204">
        <v>0</v>
      </c>
      <c r="S18" s="204">
        <v>0.48822012037833179</v>
      </c>
      <c r="T18" s="204">
        <v>0.1232158211521926</v>
      </c>
      <c r="U18" s="204">
        <v>0.4614789337919174</v>
      </c>
      <c r="V18" s="204">
        <v>0</v>
      </c>
      <c r="W18" s="204">
        <v>0</v>
      </c>
      <c r="X18" s="204">
        <v>0</v>
      </c>
      <c r="Y18" s="204">
        <v>9.4582975064488384E-4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1.050902837489252</v>
      </c>
      <c r="L19" s="204">
        <v>2.101805674978503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1.031814273430782E-3</v>
      </c>
      <c r="T19" s="204">
        <v>1.031814273430782E-3</v>
      </c>
      <c r="U19" s="204">
        <v>1.031814273430782E-3</v>
      </c>
      <c r="V19" s="204">
        <v>1.031814273430782E-3</v>
      </c>
      <c r="W19" s="204">
        <v>1.031814273430782E-3</v>
      </c>
      <c r="X19" s="204">
        <v>1.031814273430782E-3</v>
      </c>
      <c r="Y19" s="204">
        <v>1.031814273430782E-3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9.4797936371453133</v>
      </c>
      <c r="C20" s="204">
        <f t="shared" si="3"/>
        <v>15.348237317282891</v>
      </c>
      <c r="D20" s="204">
        <f t="shared" si="3"/>
        <v>16.831470335339642</v>
      </c>
      <c r="E20" s="204">
        <f t="shared" si="3"/>
        <v>18.12123817712812</v>
      </c>
      <c r="F20" s="204">
        <f t="shared" si="3"/>
        <v>20.80825451418745</v>
      </c>
      <c r="G20" s="204">
        <f t="shared" si="3"/>
        <v>21.302665520206361</v>
      </c>
      <c r="H20" s="204">
        <f t="shared" si="3"/>
        <v>23.882201203783321</v>
      </c>
      <c r="I20" s="204">
        <f t="shared" si="3"/>
        <v>29.901117798796211</v>
      </c>
      <c r="J20" s="204">
        <f t="shared" si="3"/>
        <v>37.274290627687023</v>
      </c>
      <c r="K20" s="204">
        <f t="shared" si="3"/>
        <v>36.951848667239886</v>
      </c>
      <c r="L20" s="204">
        <f t="shared" si="3"/>
        <v>30.91143594153052</v>
      </c>
      <c r="M20" s="204">
        <f t="shared" si="3"/>
        <v>33.985382631126392</v>
      </c>
      <c r="N20" s="204">
        <f t="shared" si="3"/>
        <v>33.576956147893377</v>
      </c>
      <c r="O20" s="204">
        <f t="shared" si="3"/>
        <v>34.888220120378328</v>
      </c>
      <c r="P20" s="204">
        <f t="shared" si="3"/>
        <v>32.609630266552017</v>
      </c>
      <c r="Q20" s="204">
        <f t="shared" si="3"/>
        <v>35.955460017196899</v>
      </c>
      <c r="R20" s="204">
        <f t="shared" si="3"/>
        <v>32.48890799656062</v>
      </c>
      <c r="S20" s="204">
        <f t="shared" si="3"/>
        <v>32.885210662080823</v>
      </c>
      <c r="T20" s="204">
        <f t="shared" si="3"/>
        <v>36.847549441100597</v>
      </c>
      <c r="U20" s="204">
        <f t="shared" si="3"/>
        <v>35.536199484092862</v>
      </c>
      <c r="V20" s="204">
        <f t="shared" si="3"/>
        <v>33.738607050730863</v>
      </c>
      <c r="W20" s="204">
        <f t="shared" si="3"/>
        <v>35.42828890799656</v>
      </c>
      <c r="X20" s="204">
        <f t="shared" si="3"/>
        <v>33.37429062768701</v>
      </c>
      <c r="Y20" s="204">
        <f t="shared" si="3"/>
        <v>28.820378331900251</v>
      </c>
      <c r="DA20" s="71"/>
    </row>
    <row r="21" spans="1:105" ht="12" customHeight="1" x14ac:dyDescent="0.25">
      <c r="A21" s="18" t="s">
        <v>73</v>
      </c>
      <c r="B21" s="204">
        <v>9.4797936371453133</v>
      </c>
      <c r="C21" s="204">
        <v>15.348237317282891</v>
      </c>
      <c r="D21" s="204">
        <v>16.831470335339642</v>
      </c>
      <c r="E21" s="204">
        <v>18.12123817712812</v>
      </c>
      <c r="F21" s="204">
        <v>20.80825451418745</v>
      </c>
      <c r="G21" s="204">
        <v>21.302665520206361</v>
      </c>
      <c r="H21" s="204">
        <v>23.882201203783321</v>
      </c>
      <c r="I21" s="204">
        <v>29.901117798796211</v>
      </c>
      <c r="J21" s="204">
        <v>37.274290627687023</v>
      </c>
      <c r="K21" s="204">
        <v>36.951848667239886</v>
      </c>
      <c r="L21" s="204">
        <v>30.91143594153052</v>
      </c>
      <c r="M21" s="204">
        <v>33.985382631126392</v>
      </c>
      <c r="N21" s="204">
        <v>33.576956147893377</v>
      </c>
      <c r="O21" s="204">
        <v>34.888220120378328</v>
      </c>
      <c r="P21" s="204">
        <v>32.609630266552017</v>
      </c>
      <c r="Q21" s="204">
        <v>35.955460017196899</v>
      </c>
      <c r="R21" s="204">
        <v>32.48890799656062</v>
      </c>
      <c r="S21" s="204">
        <v>32.885210662080823</v>
      </c>
      <c r="T21" s="204">
        <v>36.847549441100597</v>
      </c>
      <c r="U21" s="204">
        <v>35.536199484092862</v>
      </c>
      <c r="V21" s="204">
        <v>33.738607050730863</v>
      </c>
      <c r="W21" s="204">
        <v>35.42828890799656</v>
      </c>
      <c r="X21" s="204">
        <v>33.37429062768701</v>
      </c>
      <c r="Y21" s="204">
        <v>28.820378331900251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0.3821152192605331</v>
      </c>
      <c r="C23" s="204">
        <f t="shared" si="4"/>
        <v>0.3821152192605331</v>
      </c>
      <c r="D23" s="204">
        <f t="shared" si="4"/>
        <v>0.3821152192605331</v>
      </c>
      <c r="E23" s="204">
        <f t="shared" si="4"/>
        <v>0.40601891659501288</v>
      </c>
      <c r="F23" s="204">
        <f t="shared" si="4"/>
        <v>0.42992261392949271</v>
      </c>
      <c r="G23" s="204">
        <f t="shared" si="4"/>
        <v>0.40601891659501288</v>
      </c>
      <c r="H23" s="204">
        <f t="shared" si="4"/>
        <v>0.42992261392949271</v>
      </c>
      <c r="I23" s="204">
        <f t="shared" si="4"/>
        <v>0.40601891659501288</v>
      </c>
      <c r="J23" s="204">
        <f t="shared" si="4"/>
        <v>0.40601891659501288</v>
      </c>
      <c r="K23" s="204">
        <f t="shared" si="4"/>
        <v>0.5493551160791057</v>
      </c>
      <c r="L23" s="204">
        <f t="shared" si="4"/>
        <v>0.5970765262252794</v>
      </c>
      <c r="M23" s="204">
        <f t="shared" si="4"/>
        <v>0.5970765262252794</v>
      </c>
      <c r="N23" s="204">
        <f t="shared" si="4"/>
        <v>2.3903697334479789E-2</v>
      </c>
      <c r="O23" s="204">
        <f t="shared" si="4"/>
        <v>7.1625107480653469E-2</v>
      </c>
      <c r="P23" s="204">
        <f t="shared" si="4"/>
        <v>0.21496130696474619</v>
      </c>
      <c r="Q23" s="204">
        <f t="shared" si="4"/>
        <v>0.14325021496130691</v>
      </c>
      <c r="R23" s="204">
        <f t="shared" si="4"/>
        <v>0.52545141874462586</v>
      </c>
      <c r="S23" s="204">
        <f t="shared" si="4"/>
        <v>0.19337919174548576</v>
      </c>
      <c r="T23" s="204">
        <f t="shared" si="4"/>
        <v>0.33138435081685291</v>
      </c>
      <c r="U23" s="204">
        <f t="shared" si="4"/>
        <v>0.36414445399828033</v>
      </c>
      <c r="V23" s="204">
        <f t="shared" si="4"/>
        <v>0.39329320722269989</v>
      </c>
      <c r="W23" s="204">
        <f t="shared" si="4"/>
        <v>0.46079105760963024</v>
      </c>
      <c r="X23" s="204">
        <f t="shared" si="4"/>
        <v>1.6209802235597588</v>
      </c>
      <c r="Y23" s="204">
        <f t="shared" si="4"/>
        <v>0.43379191745485812</v>
      </c>
      <c r="DA23" s="71"/>
    </row>
    <row r="24" spans="1:105" ht="12" customHeight="1" x14ac:dyDescent="0.25">
      <c r="A24" s="18" t="s">
        <v>38</v>
      </c>
      <c r="B24" s="204">
        <v>0.3821152192605331</v>
      </c>
      <c r="C24" s="204">
        <v>0.3821152192605331</v>
      </c>
      <c r="D24" s="204">
        <v>0.3821152192605331</v>
      </c>
      <c r="E24" s="204">
        <v>0.40601891659501288</v>
      </c>
      <c r="F24" s="204">
        <v>0.42992261392949271</v>
      </c>
      <c r="G24" s="204">
        <v>0.40601891659501288</v>
      </c>
      <c r="H24" s="204">
        <v>0.42992261392949271</v>
      </c>
      <c r="I24" s="204">
        <v>0.40601891659501288</v>
      </c>
      <c r="J24" s="204">
        <v>0.40601891659501288</v>
      </c>
      <c r="K24" s="204">
        <v>0.5493551160791057</v>
      </c>
      <c r="L24" s="204">
        <v>0.5970765262252794</v>
      </c>
      <c r="M24" s="204">
        <v>0.5970765262252794</v>
      </c>
      <c r="N24" s="204">
        <v>2.3903697334479789E-2</v>
      </c>
      <c r="O24" s="204">
        <v>7.1625107480653469E-2</v>
      </c>
      <c r="P24" s="204">
        <v>0.21496130696474619</v>
      </c>
      <c r="Q24" s="204">
        <v>0.14325021496130691</v>
      </c>
      <c r="R24" s="204">
        <v>0.52545141874462586</v>
      </c>
      <c r="S24" s="204">
        <v>7.2312983662940658E-2</v>
      </c>
      <c r="T24" s="204">
        <v>0.2049871023215821</v>
      </c>
      <c r="U24" s="204">
        <v>0.2280309544282029</v>
      </c>
      <c r="V24" s="204">
        <v>0.2280309544282029</v>
      </c>
      <c r="W24" s="204">
        <v>0.2280309544282029</v>
      </c>
      <c r="X24" s="204">
        <v>1.396990541702493</v>
      </c>
      <c r="Y24" s="204">
        <v>0.2429922613929493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0.1210662080825451</v>
      </c>
      <c r="T26" s="204">
        <v>0.12639724849527079</v>
      </c>
      <c r="U26" s="204">
        <v>0.1361134995700774</v>
      </c>
      <c r="V26" s="204">
        <v>0.16526225279449699</v>
      </c>
      <c r="W26" s="204">
        <v>0.23276010318142731</v>
      </c>
      <c r="X26" s="204">
        <v>0.2239896818572657</v>
      </c>
      <c r="Y26" s="204">
        <v>0.1907996560619088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0.47773000859845233</v>
      </c>
      <c r="C30" s="204">
        <v>0.35829750644883918</v>
      </c>
      <c r="D30" s="204">
        <v>0.3821152192605331</v>
      </c>
      <c r="E30" s="204">
        <v>0.50154772141014614</v>
      </c>
      <c r="F30" s="204">
        <v>0.16715391229578669</v>
      </c>
      <c r="G30" s="204">
        <v>0.2149613069647463</v>
      </c>
      <c r="H30" s="204">
        <v>0.19105760963026661</v>
      </c>
      <c r="I30" s="204">
        <v>0.16715391229578669</v>
      </c>
      <c r="J30" s="204">
        <v>0</v>
      </c>
      <c r="K30" s="204">
        <v>0</v>
      </c>
      <c r="L30" s="204">
        <v>0.1194325021496131</v>
      </c>
      <c r="M30" s="204">
        <v>9.5528804815133275E-2</v>
      </c>
      <c r="N30" s="204">
        <v>0.14333619948409279</v>
      </c>
      <c r="O30" s="204">
        <v>0.78822012037833178</v>
      </c>
      <c r="P30" s="204">
        <v>0.76431642304385194</v>
      </c>
      <c r="Q30" s="204">
        <v>0.66878761822871879</v>
      </c>
      <c r="R30" s="204">
        <v>0.69269131556319852</v>
      </c>
      <c r="S30" s="204">
        <v>1.055116079105761</v>
      </c>
      <c r="T30" s="204">
        <v>1.1320722269991399</v>
      </c>
      <c r="U30" s="204">
        <v>1.1582115219260529</v>
      </c>
      <c r="V30" s="204">
        <v>0.74058469475494404</v>
      </c>
      <c r="W30" s="204">
        <v>0.62364574376612203</v>
      </c>
      <c r="X30" s="204">
        <v>2.7343078245915729E-2</v>
      </c>
      <c r="Y30" s="204">
        <v>0</v>
      </c>
      <c r="DA30" s="71" t="s">
        <v>2543</v>
      </c>
    </row>
    <row r="31" spans="1:105" ht="12" customHeight="1" x14ac:dyDescent="0.25">
      <c r="A31" s="21" t="s">
        <v>40</v>
      </c>
      <c r="B31" s="207">
        <v>87.532244196044701</v>
      </c>
      <c r="C31" s="207">
        <v>91.143594153052447</v>
      </c>
      <c r="D31" s="207">
        <v>92.089423903697323</v>
      </c>
      <c r="E31" s="207">
        <v>97.334479793637144</v>
      </c>
      <c r="F31" s="207">
        <v>101.89165950128979</v>
      </c>
      <c r="G31" s="207">
        <v>102.8374892519346</v>
      </c>
      <c r="H31" s="207">
        <v>107.4806534823732</v>
      </c>
      <c r="I31" s="207">
        <v>109.37231298366289</v>
      </c>
      <c r="J31" s="207">
        <v>109.37231298366289</v>
      </c>
      <c r="K31" s="207">
        <v>106.6208082545142</v>
      </c>
      <c r="L31" s="207">
        <v>115.7351676698194</v>
      </c>
      <c r="M31" s="207">
        <v>113.1556319862425</v>
      </c>
      <c r="N31" s="207">
        <v>109.54428202923469</v>
      </c>
      <c r="O31" s="207">
        <v>109.37231298366289</v>
      </c>
      <c r="P31" s="207">
        <v>112.38177128116941</v>
      </c>
      <c r="Q31" s="207">
        <v>114.35941530524509</v>
      </c>
      <c r="R31" s="207">
        <v>92.572828890799656</v>
      </c>
      <c r="S31" s="207">
        <v>93.296474634565769</v>
      </c>
      <c r="T31" s="207">
        <v>99.974806534823728</v>
      </c>
      <c r="U31" s="207">
        <v>100.3914015477214</v>
      </c>
      <c r="V31" s="207">
        <v>95.19613069647464</v>
      </c>
      <c r="W31" s="207">
        <v>102.91573516766979</v>
      </c>
      <c r="X31" s="207">
        <v>108.2481513327601</v>
      </c>
      <c r="Y31" s="207">
        <v>110.122098022356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68.484084842164691</v>
      </c>
      <c r="C33" s="203">
        <f>MAE_emi!C5</f>
        <v>76.013780042279521</v>
      </c>
      <c r="D33" s="203">
        <f>MAE_emi!D5</f>
        <v>82.792138681203582</v>
      </c>
      <c r="E33" s="203">
        <f>MAE_emi!E5</f>
        <v>167.36973263925259</v>
      </c>
      <c r="F33" s="203">
        <f>MAE_emi!F5</f>
        <v>152.32812516156909</v>
      </c>
      <c r="G33" s="203">
        <f>MAE_emi!G5</f>
        <v>156.12371784102231</v>
      </c>
      <c r="H33" s="203">
        <f>MAE_emi!H5</f>
        <v>162.4379831991248</v>
      </c>
      <c r="I33" s="203">
        <f>MAE_emi!I5</f>
        <v>156.40546211880681</v>
      </c>
      <c r="J33" s="203">
        <f>MAE_emi!J5</f>
        <v>152.25792155920379</v>
      </c>
      <c r="K33" s="203">
        <f>MAE_emi!K5</f>
        <v>148.74441515920481</v>
      </c>
      <c r="L33" s="203">
        <f>MAE_emi!L5</f>
        <v>102.7747454413054</v>
      </c>
      <c r="M33" s="203">
        <f>MAE_emi!M5</f>
        <v>129.7363953609073</v>
      </c>
      <c r="N33" s="203">
        <f>MAE_emi!N5</f>
        <v>122.9717844011299</v>
      </c>
      <c r="O33" s="203">
        <f>MAE_emi!O5</f>
        <v>123.1490239209167</v>
      </c>
      <c r="P33" s="203">
        <f>MAE_emi!P5</f>
        <v>121.3218813616686</v>
      </c>
      <c r="Q33" s="203">
        <f>MAE_emi!Q5</f>
        <v>135.3598599623889</v>
      </c>
      <c r="R33" s="203">
        <f>MAE_emi!R5</f>
        <v>126.2214835179461</v>
      </c>
      <c r="S33" s="203">
        <f>MAE_emi!S5</f>
        <v>126.0044629184833</v>
      </c>
      <c r="T33" s="203">
        <f>MAE_emi!T5</f>
        <v>134.99899811784439</v>
      </c>
      <c r="U33" s="203">
        <f>MAE_emi!U5</f>
        <v>128.25784763909689</v>
      </c>
      <c r="V33" s="203">
        <f>MAE_emi!V5</f>
        <v>121.3501064407892</v>
      </c>
      <c r="W33" s="203">
        <f>MAE_emi!W5</f>
        <v>125.662302361013</v>
      </c>
      <c r="X33" s="203">
        <f>MAE_emi!X5</f>
        <v>119.346050881026</v>
      </c>
      <c r="Y33" s="203">
        <f>MAE_emi!Y5</f>
        <v>105.1588569614169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18.787253462828108</v>
      </c>
      <c r="C35" s="284">
        <f t="shared" si="5"/>
        <v>20.254035948244876</v>
      </c>
      <c r="D35" s="284">
        <f t="shared" si="5"/>
        <v>21.917606602873825</v>
      </c>
      <c r="E35" s="284">
        <f t="shared" si="5"/>
        <v>30.136274950514792</v>
      </c>
      <c r="F35" s="284">
        <f t="shared" si="5"/>
        <v>29.653029021921359</v>
      </c>
      <c r="G35" s="284">
        <f t="shared" si="5"/>
        <v>30.605237968813356</v>
      </c>
      <c r="H35" s="284">
        <f t="shared" si="5"/>
        <v>30.941800234321143</v>
      </c>
      <c r="I35" s="284">
        <f t="shared" si="5"/>
        <v>29.391227607828121</v>
      </c>
      <c r="J35" s="284">
        <f t="shared" si="5"/>
        <v>29.301933892972368</v>
      </c>
      <c r="K35" s="284">
        <f t="shared" si="5"/>
        <v>35.036444137123176</v>
      </c>
      <c r="L35" s="284">
        <f t="shared" si="5"/>
        <v>30.925358593448149</v>
      </c>
      <c r="M35" s="284">
        <f t="shared" si="5"/>
        <v>35.31265298799682</v>
      </c>
      <c r="N35" s="284">
        <f t="shared" si="5"/>
        <v>34.304743710186003</v>
      </c>
      <c r="O35" s="284">
        <f t="shared" si="5"/>
        <v>34.189940871903154</v>
      </c>
      <c r="P35" s="284">
        <f t="shared" si="5"/>
        <v>33.024420433395768</v>
      </c>
      <c r="Q35" s="284">
        <f t="shared" si="5"/>
        <v>34.774251902368086</v>
      </c>
      <c r="R35" s="284">
        <f t="shared" si="5"/>
        <v>28.2549768465535</v>
      </c>
      <c r="S35" s="284">
        <f t="shared" si="5"/>
        <v>26.668907494027959</v>
      </c>
      <c r="T35" s="284">
        <f t="shared" si="5"/>
        <v>27.686217729668492</v>
      </c>
      <c r="U35" s="284">
        <f t="shared" si="5"/>
        <v>27.090836852881949</v>
      </c>
      <c r="V35" s="284">
        <f t="shared" si="5"/>
        <v>27.342610675784655</v>
      </c>
      <c r="W35" s="284">
        <f t="shared" si="5"/>
        <v>26.844740857699477</v>
      </c>
      <c r="X35" s="284">
        <f t="shared" si="5"/>
        <v>25.708931110107287</v>
      </c>
      <c r="Y35" s="284">
        <f t="shared" si="5"/>
        <v>25.204017983596049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25.868121417873954</v>
      </c>
      <c r="C36" s="344">
        <f t="shared" si="6"/>
        <v>27.050993014354066</v>
      </c>
      <c r="D36" s="344">
        <f t="shared" si="6"/>
        <v>27.358143238711229</v>
      </c>
      <c r="E36" s="344">
        <f t="shared" si="6"/>
        <v>30.318407752089222</v>
      </c>
      <c r="F36" s="344">
        <f t="shared" si="6"/>
        <v>29.668429317156555</v>
      </c>
      <c r="G36" s="344">
        <f t="shared" si="6"/>
        <v>29.04252761507265</v>
      </c>
      <c r="H36" s="344">
        <f t="shared" si="6"/>
        <v>27.235529360679937</v>
      </c>
      <c r="I36" s="344">
        <f t="shared" si="6"/>
        <v>25.847240732024652</v>
      </c>
      <c r="J36" s="344">
        <f t="shared" si="6"/>
        <v>27.25291567547109</v>
      </c>
      <c r="K36" s="344">
        <f t="shared" si="6"/>
        <v>28.601577133600902</v>
      </c>
      <c r="L36" s="344">
        <f t="shared" si="6"/>
        <v>28.208621376604412</v>
      </c>
      <c r="M36" s="344">
        <f t="shared" si="6"/>
        <v>26.045680372108173</v>
      </c>
      <c r="N36" s="344">
        <f t="shared" si="6"/>
        <v>25.856605727825041</v>
      </c>
      <c r="O36" s="344">
        <f t="shared" si="6"/>
        <v>26.491190355758476</v>
      </c>
      <c r="P36" s="344">
        <f t="shared" si="6"/>
        <v>24.818192207771894</v>
      </c>
      <c r="Q36" s="344">
        <f t="shared" si="6"/>
        <v>23.987117146307209</v>
      </c>
      <c r="R36" s="344">
        <f t="shared" si="6"/>
        <v>23.737952645081471</v>
      </c>
      <c r="S36" s="344">
        <f t="shared" si="6"/>
        <v>23.500397149372763</v>
      </c>
      <c r="T36" s="344">
        <f t="shared" si="6"/>
        <v>23.003544119985051</v>
      </c>
      <c r="U36" s="344">
        <f t="shared" si="6"/>
        <v>22.716965646440055</v>
      </c>
      <c r="V36" s="344">
        <f t="shared" si="6"/>
        <v>22.967783633906752</v>
      </c>
      <c r="W36" s="344">
        <f t="shared" si="6"/>
        <v>22.928936075544861</v>
      </c>
      <c r="X36" s="344">
        <f t="shared" si="6"/>
        <v>21.739299828770033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14.609788971441452</v>
      </c>
      <c r="C37" s="344">
        <f>IF(MAE_ued!C$5=0,"",MAE_ued!C$5/C$5*1000)</f>
        <v>15.278320447196233</v>
      </c>
      <c r="D37" s="344">
        <f>IF(MAE_ued!D$5=0,"",MAE_ued!D$5/D$5*1000)</f>
        <v>15.431148331499594</v>
      </c>
      <c r="E37" s="344">
        <f>IF(MAE_ued!E$5=0,"",MAE_ued!E$5/E$5*1000)</f>
        <v>16.719383397458945</v>
      </c>
      <c r="F37" s="344">
        <f>IF(MAE_ued!F$5=0,"",MAE_ued!F$5/F$5*1000)</f>
        <v>16.472278386144637</v>
      </c>
      <c r="G37" s="344">
        <f>IF(MAE_ued!G$5=0,"",MAE_ued!G$5/G$5*1000)</f>
        <v>16.127622058785402</v>
      </c>
      <c r="H37" s="344">
        <f>IF(MAE_ued!H$5=0,"",MAE_ued!H$5/H$5*1000)</f>
        <v>15.123285738395861</v>
      </c>
      <c r="I37" s="344">
        <f>IF(MAE_ued!I$5=0,"",MAE_ued!I$5/I$5*1000)</f>
        <v>14.383095616445738</v>
      </c>
      <c r="J37" s="344">
        <f>IF(MAE_ued!J$5=0,"",MAE_ued!J$5/J$5*1000)</f>
        <v>15.209518758705878</v>
      </c>
      <c r="K37" s="344">
        <f>IF(MAE_ued!K$5=0,"",MAE_ued!K$5/K$5*1000)</f>
        <v>15.958873547159373</v>
      </c>
      <c r="L37" s="344">
        <f>IF(MAE_ued!L$5=0,"",MAE_ued!L$5/L$5*1000)</f>
        <v>15.962095745630116</v>
      </c>
      <c r="M37" s="344">
        <f>IF(MAE_ued!M$5=0,"",MAE_ued!M$5/M$5*1000)</f>
        <v>14.633339151095006</v>
      </c>
      <c r="N37" s="344">
        <f>IF(MAE_ued!N$5=0,"",MAE_ued!N$5/N$5*1000)</f>
        <v>14.546211946582913</v>
      </c>
      <c r="O37" s="344">
        <f>IF(MAE_ued!O$5=0,"",MAE_ued!O$5/O$5*1000)</f>
        <v>14.90994963556731</v>
      </c>
      <c r="P37" s="344">
        <f>IF(MAE_ued!P$5=0,"",MAE_ued!P$5/P$5*1000)</f>
        <v>13.97700725526834</v>
      </c>
      <c r="Q37" s="344">
        <f>IF(MAE_ued!Q$5=0,"",MAE_ued!Q$5/Q$5*1000)</f>
        <v>13.473472283375262</v>
      </c>
      <c r="R37" s="344">
        <f>IF(MAE_ued!R$5=0,"",MAE_ued!R$5/R$5*1000)</f>
        <v>13.266258822136184</v>
      </c>
      <c r="S37" s="344">
        <f>IF(MAE_ued!S$5=0,"",MAE_ued!S$5/S$5*1000)</f>
        <v>13.142834079643112</v>
      </c>
      <c r="T37" s="344">
        <f>IF(MAE_ued!T$5=0,"",MAE_ued!T$5/T$5*1000)</f>
        <v>12.867788840908464</v>
      </c>
      <c r="U37" s="344">
        <f>IF(MAE_ued!U$5=0,"",MAE_ued!U$5/U$5*1000)</f>
        <v>12.729703466174039</v>
      </c>
      <c r="V37" s="344">
        <f>IF(MAE_ued!V$5=0,"",MAE_ued!V$5/V$5*1000)</f>
        <v>12.869008706382168</v>
      </c>
      <c r="W37" s="344">
        <f>IF(MAE_ued!W$5=0,"",MAE_ued!W$5/W$5*1000)</f>
        <v>12.863104103958269</v>
      </c>
      <c r="X37" s="344">
        <f>IF(MAE_ued!X$5=0,"",MAE_ued!X$5/X$5*1000)</f>
        <v>12.214576244782419</v>
      </c>
      <c r="Y37" s="344">
        <f>IF(MAE_ued!Y$5=0,"",MAE_ued!Y$5/Y$5*1000)</f>
        <v>11.737763353053875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0.6035184269240581</v>
      </c>
      <c r="C38" s="345">
        <f t="shared" si="7"/>
        <v>0.62870584370523463</v>
      </c>
      <c r="D38" s="345">
        <f t="shared" si="7"/>
        <v>0.66519510333815823</v>
      </c>
      <c r="E38" s="345">
        <f t="shared" si="7"/>
        <v>1.0393692748718522</v>
      </c>
      <c r="F38" s="345">
        <f t="shared" si="7"/>
        <v>0.9488439467154739</v>
      </c>
      <c r="G38" s="345">
        <f t="shared" si="7"/>
        <v>0.95546950943098174</v>
      </c>
      <c r="H38" s="345">
        <f t="shared" si="7"/>
        <v>0.95344486297342645</v>
      </c>
      <c r="I38" s="345">
        <f t="shared" si="7"/>
        <v>0.91507790729957472</v>
      </c>
      <c r="J38" s="345">
        <f t="shared" si="7"/>
        <v>0.89035108917316874</v>
      </c>
      <c r="K38" s="345">
        <f t="shared" si="7"/>
        <v>0.8910493929696427</v>
      </c>
      <c r="L38" s="345">
        <f t="shared" si="7"/>
        <v>0.65031063100816811</v>
      </c>
      <c r="M38" s="345">
        <f t="shared" si="7"/>
        <v>0.77981533456271646</v>
      </c>
      <c r="N38" s="345">
        <f t="shared" si="7"/>
        <v>0.77037663522762145</v>
      </c>
      <c r="O38" s="345">
        <f t="shared" si="7"/>
        <v>0.76795959842842787</v>
      </c>
      <c r="P38" s="345">
        <f t="shared" si="7"/>
        <v>0.74814126627341504</v>
      </c>
      <c r="Q38" s="345">
        <f t="shared" si="7"/>
        <v>0.79849818100608028</v>
      </c>
      <c r="R38" s="345">
        <f t="shared" si="7"/>
        <v>0.87160889312062206</v>
      </c>
      <c r="S38" s="345">
        <f t="shared" si="7"/>
        <v>0.86698813892212823</v>
      </c>
      <c r="T38" s="345">
        <f t="shared" si="7"/>
        <v>0.86461045740660092</v>
      </c>
      <c r="U38" s="345">
        <f t="shared" si="7"/>
        <v>0.83350214239725473</v>
      </c>
      <c r="V38" s="345">
        <f t="shared" si="7"/>
        <v>0.83379616825633729</v>
      </c>
      <c r="W38" s="345">
        <f t="shared" si="7"/>
        <v>0.81107097945400453</v>
      </c>
      <c r="X38" s="345">
        <f t="shared" si="7"/>
        <v>0.75430224147457581</v>
      </c>
      <c r="Y38" s="345">
        <f t="shared" si="7"/>
        <v>0.68681988629051838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PT: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113.4747205503009</v>
      </c>
      <c r="C5" s="223">
        <v>120.90515907136709</v>
      </c>
      <c r="D5" s="223">
        <v>124.4629406706793</v>
      </c>
      <c r="E5" s="223">
        <v>161.0300945829751</v>
      </c>
      <c r="F5" s="223">
        <v>160.54075666380061</v>
      </c>
      <c r="G5" s="223">
        <v>163.39999999999989</v>
      </c>
      <c r="H5" s="223">
        <v>170.3695614789338</v>
      </c>
      <c r="I5" s="223">
        <v>170.92037833190031</v>
      </c>
      <c r="J5" s="223">
        <v>171.0088564058469</v>
      </c>
      <c r="K5" s="223">
        <v>166.931728288908</v>
      </c>
      <c r="L5" s="223">
        <v>158.0394668959587</v>
      </c>
      <c r="M5" s="223">
        <v>166.3680997420465</v>
      </c>
      <c r="N5" s="223">
        <v>159.6255374032674</v>
      </c>
      <c r="O5" s="223">
        <v>160.3587274290627</v>
      </c>
      <c r="P5" s="223">
        <v>162.1644024075666</v>
      </c>
      <c r="Q5" s="223">
        <v>169.5180567497851</v>
      </c>
      <c r="R5" s="223">
        <v>144.81435941530529</v>
      </c>
      <c r="S5" s="223">
        <v>145.33585554600171</v>
      </c>
      <c r="T5" s="223">
        <v>156.13852106620811</v>
      </c>
      <c r="U5" s="223">
        <v>153.87824591573511</v>
      </c>
      <c r="V5" s="223">
        <v>145.53929492691319</v>
      </c>
      <c r="W5" s="223">
        <v>154.93379191745481</v>
      </c>
      <c r="X5" s="223">
        <v>158.22046431642309</v>
      </c>
      <c r="Y5" s="223">
        <v>153.10980223559761</v>
      </c>
      <c r="DA5" s="89" t="s">
        <v>2528</v>
      </c>
    </row>
    <row r="6" spans="1:105" ht="12" customHeight="1" x14ac:dyDescent="0.25">
      <c r="A6" s="55" t="s">
        <v>91</v>
      </c>
      <c r="B6" s="259">
        <v>3.0294314850666999</v>
      </c>
      <c r="C6" s="259">
        <v>3.1979373526028292</v>
      </c>
      <c r="D6" s="259">
        <v>3.268464594295025</v>
      </c>
      <c r="E6" s="259">
        <v>3.9110239248672709</v>
      </c>
      <c r="F6" s="259">
        <v>3.976673746217648</v>
      </c>
      <c r="G6" s="259">
        <v>4.0332831725214158</v>
      </c>
      <c r="H6" s="259">
        <v>4.2106654111693418</v>
      </c>
      <c r="I6" s="259">
        <v>4.246448020522231</v>
      </c>
      <c r="J6" s="259">
        <v>4.249865544702927</v>
      </c>
      <c r="K6" s="259">
        <v>4.1347163233163764</v>
      </c>
      <c r="L6" s="259">
        <v>4.1138086259850271</v>
      </c>
      <c r="M6" s="259">
        <v>4.2297943963640687</v>
      </c>
      <c r="N6" s="259">
        <v>4.0778204323892808</v>
      </c>
      <c r="O6" s="259">
        <v>4.0800957511261622</v>
      </c>
      <c r="P6" s="259">
        <v>4.1497664601131943</v>
      </c>
      <c r="Q6" s="259">
        <v>4.2967800102707887</v>
      </c>
      <c r="R6" s="259">
        <v>3.58950752893143</v>
      </c>
      <c r="S6" s="259">
        <v>3.6094323609753078</v>
      </c>
      <c r="T6" s="259">
        <v>3.872977502627418</v>
      </c>
      <c r="U6" s="259">
        <v>3.843808397310374</v>
      </c>
      <c r="V6" s="259">
        <v>3.6429291744175689</v>
      </c>
      <c r="W6" s="259">
        <v>3.902926021098819</v>
      </c>
      <c r="X6" s="259">
        <v>4.0251058373512256</v>
      </c>
      <c r="Y6" s="259">
        <v>3.9825316124135428</v>
      </c>
      <c r="DA6" s="67" t="s">
        <v>2545</v>
      </c>
    </row>
    <row r="7" spans="1:105" ht="12" customHeight="1" x14ac:dyDescent="0.25">
      <c r="A7" s="173" t="s">
        <v>92</v>
      </c>
      <c r="B7" s="224">
        <v>4.1200268196907119</v>
      </c>
      <c r="C7" s="224">
        <v>4.3491947995398466</v>
      </c>
      <c r="D7" s="224">
        <v>4.4451118482412344</v>
      </c>
      <c r="E7" s="224">
        <v>5.3189925378194882</v>
      </c>
      <c r="F7" s="224">
        <v>5.4082762948560026</v>
      </c>
      <c r="G7" s="224">
        <v>5.4852651146291249</v>
      </c>
      <c r="H7" s="224">
        <v>5.7265049591903052</v>
      </c>
      <c r="I7" s="224">
        <v>5.7751693079102351</v>
      </c>
      <c r="J7" s="224">
        <v>5.7798171407959806</v>
      </c>
      <c r="K7" s="224">
        <v>5.6232141997102696</v>
      </c>
      <c r="L7" s="224">
        <v>5.5947797313396386</v>
      </c>
      <c r="M7" s="224">
        <v>5.7525203790551318</v>
      </c>
      <c r="N7" s="224">
        <v>5.5458357880494216</v>
      </c>
      <c r="O7" s="224">
        <v>5.5489302215315792</v>
      </c>
      <c r="P7" s="224">
        <v>5.6436823857539462</v>
      </c>
      <c r="Q7" s="224">
        <v>5.8436208139682719</v>
      </c>
      <c r="R7" s="224">
        <v>4.8817302393467434</v>
      </c>
      <c r="S7" s="224">
        <v>4.9088280109264177</v>
      </c>
      <c r="T7" s="224">
        <v>5.2672494035732891</v>
      </c>
      <c r="U7" s="224">
        <v>5.2275794203421073</v>
      </c>
      <c r="V7" s="224">
        <v>4.9543836772078924</v>
      </c>
      <c r="W7" s="224">
        <v>5.3079793886943936</v>
      </c>
      <c r="X7" s="224">
        <v>5.4741439387976678</v>
      </c>
      <c r="Y7" s="224">
        <v>5.4162429928824167</v>
      </c>
      <c r="DA7" s="177" t="s">
        <v>2546</v>
      </c>
    </row>
    <row r="8" spans="1:105" ht="12" customHeight="1" x14ac:dyDescent="0.25">
      <c r="A8" s="173" t="s">
        <v>93</v>
      </c>
      <c r="B8" s="224">
        <v>5.0894448949120568</v>
      </c>
      <c r="C8" s="224">
        <v>5.3725347523727534</v>
      </c>
      <c r="D8" s="224">
        <v>5.49102051841564</v>
      </c>
      <c r="E8" s="224">
        <v>6.5705201937770168</v>
      </c>
      <c r="F8" s="224">
        <v>6.680811893645652</v>
      </c>
      <c r="G8" s="224">
        <v>6.7759157298359778</v>
      </c>
      <c r="H8" s="224">
        <v>7.0739178907644948</v>
      </c>
      <c r="I8" s="224">
        <v>7.1340326744773481</v>
      </c>
      <c r="J8" s="224">
        <v>7.1397741151009173</v>
      </c>
      <c r="K8" s="224">
        <v>6.9463234231715134</v>
      </c>
      <c r="L8" s="224">
        <v>6.9111984916548463</v>
      </c>
      <c r="M8" s="224">
        <v>7.106054585891636</v>
      </c>
      <c r="N8" s="224">
        <v>6.8507383264139916</v>
      </c>
      <c r="O8" s="224">
        <v>6.8545608618919536</v>
      </c>
      <c r="P8" s="224">
        <v>6.9716076529901674</v>
      </c>
      <c r="Q8" s="224">
        <v>7.2185904172549238</v>
      </c>
      <c r="R8" s="224">
        <v>6.0303726486048017</v>
      </c>
      <c r="S8" s="224">
        <v>6.0638463664385167</v>
      </c>
      <c r="T8" s="224">
        <v>6.5066022044140617</v>
      </c>
      <c r="U8" s="224">
        <v>6.4575981074814264</v>
      </c>
      <c r="V8" s="224">
        <v>6.1201210130215156</v>
      </c>
      <c r="W8" s="224">
        <v>6.5569157154460189</v>
      </c>
      <c r="X8" s="224">
        <v>6.7621778067500591</v>
      </c>
      <c r="Y8" s="224">
        <v>6.690653108854753</v>
      </c>
      <c r="DA8" s="177" t="s">
        <v>2547</v>
      </c>
    </row>
    <row r="9" spans="1:105" ht="12" customHeight="1" x14ac:dyDescent="0.25">
      <c r="A9" s="173" t="s">
        <v>94</v>
      </c>
      <c r="B9" s="224">
        <v>3.150608744469368</v>
      </c>
      <c r="C9" s="224">
        <v>3.325854846706942</v>
      </c>
      <c r="D9" s="224">
        <v>3.3992031780668248</v>
      </c>
      <c r="E9" s="224">
        <v>4.0674648818619614</v>
      </c>
      <c r="F9" s="224">
        <v>4.1357406960663541</v>
      </c>
      <c r="G9" s="224">
        <v>4.194614499422272</v>
      </c>
      <c r="H9" s="224">
        <v>4.3790920276161147</v>
      </c>
      <c r="I9" s="224">
        <v>4.4163059413431194</v>
      </c>
      <c r="J9" s="224">
        <v>4.419860166491044</v>
      </c>
      <c r="K9" s="224">
        <v>4.3001049762490311</v>
      </c>
      <c r="L9" s="224">
        <v>4.2783609710244299</v>
      </c>
      <c r="M9" s="224">
        <v>4.3989861722186312</v>
      </c>
      <c r="N9" s="224">
        <v>4.2409332496848524</v>
      </c>
      <c r="O9" s="224">
        <v>4.2432995811712084</v>
      </c>
      <c r="P9" s="224">
        <v>4.3157571185177233</v>
      </c>
      <c r="Q9" s="224">
        <v>4.4686512106816201</v>
      </c>
      <c r="R9" s="224">
        <v>3.7330878300886861</v>
      </c>
      <c r="S9" s="224">
        <v>3.7538096554143192</v>
      </c>
      <c r="T9" s="224">
        <v>4.0278966027325138</v>
      </c>
      <c r="U9" s="224">
        <v>3.9975607332027892</v>
      </c>
      <c r="V9" s="224">
        <v>3.788646341394271</v>
      </c>
      <c r="W9" s="224">
        <v>4.0590430619427718</v>
      </c>
      <c r="X9" s="224">
        <v>4.1861100708452748</v>
      </c>
      <c r="Y9" s="224">
        <v>4.1418328769100841</v>
      </c>
      <c r="DA9" s="177" t="s">
        <v>2548</v>
      </c>
    </row>
    <row r="10" spans="1:105" ht="12" customHeight="1" x14ac:dyDescent="0.25">
      <c r="A10" s="56" t="s">
        <v>95</v>
      </c>
      <c r="B10" s="260">
        <v>3.1695187028446292</v>
      </c>
      <c r="C10" s="260">
        <v>3.3326816800256598</v>
      </c>
      <c r="D10" s="260">
        <v>3.4094662690979729</v>
      </c>
      <c r="E10" s="260">
        <v>4.1967850917695566</v>
      </c>
      <c r="F10" s="260">
        <v>4.2442059575493154</v>
      </c>
      <c r="G10" s="260">
        <v>4.3047127864083343</v>
      </c>
      <c r="H10" s="260">
        <v>4.5054222766936283</v>
      </c>
      <c r="I10" s="260">
        <v>4.5352039652580816</v>
      </c>
      <c r="J10" s="260">
        <v>4.5519239732782983</v>
      </c>
      <c r="K10" s="260">
        <v>4.4358792421702011</v>
      </c>
      <c r="L10" s="260">
        <v>4.2912890661985621</v>
      </c>
      <c r="M10" s="260">
        <v>4.4678664478069532</v>
      </c>
      <c r="N10" s="260">
        <v>4.2995042835178747</v>
      </c>
      <c r="O10" s="260">
        <v>4.3106942312096832</v>
      </c>
      <c r="P10" s="260">
        <v>4.3683716842956244</v>
      </c>
      <c r="Q10" s="260">
        <v>4.5524576826980274</v>
      </c>
      <c r="R10" s="260">
        <v>3.848608138786052</v>
      </c>
      <c r="S10" s="260">
        <v>3.8677688614654961</v>
      </c>
      <c r="T10" s="260">
        <v>4.1567353489577883</v>
      </c>
      <c r="U10" s="260">
        <v>4.1066927068614731</v>
      </c>
      <c r="V10" s="260">
        <v>3.8906117973483938</v>
      </c>
      <c r="W10" s="260">
        <v>4.15224890150522</v>
      </c>
      <c r="X10" s="260">
        <v>4.2530842898981867</v>
      </c>
      <c r="Y10" s="260">
        <v>4.1620931002042099</v>
      </c>
      <c r="DA10" s="68" t="s">
        <v>2549</v>
      </c>
    </row>
    <row r="11" spans="1:105" ht="12" customHeight="1" x14ac:dyDescent="0.25">
      <c r="A11" s="37" t="s">
        <v>159</v>
      </c>
      <c r="B11" s="226">
        <v>5.5226732075805141E-2</v>
      </c>
      <c r="C11" s="226">
        <v>5.7219419608089628E-2</v>
      </c>
      <c r="D11" s="226">
        <v>0.11890520703632119</v>
      </c>
      <c r="E11" s="226">
        <v>0.34636848504531981</v>
      </c>
      <c r="F11" s="226">
        <v>0.30616580270504368</v>
      </c>
      <c r="G11" s="226">
        <v>0.26943791808300438</v>
      </c>
      <c r="H11" s="226">
        <v>0.34462540304876399</v>
      </c>
      <c r="I11" s="226">
        <v>0.2042990676141031</v>
      </c>
      <c r="J11" s="226">
        <v>0.1176093647621589</v>
      </c>
      <c r="K11" s="226">
        <v>0.1177327906533122</v>
      </c>
      <c r="L11" s="226">
        <v>8.7507742650001746E-2</v>
      </c>
      <c r="M11" s="226">
        <v>7.0361797598665524E-2</v>
      </c>
      <c r="N11" s="226">
        <v>6.8161080678322855E-2</v>
      </c>
      <c r="O11" s="226">
        <v>6.8780461296869988E-2</v>
      </c>
      <c r="P11" s="226">
        <v>6.7516378681598641E-2</v>
      </c>
      <c r="Q11" s="226">
        <v>0.14009922014826101</v>
      </c>
      <c r="R11" s="226">
        <v>7.8441411733443142E-2</v>
      </c>
      <c r="S11" s="226">
        <v>8.6088586112632301E-2</v>
      </c>
      <c r="T11" s="226">
        <v>8.4807551509870502E-2</v>
      </c>
      <c r="U11" s="226">
        <v>8.7156403866068918E-2</v>
      </c>
      <c r="V11" s="226">
        <v>0.10126719823770949</v>
      </c>
      <c r="W11" s="226">
        <v>0.1071634059946959</v>
      </c>
      <c r="X11" s="226">
        <v>0.11181622866138199</v>
      </c>
      <c r="Y11" s="226">
        <v>8.0687252005015267E-2</v>
      </c>
      <c r="DA11" s="69" t="s">
        <v>2550</v>
      </c>
    </row>
    <row r="12" spans="1:105" ht="12" customHeight="1" x14ac:dyDescent="0.25">
      <c r="A12" s="37" t="s">
        <v>35</v>
      </c>
      <c r="B12" s="226">
        <v>0.13062472849448051</v>
      </c>
      <c r="C12" s="226">
        <v>0.27047045722711682</v>
      </c>
      <c r="D12" s="226">
        <v>0.3137764664451313</v>
      </c>
      <c r="E12" s="226">
        <v>0.47806175440381499</v>
      </c>
      <c r="F12" s="226">
        <v>0.53025537491874586</v>
      </c>
      <c r="G12" s="226">
        <v>0.55781448021868751</v>
      </c>
      <c r="H12" s="226">
        <v>0.62633668991031377</v>
      </c>
      <c r="I12" s="226">
        <v>0.81840228748629473</v>
      </c>
      <c r="J12" s="226">
        <v>1.0536026286515421</v>
      </c>
      <c r="K12" s="226">
        <v>1.0499507091417251</v>
      </c>
      <c r="L12" s="226">
        <v>0.64819571803327125</v>
      </c>
      <c r="M12" s="226">
        <v>0.85502420892117459</v>
      </c>
      <c r="N12" s="226">
        <v>0.82740055446002103</v>
      </c>
      <c r="O12" s="226">
        <v>0.87477757132904987</v>
      </c>
      <c r="P12" s="226">
        <v>0.78671241650073942</v>
      </c>
      <c r="Q12" s="226">
        <v>0.90929787383308747</v>
      </c>
      <c r="R12" s="226">
        <v>0.92637699189119793</v>
      </c>
      <c r="S12" s="226">
        <v>0.92841017050962515</v>
      </c>
      <c r="T12" s="226">
        <v>1.0464392732219361</v>
      </c>
      <c r="U12" s="226">
        <v>0.97401922246973549</v>
      </c>
      <c r="V12" s="226">
        <v>0.91481542350314082</v>
      </c>
      <c r="W12" s="226">
        <v>0.93121110026462695</v>
      </c>
      <c r="X12" s="226">
        <v>0.82388647929931069</v>
      </c>
      <c r="Y12" s="226">
        <v>0.62570867893129567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2.9836672422743429</v>
      </c>
      <c r="C15" s="226">
        <v>3.0049918031904528</v>
      </c>
      <c r="D15" s="226">
        <v>2.9767845956165209</v>
      </c>
      <c r="E15" s="226">
        <v>3.3723548523204219</v>
      </c>
      <c r="F15" s="226">
        <v>3.407784779925525</v>
      </c>
      <c r="G15" s="226">
        <v>3.4774603881066422</v>
      </c>
      <c r="H15" s="226">
        <v>3.53446018373455</v>
      </c>
      <c r="I15" s="226">
        <v>3.5125026101576848</v>
      </c>
      <c r="J15" s="226">
        <v>3.3807119798645981</v>
      </c>
      <c r="K15" s="226">
        <v>3.268195742375164</v>
      </c>
      <c r="L15" s="226">
        <v>3.5555856055152888</v>
      </c>
      <c r="M15" s="226">
        <v>3.5424804412871129</v>
      </c>
      <c r="N15" s="226">
        <v>3.4039426483795312</v>
      </c>
      <c r="O15" s="226">
        <v>3.3671361985837631</v>
      </c>
      <c r="P15" s="226">
        <v>3.5141428891132871</v>
      </c>
      <c r="Q15" s="226">
        <v>3.503060588716679</v>
      </c>
      <c r="R15" s="226">
        <v>2.843789735161411</v>
      </c>
      <c r="S15" s="226">
        <v>2.8532701048432378</v>
      </c>
      <c r="T15" s="226">
        <v>3.0254885242259819</v>
      </c>
      <c r="U15" s="226">
        <v>3.0455170805256691</v>
      </c>
      <c r="V15" s="226">
        <v>2.874529175607544</v>
      </c>
      <c r="W15" s="226">
        <v>3.1138743952458969</v>
      </c>
      <c r="X15" s="226">
        <v>3.3173815819374939</v>
      </c>
      <c r="Y15" s="226">
        <v>3.455697169267899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20.365856557517411</v>
      </c>
      <c r="C16" s="261">
        <f t="shared" si="0"/>
        <v>21.523531555619066</v>
      </c>
      <c r="D16" s="261">
        <f t="shared" si="0"/>
        <v>22.080010950687207</v>
      </c>
      <c r="E16" s="261">
        <f t="shared" si="0"/>
        <v>28.65051317363335</v>
      </c>
      <c r="F16" s="261">
        <f t="shared" si="0"/>
        <v>28.39989558184255</v>
      </c>
      <c r="G16" s="261">
        <f t="shared" si="0"/>
        <v>28.92035739942509</v>
      </c>
      <c r="H16" s="261">
        <f t="shared" si="0"/>
        <v>30.11228287198216</v>
      </c>
      <c r="I16" s="261">
        <f t="shared" si="0"/>
        <v>30.100912075562597</v>
      </c>
      <c r="J16" s="261">
        <f t="shared" si="0"/>
        <v>30.049431746919232</v>
      </c>
      <c r="K16" s="261">
        <f t="shared" si="0"/>
        <v>29.255760162601408</v>
      </c>
      <c r="L16" s="261">
        <f t="shared" si="0"/>
        <v>27.823718368438399</v>
      </c>
      <c r="M16" s="261">
        <f t="shared" si="0"/>
        <v>29.222825267189791</v>
      </c>
      <c r="N16" s="261">
        <f t="shared" si="0"/>
        <v>28.064781058979214</v>
      </c>
      <c r="O16" s="261">
        <f t="shared" si="0"/>
        <v>28.142098683948554</v>
      </c>
      <c r="P16" s="261">
        <f t="shared" si="0"/>
        <v>28.49182711673658</v>
      </c>
      <c r="Q16" s="261">
        <f t="shared" si="0"/>
        <v>29.752495028804301</v>
      </c>
      <c r="R16" s="261">
        <f t="shared" si="0"/>
        <v>25.386509416590616</v>
      </c>
      <c r="S16" s="261">
        <f t="shared" si="0"/>
        <v>25.47732324865164</v>
      </c>
      <c r="T16" s="261">
        <f t="shared" si="0"/>
        <v>27.353049010062779</v>
      </c>
      <c r="U16" s="261">
        <f t="shared" si="0"/>
        <v>26.947129873314967</v>
      </c>
      <c r="V16" s="261">
        <f t="shared" si="0"/>
        <v>25.504634877374833</v>
      </c>
      <c r="W16" s="261">
        <f t="shared" si="0"/>
        <v>27.162982435230482</v>
      </c>
      <c r="X16" s="261">
        <f t="shared" si="0"/>
        <v>27.744858753934157</v>
      </c>
      <c r="Y16" s="261">
        <f t="shared" si="0"/>
        <v>27.024418693514711</v>
      </c>
      <c r="DA16" s="70"/>
    </row>
    <row r="17" spans="1:105" ht="12" customHeight="1" x14ac:dyDescent="0.25">
      <c r="A17" s="60" t="s">
        <v>2556</v>
      </c>
      <c r="B17" s="329">
        <v>3.203063266470751</v>
      </c>
      <c r="C17" s="329">
        <v>3.8643110893723631</v>
      </c>
      <c r="D17" s="329">
        <v>4.4306514268499262</v>
      </c>
      <c r="E17" s="329">
        <v>12.74825154552798</v>
      </c>
      <c r="F17" s="329">
        <v>11.018253126470681</v>
      </c>
      <c r="G17" s="329">
        <v>11.50778684324608</v>
      </c>
      <c r="H17" s="329">
        <v>11.84482942642955</v>
      </c>
      <c r="I17" s="329">
        <v>11.253990095537381</v>
      </c>
      <c r="J17" s="329">
        <v>11.16815562963807</v>
      </c>
      <c r="K17" s="329">
        <v>10.790196348351479</v>
      </c>
      <c r="L17" s="329">
        <v>5.6016989598683784</v>
      </c>
      <c r="M17" s="329">
        <v>8.7333756313032005</v>
      </c>
      <c r="N17" s="329">
        <v>8.1198193401528815</v>
      </c>
      <c r="O17" s="329">
        <v>8.2660495546374921</v>
      </c>
      <c r="P17" s="329">
        <v>7.8430657426204871</v>
      </c>
      <c r="Q17" s="329">
        <v>9.1414374925324822</v>
      </c>
      <c r="R17" s="329">
        <v>9.3539313129916764</v>
      </c>
      <c r="S17" s="329">
        <v>9.2667713469038908</v>
      </c>
      <c r="T17" s="329">
        <v>9.9990849056186804</v>
      </c>
      <c r="U17" s="329">
        <v>9.2599165935685868</v>
      </c>
      <c r="V17" s="329">
        <v>8.7157983795323144</v>
      </c>
      <c r="W17" s="329">
        <v>8.8089403444301002</v>
      </c>
      <c r="X17" s="329">
        <v>7.9908075427371479</v>
      </c>
      <c r="Y17" s="329">
        <v>6.3076322948497836</v>
      </c>
      <c r="DA17" s="72" t="s">
        <v>2557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2.2329556011210061E-2</v>
      </c>
      <c r="T18" s="230">
        <v>2.9116646932002051E-2</v>
      </c>
      <c r="U18" s="230">
        <v>9.4959906679000141E-3</v>
      </c>
      <c r="V18" s="230">
        <v>9.5214716368180225E-4</v>
      </c>
      <c r="W18" s="230">
        <v>2.0182764506969628E-2</v>
      </c>
      <c r="X18" s="230">
        <v>2.0781659872622458E-3</v>
      </c>
      <c r="Y18" s="230">
        <v>2.937817456492707E-3</v>
      </c>
      <c r="DA18" s="71" t="s">
        <v>2558</v>
      </c>
    </row>
    <row r="19" spans="1:105" ht="12" customHeight="1" x14ac:dyDescent="0.25">
      <c r="A19" s="59" t="s">
        <v>31</v>
      </c>
      <c r="B19" s="230">
        <v>1.0688776950657071</v>
      </c>
      <c r="C19" s="230">
        <v>1.132511324209325</v>
      </c>
      <c r="D19" s="230">
        <v>1.188517135530742</v>
      </c>
      <c r="E19" s="230">
        <v>7.4898395081037483</v>
      </c>
      <c r="F19" s="230">
        <v>6.1038657451856171</v>
      </c>
      <c r="G19" s="230">
        <v>6.9294647014804971</v>
      </c>
      <c r="H19" s="230">
        <v>6.3921095159890999</v>
      </c>
      <c r="I19" s="230">
        <v>5.1293354661129591</v>
      </c>
      <c r="J19" s="230">
        <v>4.6269367469809772</v>
      </c>
      <c r="K19" s="230">
        <v>4.1926924409992887</v>
      </c>
      <c r="L19" s="230">
        <v>1.003633156897366</v>
      </c>
      <c r="M19" s="230">
        <v>3.381010166314669</v>
      </c>
      <c r="N19" s="230">
        <v>2.872391761375348</v>
      </c>
      <c r="O19" s="230">
        <v>2.6962701614792972</v>
      </c>
      <c r="P19" s="230">
        <v>2.6329113509955691</v>
      </c>
      <c r="Q19" s="230">
        <v>2.9670698689425898</v>
      </c>
      <c r="R19" s="230">
        <v>3.6890154660641641</v>
      </c>
      <c r="S19" s="230">
        <v>3.3720308358282409</v>
      </c>
      <c r="T19" s="230">
        <v>3.45370295818369</v>
      </c>
      <c r="U19" s="230">
        <v>2.9865924867350961</v>
      </c>
      <c r="V19" s="230">
        <v>2.7803630657120082</v>
      </c>
      <c r="W19" s="230">
        <v>2.6682893224381732</v>
      </c>
      <c r="X19" s="230">
        <v>2.4168894316098291</v>
      </c>
      <c r="Y19" s="230">
        <v>2.0697003381462911</v>
      </c>
      <c r="DA19" s="71" t="s">
        <v>2559</v>
      </c>
    </row>
    <row r="20" spans="1:105" ht="12" customHeight="1" x14ac:dyDescent="0.25">
      <c r="A20" s="59" t="s">
        <v>159</v>
      </c>
      <c r="B20" s="230">
        <v>0.31767784735758647</v>
      </c>
      <c r="C20" s="230">
        <v>0.33625727189575733</v>
      </c>
      <c r="D20" s="230">
        <v>0.70498911857130808</v>
      </c>
      <c r="E20" s="230">
        <v>1.633292613062723</v>
      </c>
      <c r="F20" s="230">
        <v>1.561619896312026</v>
      </c>
      <c r="G20" s="230">
        <v>1.349147433907856</v>
      </c>
      <c r="H20" s="230">
        <v>1.7811570025090171</v>
      </c>
      <c r="I20" s="230">
        <v>1.0962009186213939</v>
      </c>
      <c r="J20" s="230">
        <v>0.65684829209890205</v>
      </c>
      <c r="K20" s="230">
        <v>0.66519955663931751</v>
      </c>
      <c r="L20" s="230">
        <v>0.54691377773385697</v>
      </c>
      <c r="M20" s="230">
        <v>0.40696752800263591</v>
      </c>
      <c r="N20" s="230">
        <v>0.39938103701311412</v>
      </c>
      <c r="O20" s="230">
        <v>0.40600787946987948</v>
      </c>
      <c r="P20" s="230">
        <v>0.39671966571415263</v>
      </c>
      <c r="Q20" s="230">
        <v>0.82430577894185619</v>
      </c>
      <c r="R20" s="230">
        <v>0.44223313862605551</v>
      </c>
      <c r="S20" s="230">
        <v>0.48910318408273479</v>
      </c>
      <c r="T20" s="230">
        <v>0.48644944209947311</v>
      </c>
      <c r="U20" s="230">
        <v>0.50617148520762645</v>
      </c>
      <c r="V20" s="230">
        <v>0.5914563150844262</v>
      </c>
      <c r="W20" s="230">
        <v>0.63165093210667489</v>
      </c>
      <c r="X20" s="230">
        <v>0.6658334148976035</v>
      </c>
      <c r="Y20" s="230">
        <v>0.48371731752099068</v>
      </c>
      <c r="DA20" s="71" t="s">
        <v>2560</v>
      </c>
    </row>
    <row r="21" spans="1:105" ht="12" customHeight="1" x14ac:dyDescent="0.25">
      <c r="A21" s="59" t="s">
        <v>32</v>
      </c>
      <c r="B21" s="230">
        <v>1.0651219186581971</v>
      </c>
      <c r="C21" s="230">
        <v>0.8060880965168068</v>
      </c>
      <c r="D21" s="230">
        <v>0.67676411777858891</v>
      </c>
      <c r="E21" s="230">
        <v>1.3708302330299349</v>
      </c>
      <c r="F21" s="230">
        <v>0.64816319447608339</v>
      </c>
      <c r="G21" s="230">
        <v>0.43604900402918773</v>
      </c>
      <c r="H21" s="230">
        <v>0.43441332089353729</v>
      </c>
      <c r="I21" s="230">
        <v>0.63717894963326638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0.1907891844606952</v>
      </c>
      <c r="Q21" s="230">
        <v>0</v>
      </c>
      <c r="R21" s="230">
        <v>0</v>
      </c>
      <c r="S21" s="230">
        <v>0.1086437181076698</v>
      </c>
      <c r="T21" s="230">
        <v>2.7522529718706421E-2</v>
      </c>
      <c r="U21" s="230">
        <v>0.100920756266573</v>
      </c>
      <c r="V21" s="230">
        <v>0</v>
      </c>
      <c r="W21" s="230">
        <v>0</v>
      </c>
      <c r="X21" s="230">
        <v>0</v>
      </c>
      <c r="Y21" s="230">
        <v>1.7468103795362049E-4</v>
      </c>
      <c r="DA21" s="71" t="s">
        <v>2561</v>
      </c>
    </row>
    <row r="22" spans="1:105" ht="12" customHeight="1" x14ac:dyDescent="0.25">
      <c r="A22" s="59" t="s">
        <v>35</v>
      </c>
      <c r="B22" s="230">
        <v>0.75138580538926081</v>
      </c>
      <c r="C22" s="230">
        <v>1.589454396750474</v>
      </c>
      <c r="D22" s="230">
        <v>1.860381054969287</v>
      </c>
      <c r="E22" s="230">
        <v>2.2542891913315781</v>
      </c>
      <c r="F22" s="230">
        <v>2.7046042904969561</v>
      </c>
      <c r="G22" s="230">
        <v>2.793125703828534</v>
      </c>
      <c r="H22" s="230">
        <v>3.2371495870378961</v>
      </c>
      <c r="I22" s="230">
        <v>4.3912747611697647</v>
      </c>
      <c r="J22" s="230">
        <v>5.884370590558194</v>
      </c>
      <c r="K22" s="230">
        <v>5.9323043507128759</v>
      </c>
      <c r="L22" s="230">
        <v>4.0511520252371547</v>
      </c>
      <c r="M22" s="230">
        <v>4.9453979369858967</v>
      </c>
      <c r="N22" s="230">
        <v>4.8480465417644192</v>
      </c>
      <c r="O22" s="230">
        <v>5.1637715136883164</v>
      </c>
      <c r="P22" s="230">
        <v>4.62264554145007</v>
      </c>
      <c r="Q22" s="230">
        <v>5.350061844648037</v>
      </c>
      <c r="R22" s="230">
        <v>5.2226827083014573</v>
      </c>
      <c r="S22" s="230">
        <v>5.2746640528740354</v>
      </c>
      <c r="T22" s="230">
        <v>6.002293328684809</v>
      </c>
      <c r="U22" s="230">
        <v>5.6567358746913916</v>
      </c>
      <c r="V22" s="230">
        <v>5.3430268515721977</v>
      </c>
      <c r="W22" s="230">
        <v>5.4888173253782826</v>
      </c>
      <c r="X22" s="230">
        <v>4.906006530242454</v>
      </c>
      <c r="Y22" s="230">
        <v>3.7511021406880558</v>
      </c>
      <c r="DA22" s="71" t="s">
        <v>2562</v>
      </c>
    </row>
    <row r="23" spans="1:105" ht="12" customHeight="1" x14ac:dyDescent="0.25">
      <c r="A23" s="60" t="s">
        <v>2563</v>
      </c>
      <c r="B23" s="329">
        <v>17.162793291046661</v>
      </c>
      <c r="C23" s="329">
        <v>17.659220466246701</v>
      </c>
      <c r="D23" s="329">
        <v>17.64935952383728</v>
      </c>
      <c r="E23" s="329">
        <v>15.90226162810537</v>
      </c>
      <c r="F23" s="329">
        <v>17.381642455371871</v>
      </c>
      <c r="G23" s="329">
        <v>17.412570556179009</v>
      </c>
      <c r="H23" s="329">
        <v>18.267453445552611</v>
      </c>
      <c r="I23" s="329">
        <v>18.846921980025218</v>
      </c>
      <c r="J23" s="329">
        <v>18.881276117281161</v>
      </c>
      <c r="K23" s="329">
        <v>18.465563814249929</v>
      </c>
      <c r="L23" s="329">
        <v>22.22201940857002</v>
      </c>
      <c r="M23" s="329">
        <v>20.48944963588659</v>
      </c>
      <c r="N23" s="329">
        <v>19.944961718826331</v>
      </c>
      <c r="O23" s="329">
        <v>19.87604912931106</v>
      </c>
      <c r="P23" s="329">
        <v>20.648761374116091</v>
      </c>
      <c r="Q23" s="329">
        <v>20.611057536271819</v>
      </c>
      <c r="R23" s="329">
        <v>16.03257810359894</v>
      </c>
      <c r="S23" s="329">
        <v>16.210551901747749</v>
      </c>
      <c r="T23" s="329">
        <v>17.353964104444099</v>
      </c>
      <c r="U23" s="329">
        <v>17.687213279746381</v>
      </c>
      <c r="V23" s="329">
        <v>16.788836497842521</v>
      </c>
      <c r="W23" s="329">
        <v>18.35404209080038</v>
      </c>
      <c r="X23" s="329">
        <v>19.754051211197009</v>
      </c>
      <c r="Y23" s="329">
        <v>20.716786398664929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7.6741845661065353</v>
      </c>
      <c r="C24" s="261">
        <f t="shared" si="1"/>
        <v>8.8263045682046535</v>
      </c>
      <c r="D24" s="261">
        <f t="shared" si="1"/>
        <v>9.2412977143507948</v>
      </c>
      <c r="E24" s="261">
        <f t="shared" si="1"/>
        <v>12.111604109484745</v>
      </c>
      <c r="F24" s="261">
        <f t="shared" si="1"/>
        <v>12.317630453288078</v>
      </c>
      <c r="G24" s="261">
        <f t="shared" si="1"/>
        <v>12.561060317312648</v>
      </c>
      <c r="H24" s="261">
        <f t="shared" si="1"/>
        <v>13.244363671144331</v>
      </c>
      <c r="I24" s="261">
        <f t="shared" si="1"/>
        <v>13.661510209324103</v>
      </c>
      <c r="J24" s="261">
        <f t="shared" si="1"/>
        <v>14.007290475470185</v>
      </c>
      <c r="K24" s="261">
        <f t="shared" si="1"/>
        <v>13.691904129471924</v>
      </c>
      <c r="L24" s="261">
        <f t="shared" si="1"/>
        <v>12.285025158246345</v>
      </c>
      <c r="M24" s="261">
        <f t="shared" si="1"/>
        <v>13.338901625504382</v>
      </c>
      <c r="N24" s="261">
        <f t="shared" si="1"/>
        <v>12.802009138631451</v>
      </c>
      <c r="O24" s="261">
        <f t="shared" si="1"/>
        <v>12.925247922344894</v>
      </c>
      <c r="P24" s="261">
        <f t="shared" si="1"/>
        <v>12.907850138441802</v>
      </c>
      <c r="Q24" s="261">
        <f t="shared" si="1"/>
        <v>13.674580317327708</v>
      </c>
      <c r="R24" s="261">
        <f t="shared" si="1"/>
        <v>11.891891600421648</v>
      </c>
      <c r="S24" s="261">
        <f t="shared" si="1"/>
        <v>11.93528280270634</v>
      </c>
      <c r="T24" s="261">
        <f t="shared" si="1"/>
        <v>12.879834886823549</v>
      </c>
      <c r="U24" s="261">
        <f t="shared" si="1"/>
        <v>12.616387634502534</v>
      </c>
      <c r="V24" s="261">
        <f t="shared" si="1"/>
        <v>11.93172546200633</v>
      </c>
      <c r="W24" s="261">
        <f t="shared" si="1"/>
        <v>12.638765719251857</v>
      </c>
      <c r="X24" s="261">
        <f t="shared" si="1"/>
        <v>12.703548883121826</v>
      </c>
      <c r="Y24" s="261">
        <f t="shared" si="1"/>
        <v>11.946095539063382</v>
      </c>
      <c r="DA24" s="70"/>
    </row>
    <row r="25" spans="1:105" ht="12" customHeight="1" x14ac:dyDescent="0.25">
      <c r="A25" s="60" t="s">
        <v>2566</v>
      </c>
      <c r="B25" s="262">
        <v>4.5841644513384994</v>
      </c>
      <c r="C25" s="262">
        <v>5.5644084685497663</v>
      </c>
      <c r="D25" s="262">
        <v>5.9074638281698686</v>
      </c>
      <c r="E25" s="262">
        <v>8.1223597061201271</v>
      </c>
      <c r="F25" s="262">
        <v>8.2614232321460754</v>
      </c>
      <c r="G25" s="262">
        <v>8.4471114813408033</v>
      </c>
      <c r="H25" s="262">
        <v>8.9494849517516002</v>
      </c>
      <c r="I25" s="262">
        <v>9.3301332283914267</v>
      </c>
      <c r="J25" s="262">
        <v>9.6724276198731971</v>
      </c>
      <c r="K25" s="262">
        <v>9.4744934796892206</v>
      </c>
      <c r="L25" s="262">
        <v>8.0889403597416152</v>
      </c>
      <c r="M25" s="262">
        <v>9.0245113412130316</v>
      </c>
      <c r="N25" s="262">
        <v>8.6426322975943819</v>
      </c>
      <c r="O25" s="262">
        <v>8.7635502561962078</v>
      </c>
      <c r="P25" s="262">
        <v>8.6750883491263409</v>
      </c>
      <c r="Q25" s="262">
        <v>9.2918647068515039</v>
      </c>
      <c r="R25" s="262">
        <v>8.2305939209115895</v>
      </c>
      <c r="S25" s="262">
        <v>8.253661794511526</v>
      </c>
      <c r="T25" s="262">
        <v>8.9293978341435825</v>
      </c>
      <c r="U25" s="262">
        <v>8.6957030692459529</v>
      </c>
      <c r="V25" s="262">
        <v>8.2159377041004102</v>
      </c>
      <c r="W25" s="262">
        <v>8.65778117773106</v>
      </c>
      <c r="X25" s="262">
        <v>8.5979409290235758</v>
      </c>
      <c r="Y25" s="262">
        <v>7.883913294401566</v>
      </c>
      <c r="DA25" s="72" t="s">
        <v>2567</v>
      </c>
    </row>
    <row r="26" spans="1:105" ht="12" customHeight="1" x14ac:dyDescent="0.25">
      <c r="A26" s="60" t="s">
        <v>2568</v>
      </c>
      <c r="B26" s="262">
        <v>3.090020114768036</v>
      </c>
      <c r="C26" s="262">
        <v>3.2618960996548871</v>
      </c>
      <c r="D26" s="262">
        <v>3.3338338861809258</v>
      </c>
      <c r="E26" s="262">
        <v>3.9892444033646179</v>
      </c>
      <c r="F26" s="262">
        <v>4.056207221142003</v>
      </c>
      <c r="G26" s="262">
        <v>4.1139488359718444</v>
      </c>
      <c r="H26" s="262">
        <v>4.29487871939273</v>
      </c>
      <c r="I26" s="262">
        <v>4.331376980932677</v>
      </c>
      <c r="J26" s="262">
        <v>4.3348628555969873</v>
      </c>
      <c r="K26" s="262">
        <v>4.2174106497827033</v>
      </c>
      <c r="L26" s="262">
        <v>4.1960847985047298</v>
      </c>
      <c r="M26" s="262">
        <v>4.3143902842913509</v>
      </c>
      <c r="N26" s="262">
        <v>4.1593768410370684</v>
      </c>
      <c r="O26" s="262">
        <v>4.1616976661486866</v>
      </c>
      <c r="P26" s="262">
        <v>4.2327617893154601</v>
      </c>
      <c r="Q26" s="262">
        <v>4.3827156104762039</v>
      </c>
      <c r="R26" s="262">
        <v>3.6612976795100591</v>
      </c>
      <c r="S26" s="262">
        <v>3.681621008194814</v>
      </c>
      <c r="T26" s="262">
        <v>3.950437052679967</v>
      </c>
      <c r="U26" s="262">
        <v>3.9206845652565812</v>
      </c>
      <c r="V26" s="262">
        <v>3.7157877579059209</v>
      </c>
      <c r="W26" s="262">
        <v>3.9809845415207969</v>
      </c>
      <c r="X26" s="262">
        <v>4.1056079540982511</v>
      </c>
      <c r="Y26" s="262">
        <v>4.0621822446618152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29.094080796453447</v>
      </c>
      <c r="C27" s="261">
        <f t="shared" si="2"/>
        <v>30.747902222312952</v>
      </c>
      <c r="D27" s="261">
        <f t="shared" si="2"/>
        <v>31.542872786696009</v>
      </c>
      <c r="E27" s="261">
        <f t="shared" si="2"/>
        <v>40.92930453376195</v>
      </c>
      <c r="F27" s="261">
        <f t="shared" si="2"/>
        <v>40.571279402632221</v>
      </c>
      <c r="G27" s="261">
        <f t="shared" si="2"/>
        <v>41.314796284892964</v>
      </c>
      <c r="H27" s="261">
        <f t="shared" si="2"/>
        <v>43.017546959974524</v>
      </c>
      <c r="I27" s="261">
        <f t="shared" si="2"/>
        <v>43.00130296508943</v>
      </c>
      <c r="J27" s="261">
        <f t="shared" si="2"/>
        <v>42.927759638456052</v>
      </c>
      <c r="K27" s="261">
        <f t="shared" si="2"/>
        <v>41.793943089430591</v>
      </c>
      <c r="L27" s="261">
        <f t="shared" si="2"/>
        <v>39.748169097769143</v>
      </c>
      <c r="M27" s="261">
        <f t="shared" si="2"/>
        <v>41.746893238842539</v>
      </c>
      <c r="N27" s="261">
        <f t="shared" si="2"/>
        <v>40.092544369970298</v>
      </c>
      <c r="O27" s="261">
        <f t="shared" si="2"/>
        <v>40.202998119926498</v>
      </c>
      <c r="P27" s="261">
        <f t="shared" si="2"/>
        <v>40.702610166766547</v>
      </c>
      <c r="Q27" s="261">
        <f t="shared" si="2"/>
        <v>42.503564326863291</v>
      </c>
      <c r="R27" s="261">
        <f t="shared" si="2"/>
        <v>36.26644202370089</v>
      </c>
      <c r="S27" s="261">
        <f t="shared" si="2"/>
        <v>36.396176069502353</v>
      </c>
      <c r="T27" s="261">
        <f t="shared" si="2"/>
        <v>39.075784300089694</v>
      </c>
      <c r="U27" s="261">
        <f t="shared" si="2"/>
        <v>38.495899819021382</v>
      </c>
      <c r="V27" s="261">
        <f t="shared" si="2"/>
        <v>36.435192681964054</v>
      </c>
      <c r="W27" s="261">
        <f t="shared" si="2"/>
        <v>38.804260621757834</v>
      </c>
      <c r="X27" s="261">
        <f t="shared" si="2"/>
        <v>39.635512505620241</v>
      </c>
      <c r="Y27" s="261">
        <f t="shared" si="2"/>
        <v>38.606312419306732</v>
      </c>
      <c r="DA27" s="70"/>
    </row>
    <row r="28" spans="1:105" ht="12" customHeight="1" x14ac:dyDescent="0.25">
      <c r="A28" s="60" t="s">
        <v>2571</v>
      </c>
      <c r="B28" s="329">
        <v>4.5758046663867882</v>
      </c>
      <c r="C28" s="329">
        <v>5.5204444133890913</v>
      </c>
      <c r="D28" s="329">
        <v>6.3295020383570364</v>
      </c>
      <c r="E28" s="329">
        <v>18.21178792218284</v>
      </c>
      <c r="F28" s="329">
        <v>15.740361609243831</v>
      </c>
      <c r="G28" s="329">
        <v>16.439695490351529</v>
      </c>
      <c r="H28" s="329">
        <v>16.921184894899351</v>
      </c>
      <c r="I28" s="329">
        <v>16.07712870791055</v>
      </c>
      <c r="J28" s="329">
        <v>15.954508042340111</v>
      </c>
      <c r="K28" s="329">
        <v>15.414566211930691</v>
      </c>
      <c r="L28" s="329">
        <v>8.0024270855262536</v>
      </c>
      <c r="M28" s="329">
        <v>12.476250901861709</v>
      </c>
      <c r="N28" s="329">
        <v>11.59974191450411</v>
      </c>
      <c r="O28" s="329">
        <v>11.8086422209107</v>
      </c>
      <c r="P28" s="329">
        <v>11.20437963231498</v>
      </c>
      <c r="Q28" s="329">
        <v>13.05919641790355</v>
      </c>
      <c r="R28" s="329">
        <v>13.36275901855954</v>
      </c>
      <c r="S28" s="329">
        <v>13.23824478129128</v>
      </c>
      <c r="T28" s="329">
        <v>14.28440700802669</v>
      </c>
      <c r="U28" s="329">
        <v>13.228452276526561</v>
      </c>
      <c r="V28" s="329">
        <v>12.45114054218902</v>
      </c>
      <c r="W28" s="329">
        <v>12.584200492042999</v>
      </c>
      <c r="X28" s="329">
        <v>11.415439346767361</v>
      </c>
      <c r="Y28" s="329">
        <v>9.0109032783568317</v>
      </c>
      <c r="DA28" s="72" t="s">
        <v>2572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3.189936573030009E-2</v>
      </c>
      <c r="T29" s="230">
        <v>4.1595209902860072E-2</v>
      </c>
      <c r="U29" s="230">
        <v>1.3565700954142879E-2</v>
      </c>
      <c r="V29" s="230">
        <v>1.3602102338311471E-3</v>
      </c>
      <c r="W29" s="230">
        <v>2.883252072424234E-2</v>
      </c>
      <c r="X29" s="230">
        <v>2.968808553231781E-3</v>
      </c>
      <c r="Y29" s="230">
        <v>4.1968820807038671E-3</v>
      </c>
      <c r="DA29" s="71" t="s">
        <v>2573</v>
      </c>
    </row>
    <row r="30" spans="1:105" ht="12" customHeight="1" x14ac:dyDescent="0.25">
      <c r="A30" s="59" t="s">
        <v>31</v>
      </c>
      <c r="B30" s="230">
        <v>1.526968135808153</v>
      </c>
      <c r="C30" s="230">
        <v>1.617873320299035</v>
      </c>
      <c r="D30" s="230">
        <v>1.697881622186775</v>
      </c>
      <c r="E30" s="230">
        <v>10.6997707258625</v>
      </c>
      <c r="F30" s="230">
        <v>8.7198082074080254</v>
      </c>
      <c r="G30" s="230">
        <v>9.8992352878292795</v>
      </c>
      <c r="H30" s="230">
        <v>9.1315850228415698</v>
      </c>
      <c r="I30" s="230">
        <v>7.3276220944470873</v>
      </c>
      <c r="J30" s="230">
        <v>6.6099096385442548</v>
      </c>
      <c r="K30" s="230">
        <v>5.9895606299989854</v>
      </c>
      <c r="L30" s="230">
        <v>1.433761652710523</v>
      </c>
      <c r="M30" s="230">
        <v>4.8300145233066676</v>
      </c>
      <c r="N30" s="230">
        <v>4.1034168019647836</v>
      </c>
      <c r="O30" s="230">
        <v>3.8518145163989961</v>
      </c>
      <c r="P30" s="230">
        <v>3.761301929993671</v>
      </c>
      <c r="Q30" s="230">
        <v>4.2386712413465562</v>
      </c>
      <c r="R30" s="230">
        <v>5.2700220943773779</v>
      </c>
      <c r="S30" s="230">
        <v>4.8171869083260601</v>
      </c>
      <c r="T30" s="230">
        <v>4.9338613688338437</v>
      </c>
      <c r="U30" s="230">
        <v>4.2665606953358512</v>
      </c>
      <c r="V30" s="230">
        <v>3.9719472367314421</v>
      </c>
      <c r="W30" s="230">
        <v>3.8118418891973902</v>
      </c>
      <c r="X30" s="230">
        <v>3.4526991880140412</v>
      </c>
      <c r="Y30" s="230">
        <v>2.9567147687804152</v>
      </c>
      <c r="DA30" s="71" t="s">
        <v>2574</v>
      </c>
    </row>
    <row r="31" spans="1:105" ht="12" customHeight="1" x14ac:dyDescent="0.25">
      <c r="A31" s="59" t="s">
        <v>159</v>
      </c>
      <c r="B31" s="230">
        <v>0.45382549622512369</v>
      </c>
      <c r="C31" s="230">
        <v>0.48036753127965343</v>
      </c>
      <c r="D31" s="230">
        <v>1.007127312244726</v>
      </c>
      <c r="E31" s="230">
        <v>2.333275161518177</v>
      </c>
      <c r="F31" s="230">
        <v>2.230885566160036</v>
      </c>
      <c r="G31" s="230">
        <v>1.9273534770112231</v>
      </c>
      <c r="H31" s="230">
        <v>2.54451000358431</v>
      </c>
      <c r="I31" s="230">
        <v>1.5660013123162779</v>
      </c>
      <c r="J31" s="230">
        <v>0.93835470299843171</v>
      </c>
      <c r="K31" s="230">
        <v>0.95028508091331076</v>
      </c>
      <c r="L31" s="230">
        <v>0.78130539676265287</v>
      </c>
      <c r="M31" s="230">
        <v>0.58138218286090826</v>
      </c>
      <c r="N31" s="230">
        <v>0.57054433859016274</v>
      </c>
      <c r="O31" s="230">
        <v>0.58001125638554207</v>
      </c>
      <c r="P31" s="230">
        <v>0.56674237959164664</v>
      </c>
      <c r="Q31" s="230">
        <v>1.177579684202652</v>
      </c>
      <c r="R31" s="230">
        <v>0.63176162660865076</v>
      </c>
      <c r="S31" s="230">
        <v>0.69871883440390692</v>
      </c>
      <c r="T31" s="230">
        <v>0.69492777442781883</v>
      </c>
      <c r="U31" s="230">
        <v>0.72310212172518062</v>
      </c>
      <c r="V31" s="230">
        <v>0.84493759297775195</v>
      </c>
      <c r="W31" s="230">
        <v>0.90235847443810668</v>
      </c>
      <c r="X31" s="230">
        <v>0.95119059271086204</v>
      </c>
      <c r="Y31" s="230">
        <v>0.69102473931570085</v>
      </c>
      <c r="DA31" s="71" t="s">
        <v>2575</v>
      </c>
    </row>
    <row r="32" spans="1:105" ht="12" customHeight="1" x14ac:dyDescent="0.25">
      <c r="A32" s="59" t="s">
        <v>32</v>
      </c>
      <c r="B32" s="230">
        <v>1.5216027409402819</v>
      </c>
      <c r="C32" s="230">
        <v>1.1515544235954389</v>
      </c>
      <c r="D32" s="230">
        <v>0.96680588254084132</v>
      </c>
      <c r="E32" s="230">
        <v>1.9583289043284779</v>
      </c>
      <c r="F32" s="230">
        <v>0.92594742068011915</v>
      </c>
      <c r="G32" s="230">
        <v>0.62292714861312526</v>
      </c>
      <c r="H32" s="230">
        <v>0.62059045841933913</v>
      </c>
      <c r="I32" s="230">
        <v>0.91025564233323786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0.27255597780099311</v>
      </c>
      <c r="Q32" s="230">
        <v>0</v>
      </c>
      <c r="R32" s="230">
        <v>0</v>
      </c>
      <c r="S32" s="230">
        <v>0.15520531158238551</v>
      </c>
      <c r="T32" s="230">
        <v>3.9317899598152038E-2</v>
      </c>
      <c r="U32" s="230">
        <v>0.1441725089522472</v>
      </c>
      <c r="V32" s="230">
        <v>0</v>
      </c>
      <c r="W32" s="230">
        <v>0</v>
      </c>
      <c r="X32" s="230">
        <v>0</v>
      </c>
      <c r="Y32" s="230">
        <v>2.4954433993374352E-4</v>
      </c>
      <c r="DA32" s="71" t="s">
        <v>2576</v>
      </c>
    </row>
    <row r="33" spans="1:105" ht="12" customHeight="1" x14ac:dyDescent="0.25">
      <c r="A33" s="59" t="s">
        <v>35</v>
      </c>
      <c r="B33" s="230">
        <v>1.0734082934132301</v>
      </c>
      <c r="C33" s="230">
        <v>2.2706491382149632</v>
      </c>
      <c r="D33" s="230">
        <v>2.6576872213846952</v>
      </c>
      <c r="E33" s="230">
        <v>3.220413130473684</v>
      </c>
      <c r="F33" s="230">
        <v>3.8637204149956532</v>
      </c>
      <c r="G33" s="230">
        <v>3.990179576897904</v>
      </c>
      <c r="H33" s="230">
        <v>4.6244994100541366</v>
      </c>
      <c r="I33" s="230">
        <v>6.2732496588139508</v>
      </c>
      <c r="J33" s="230">
        <v>8.4062437007974218</v>
      </c>
      <c r="K33" s="230">
        <v>8.4747205010183961</v>
      </c>
      <c r="L33" s="230">
        <v>5.7873600360530784</v>
      </c>
      <c r="M33" s="230">
        <v>7.0648541956941378</v>
      </c>
      <c r="N33" s="230">
        <v>6.9257807739491684</v>
      </c>
      <c r="O33" s="230">
        <v>7.3768164481261653</v>
      </c>
      <c r="P33" s="230">
        <v>6.6037793449286726</v>
      </c>
      <c r="Q33" s="230">
        <v>7.6429454923543378</v>
      </c>
      <c r="R33" s="230">
        <v>7.460975297573512</v>
      </c>
      <c r="S33" s="230">
        <v>7.5352343612486221</v>
      </c>
      <c r="T33" s="230">
        <v>8.5747047552640154</v>
      </c>
      <c r="U33" s="230">
        <v>8.0810512495591329</v>
      </c>
      <c r="V33" s="230">
        <v>7.6328955022459981</v>
      </c>
      <c r="W33" s="230">
        <v>7.8411676076832606</v>
      </c>
      <c r="X33" s="230">
        <v>7.0085807574892218</v>
      </c>
      <c r="Y33" s="230">
        <v>5.3587173438400777</v>
      </c>
      <c r="DA33" s="71" t="s">
        <v>2577</v>
      </c>
    </row>
    <row r="34" spans="1:105" ht="12" customHeight="1" x14ac:dyDescent="0.25">
      <c r="A34" s="60" t="s">
        <v>2578</v>
      </c>
      <c r="B34" s="329">
        <v>24.51827613006666</v>
      </c>
      <c r="C34" s="329">
        <v>25.227457808923859</v>
      </c>
      <c r="D34" s="329">
        <v>25.213370748338971</v>
      </c>
      <c r="E34" s="329">
        <v>22.717516611579111</v>
      </c>
      <c r="F34" s="329">
        <v>24.830917793388391</v>
      </c>
      <c r="G34" s="329">
        <v>24.875100794541439</v>
      </c>
      <c r="H34" s="329">
        <v>26.096362065075169</v>
      </c>
      <c r="I34" s="329">
        <v>26.92417425717888</v>
      </c>
      <c r="J34" s="329">
        <v>26.97325159611594</v>
      </c>
      <c r="K34" s="329">
        <v>26.379376877499901</v>
      </c>
      <c r="L34" s="329">
        <v>31.745742012242889</v>
      </c>
      <c r="M34" s="329">
        <v>29.270642336980831</v>
      </c>
      <c r="N34" s="329">
        <v>28.49280245546619</v>
      </c>
      <c r="O34" s="329">
        <v>28.3943558990158</v>
      </c>
      <c r="P34" s="329">
        <v>29.498230534451569</v>
      </c>
      <c r="Q34" s="329">
        <v>29.444367908959741</v>
      </c>
      <c r="R34" s="329">
        <v>22.90368300514135</v>
      </c>
      <c r="S34" s="329">
        <v>23.157931288211071</v>
      </c>
      <c r="T34" s="329">
        <v>24.791377292063</v>
      </c>
      <c r="U34" s="329">
        <v>25.267447542494821</v>
      </c>
      <c r="V34" s="329">
        <v>23.984052139775031</v>
      </c>
      <c r="W34" s="329">
        <v>26.220060129714831</v>
      </c>
      <c r="X34" s="329">
        <v>28.22007315885288</v>
      </c>
      <c r="Y34" s="329">
        <v>29.595409140949901</v>
      </c>
      <c r="DA34" s="72" t="s">
        <v>2579</v>
      </c>
    </row>
    <row r="35" spans="1:105" ht="12" customHeight="1" x14ac:dyDescent="0.25">
      <c r="A35" s="57" t="s">
        <v>2580</v>
      </c>
      <c r="B35" s="261">
        <v>13.393592510345449</v>
      </c>
      <c r="C35" s="261">
        <v>14.48471107108818</v>
      </c>
      <c r="D35" s="261">
        <v>15.27321780060945</v>
      </c>
      <c r="E35" s="261">
        <v>23.78878537576022</v>
      </c>
      <c r="F35" s="261">
        <v>22.79263801765148</v>
      </c>
      <c r="G35" s="261">
        <v>23.340664535234851</v>
      </c>
      <c r="H35" s="261">
        <v>24.20244663017149</v>
      </c>
      <c r="I35" s="261">
        <v>23.864111960816569</v>
      </c>
      <c r="J35" s="261">
        <v>23.67024013659173</v>
      </c>
      <c r="K35" s="261">
        <v>23.463980494300401</v>
      </c>
      <c r="L35" s="261">
        <v>19.875529360862711</v>
      </c>
      <c r="M35" s="261">
        <v>22.052943875285049</v>
      </c>
      <c r="N35" s="261">
        <v>20.823500187107861</v>
      </c>
      <c r="O35" s="261">
        <v>21.204614381416679</v>
      </c>
      <c r="P35" s="261">
        <v>21.20586860785177</v>
      </c>
      <c r="Q35" s="261">
        <v>22.61674573426242</v>
      </c>
      <c r="R35" s="261">
        <v>20.289427867543768</v>
      </c>
      <c r="S35" s="261">
        <v>20.266204231463711</v>
      </c>
      <c r="T35" s="261">
        <v>21.819577957941561</v>
      </c>
      <c r="U35" s="261">
        <v>21.24159680194909</v>
      </c>
      <c r="V35" s="261">
        <v>19.944204983210991</v>
      </c>
      <c r="W35" s="261">
        <v>20.92876022974945</v>
      </c>
      <c r="X35" s="261">
        <v>21.032422457616491</v>
      </c>
      <c r="Y35" s="261">
        <v>19.0788594152827</v>
      </c>
      <c r="DA35" s="70" t="s">
        <v>2581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4.6115016348607783E-2</v>
      </c>
      <c r="T36" s="229">
        <v>5.9640679706787061E-2</v>
      </c>
      <c r="U36" s="229">
        <v>2.036049238457548E-2</v>
      </c>
      <c r="V36" s="229">
        <v>2.0728532645921311E-3</v>
      </c>
      <c r="W36" s="229">
        <v>4.5997612447857147E-2</v>
      </c>
      <c r="X36" s="229">
        <v>5.0991991483162894E-3</v>
      </c>
      <c r="Y36" s="229">
        <v>8.7724371783774822E-3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4.182572054082474</v>
      </c>
      <c r="C38" s="229">
        <v>4.0280332404455699</v>
      </c>
      <c r="D38" s="229">
        <v>3.8920191271467832</v>
      </c>
      <c r="E38" s="229">
        <v>13.44314986911052</v>
      </c>
      <c r="F38" s="229">
        <v>12.29584453429678</v>
      </c>
      <c r="G38" s="229">
        <v>13.680758308352161</v>
      </c>
      <c r="H38" s="229">
        <v>12.725832546172381</v>
      </c>
      <c r="I38" s="229">
        <v>10.615527392002789</v>
      </c>
      <c r="J38" s="229">
        <v>9.6383040872975023</v>
      </c>
      <c r="K38" s="229">
        <v>8.4954769375168997</v>
      </c>
      <c r="L38" s="229">
        <v>3.05607036671883</v>
      </c>
      <c r="M38" s="229">
        <v>8.2693708392809402</v>
      </c>
      <c r="N38" s="229">
        <v>7.3071665012594913</v>
      </c>
      <c r="O38" s="229">
        <v>6.6361801545354044</v>
      </c>
      <c r="P38" s="229">
        <v>6.7900515514946997</v>
      </c>
      <c r="Q38" s="229">
        <v>7.077233954412562</v>
      </c>
      <c r="R38" s="229">
        <v>7.5213579681356331</v>
      </c>
      <c r="S38" s="229">
        <v>6.9639206907724924</v>
      </c>
      <c r="T38" s="229">
        <v>7.0743445291780116</v>
      </c>
      <c r="U38" s="229">
        <v>6.4035966028858509</v>
      </c>
      <c r="V38" s="229">
        <v>6.0529347535173192</v>
      </c>
      <c r="W38" s="229">
        <v>6.0811757531968844</v>
      </c>
      <c r="X38" s="229">
        <v>5.9303253959397368</v>
      </c>
      <c r="Y38" s="229">
        <v>6.1802057014566056</v>
      </c>
      <c r="DA38" s="73" t="s">
        <v>2584</v>
      </c>
    </row>
    <row r="39" spans="1:105" ht="12" customHeight="1" x14ac:dyDescent="0.25">
      <c r="A39" s="46" t="s">
        <v>159</v>
      </c>
      <c r="B39" s="229">
        <v>1.2430893568952619</v>
      </c>
      <c r="C39" s="229">
        <v>1.195975209769564</v>
      </c>
      <c r="D39" s="229">
        <v>2.3086172272010219</v>
      </c>
      <c r="E39" s="229">
        <v>2.9315177386320559</v>
      </c>
      <c r="F39" s="229">
        <v>3.145782733157644</v>
      </c>
      <c r="G39" s="229">
        <v>2.6636054530566331</v>
      </c>
      <c r="H39" s="229">
        <v>3.5460446501540752</v>
      </c>
      <c r="I39" s="229">
        <v>2.2686663712370581</v>
      </c>
      <c r="J39" s="229">
        <v>1.3682710451146911</v>
      </c>
      <c r="K39" s="229">
        <v>1.347865976768112</v>
      </c>
      <c r="L39" s="229">
        <v>1.665356487872202</v>
      </c>
      <c r="M39" s="229">
        <v>0.99537275638171863</v>
      </c>
      <c r="N39" s="229">
        <v>1.0159978085660399</v>
      </c>
      <c r="O39" s="229">
        <v>0.99928466769249069</v>
      </c>
      <c r="P39" s="229">
        <v>1.0231058408678539</v>
      </c>
      <c r="Q39" s="229">
        <v>1.966183846430573</v>
      </c>
      <c r="R39" s="229">
        <v>0.90164808783722794</v>
      </c>
      <c r="S39" s="229">
        <v>1.0100962741403461</v>
      </c>
      <c r="T39" s="229">
        <v>0.99641196452166692</v>
      </c>
      <c r="U39" s="229">
        <v>1.0852896796431071</v>
      </c>
      <c r="V39" s="229">
        <v>1.287618343414088</v>
      </c>
      <c r="W39" s="229">
        <v>1.4395666543766741</v>
      </c>
      <c r="X39" s="229">
        <v>1.633756496341858</v>
      </c>
      <c r="Y39" s="229">
        <v>1.444398722142558</v>
      </c>
      <c r="DA39" s="73" t="s">
        <v>2585</v>
      </c>
    </row>
    <row r="40" spans="1:105" ht="12" customHeight="1" x14ac:dyDescent="0.25">
      <c r="A40" s="46" t="s">
        <v>32</v>
      </c>
      <c r="B40" s="229">
        <v>4.1678755125455451</v>
      </c>
      <c r="C40" s="229">
        <v>2.86703503805058</v>
      </c>
      <c r="D40" s="229">
        <v>2.2161892430643508</v>
      </c>
      <c r="E40" s="229">
        <v>2.4604367353653358</v>
      </c>
      <c r="F40" s="229">
        <v>1.3056830220122631</v>
      </c>
      <c r="G40" s="229">
        <v>0.86088627213101432</v>
      </c>
      <c r="H40" s="229">
        <v>0.86485864544240032</v>
      </c>
      <c r="I40" s="229">
        <v>1.3186875060377561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0.49202887042357218</v>
      </c>
      <c r="Q40" s="229">
        <v>0</v>
      </c>
      <c r="R40" s="229">
        <v>0</v>
      </c>
      <c r="S40" s="229">
        <v>0.2243710906832862</v>
      </c>
      <c r="T40" s="229">
        <v>5.6375391833658209E-2</v>
      </c>
      <c r="U40" s="229">
        <v>0.2163856685703299</v>
      </c>
      <c r="V40" s="229">
        <v>0</v>
      </c>
      <c r="W40" s="229">
        <v>0</v>
      </c>
      <c r="X40" s="229">
        <v>0</v>
      </c>
      <c r="Y40" s="229">
        <v>5.2160437276839086E-4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1.0509028374789029</v>
      </c>
      <c r="L41" s="229">
        <v>2.1018056750220921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1.0318142734077099E-3</v>
      </c>
      <c r="T41" s="229">
        <v>1.0318142733999551E-3</v>
      </c>
      <c r="U41" s="229">
        <v>1.031814273417301E-3</v>
      </c>
      <c r="V41" s="229">
        <v>1.0318142734430909E-3</v>
      </c>
      <c r="W41" s="229">
        <v>1.0318142734458151E-3</v>
      </c>
      <c r="X41" s="229">
        <v>1.0318142734466139E-3</v>
      </c>
      <c r="Y41" s="229">
        <v>1.031814273453625E-3</v>
      </c>
      <c r="DA41" s="73" t="s">
        <v>2587</v>
      </c>
    </row>
    <row r="42" spans="1:105" ht="12" customHeight="1" x14ac:dyDescent="0.25">
      <c r="A42" s="46" t="s">
        <v>35</v>
      </c>
      <c r="B42" s="229">
        <v>2.9402103589243511</v>
      </c>
      <c r="C42" s="229">
        <v>5.6532548570789416</v>
      </c>
      <c r="D42" s="229">
        <v>6.0921617646586199</v>
      </c>
      <c r="E42" s="229">
        <v>4.0461143946539391</v>
      </c>
      <c r="F42" s="229">
        <v>5.4482512019489633</v>
      </c>
      <c r="G42" s="229">
        <v>5.5144342781283084</v>
      </c>
      <c r="H42" s="229">
        <v>6.4447305648487276</v>
      </c>
      <c r="I42" s="229">
        <v>9.0880578626559956</v>
      </c>
      <c r="J42" s="229">
        <v>12.25764608758837</v>
      </c>
      <c r="K42" s="229">
        <v>12.020379626462789</v>
      </c>
      <c r="L42" s="229">
        <v>12.335787802859841</v>
      </c>
      <c r="M42" s="229">
        <v>12.095594948573479</v>
      </c>
      <c r="N42" s="229">
        <v>12.333095980461099</v>
      </c>
      <c r="O42" s="229">
        <v>12.70930433131849</v>
      </c>
      <c r="P42" s="229">
        <v>11.92140461503366</v>
      </c>
      <c r="Q42" s="229">
        <v>12.761290100203841</v>
      </c>
      <c r="R42" s="229">
        <v>10.64827907730005</v>
      </c>
      <c r="S42" s="229">
        <v>10.893240282502081</v>
      </c>
      <c r="T42" s="229">
        <v>12.29471424914726</v>
      </c>
      <c r="U42" s="229">
        <v>12.12869006785567</v>
      </c>
      <c r="V42" s="229">
        <v>11.63193156954685</v>
      </c>
      <c r="W42" s="229">
        <v>12.509311697247851</v>
      </c>
      <c r="X42" s="229">
        <v>12.037875931942869</v>
      </c>
      <c r="Y42" s="229">
        <v>11.200936874460609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0.38211521927779302</v>
      </c>
      <c r="C44" s="229">
        <v>0.38211521927815872</v>
      </c>
      <c r="D44" s="229">
        <v>0.38211521926933922</v>
      </c>
      <c r="E44" s="229">
        <v>0.40601891659197759</v>
      </c>
      <c r="F44" s="229">
        <v>0.42992261393708908</v>
      </c>
      <c r="G44" s="229">
        <v>0.40601891659957251</v>
      </c>
      <c r="H44" s="229">
        <v>0.42992261392543812</v>
      </c>
      <c r="I44" s="229">
        <v>0.4060189165894697</v>
      </c>
      <c r="J44" s="229">
        <v>0.40601891659116429</v>
      </c>
      <c r="K44" s="229">
        <v>0.54935511607369569</v>
      </c>
      <c r="L44" s="229">
        <v>0.59707652623766216</v>
      </c>
      <c r="M44" s="229">
        <v>0.59707652623260832</v>
      </c>
      <c r="N44" s="229">
        <v>2.390369733485893E-2</v>
      </c>
      <c r="O44" s="229">
        <v>7.162510748159566E-2</v>
      </c>
      <c r="P44" s="229">
        <v>0.2149613069698785</v>
      </c>
      <c r="Q44" s="229">
        <v>0.1432502149657901</v>
      </c>
      <c r="R44" s="229">
        <v>0.52545141872867929</v>
      </c>
      <c r="S44" s="229">
        <v>7.2312983661323701E-2</v>
      </c>
      <c r="T44" s="229">
        <v>0.20498710231545789</v>
      </c>
      <c r="U44" s="229">
        <v>0.2280309544252237</v>
      </c>
      <c r="V44" s="229">
        <v>0.2280309544309233</v>
      </c>
      <c r="W44" s="229">
        <v>0.22803095443152521</v>
      </c>
      <c r="X44" s="229">
        <v>1.3969905417239279</v>
      </c>
      <c r="Y44" s="229">
        <v>0.2429922613983288</v>
      </c>
      <c r="DA44" s="73" t="s">
        <v>2590</v>
      </c>
    </row>
    <row r="45" spans="1:105" ht="12" customHeight="1" x14ac:dyDescent="0.25">
      <c r="A45" s="46" t="s">
        <v>39</v>
      </c>
      <c r="B45" s="229">
        <v>0.47773000862003112</v>
      </c>
      <c r="C45" s="229">
        <v>0.35829750646536629</v>
      </c>
      <c r="D45" s="229">
        <v>0.38211521926933922</v>
      </c>
      <c r="E45" s="229">
        <v>0.5015477214063967</v>
      </c>
      <c r="F45" s="229">
        <v>0.16715391229874019</v>
      </c>
      <c r="G45" s="229">
        <v>0.21496130696716029</v>
      </c>
      <c r="H45" s="229">
        <v>0.1910576096284648</v>
      </c>
      <c r="I45" s="229">
        <v>0.1671539122935046</v>
      </c>
      <c r="J45" s="229">
        <v>0</v>
      </c>
      <c r="K45" s="229">
        <v>0</v>
      </c>
      <c r="L45" s="229">
        <v>0.11943250215209</v>
      </c>
      <c r="M45" s="229">
        <v>9.5528804816305879E-2</v>
      </c>
      <c r="N45" s="229">
        <v>0.14333619948636631</v>
      </c>
      <c r="O45" s="229">
        <v>0.78822012038870037</v>
      </c>
      <c r="P45" s="229">
        <v>0.76431642306210024</v>
      </c>
      <c r="Q45" s="229">
        <v>0.66878761824964938</v>
      </c>
      <c r="R45" s="229">
        <v>0.69269131554217667</v>
      </c>
      <c r="S45" s="229">
        <v>1.0551160790821681</v>
      </c>
      <c r="T45" s="229">
        <v>1.1320722269653181</v>
      </c>
      <c r="U45" s="229">
        <v>1.158211521910921</v>
      </c>
      <c r="V45" s="229">
        <v>0.74058469476377919</v>
      </c>
      <c r="W45" s="229">
        <v>0.62364574377520832</v>
      </c>
      <c r="X45" s="229">
        <v>2.7343078246335271E-2</v>
      </c>
      <c r="Y45" s="229">
        <v>0</v>
      </c>
      <c r="DA45" s="73" t="s">
        <v>2591</v>
      </c>
    </row>
    <row r="46" spans="1:105" ht="12" customHeight="1" x14ac:dyDescent="0.25">
      <c r="A46" s="57" t="s">
        <v>2592</v>
      </c>
      <c r="B46" s="261">
        <v>14.54127112832016</v>
      </c>
      <c r="C46" s="261">
        <v>15.35009929249358</v>
      </c>
      <c r="D46" s="261">
        <v>15.688630052616119</v>
      </c>
      <c r="E46" s="261">
        <v>18.772914839362901</v>
      </c>
      <c r="F46" s="261">
        <v>19.08803398184472</v>
      </c>
      <c r="G46" s="261">
        <v>19.359759228102789</v>
      </c>
      <c r="H46" s="261">
        <v>20.21119397361284</v>
      </c>
      <c r="I46" s="261">
        <v>20.382950498506698</v>
      </c>
      <c r="J46" s="261">
        <v>20.399354614574051</v>
      </c>
      <c r="K46" s="261">
        <v>19.8466383519186</v>
      </c>
      <c r="L46" s="261">
        <v>19.746281404728141</v>
      </c>
      <c r="M46" s="261">
        <v>20.303013102547521</v>
      </c>
      <c r="N46" s="261">
        <v>19.573538075468559</v>
      </c>
      <c r="O46" s="261">
        <v>19.584459605405581</v>
      </c>
      <c r="P46" s="261">
        <v>19.918879008543328</v>
      </c>
      <c r="Q46" s="261">
        <v>20.624544049299779</v>
      </c>
      <c r="R46" s="261">
        <v>17.229636138870859</v>
      </c>
      <c r="S46" s="261">
        <v>17.325275332681471</v>
      </c>
      <c r="T46" s="261">
        <v>18.590292012611609</v>
      </c>
      <c r="U46" s="261">
        <v>18.450280307089791</v>
      </c>
      <c r="V46" s="261">
        <v>17.486060037204329</v>
      </c>
      <c r="W46" s="261">
        <v>18.734044901274331</v>
      </c>
      <c r="X46" s="261">
        <v>19.320508019285889</v>
      </c>
      <c r="Y46" s="261">
        <v>19.116151739585</v>
      </c>
      <c r="DA46" s="70" t="s">
        <v>2593</v>
      </c>
    </row>
    <row r="47" spans="1:105" ht="12" customHeight="1" x14ac:dyDescent="0.25">
      <c r="A47" s="41" t="s">
        <v>2594</v>
      </c>
      <c r="B47" s="350">
        <v>9.846704344574464</v>
      </c>
      <c r="C47" s="350">
        <v>10.394406930400651</v>
      </c>
      <c r="D47" s="350">
        <v>10.623644957603011</v>
      </c>
      <c r="E47" s="350">
        <v>12.71218592087661</v>
      </c>
      <c r="F47" s="350">
        <v>12.92557063820653</v>
      </c>
      <c r="G47" s="350">
        <v>13.10957093221446</v>
      </c>
      <c r="H47" s="350">
        <v>13.68612480661457</v>
      </c>
      <c r="I47" s="350">
        <v>13.802430713089811</v>
      </c>
      <c r="J47" s="350">
        <v>13.81353885346652</v>
      </c>
      <c r="K47" s="350">
        <v>13.439263896567679</v>
      </c>
      <c r="L47" s="350">
        <v>13.37130661971146</v>
      </c>
      <c r="M47" s="350">
        <v>13.748300651340781</v>
      </c>
      <c r="N47" s="350">
        <v>13.25433249305455</v>
      </c>
      <c r="O47" s="350">
        <v>13.26172806908991</v>
      </c>
      <c r="P47" s="350">
        <v>13.488182067555931</v>
      </c>
      <c r="Q47" s="350">
        <v>13.96602715835396</v>
      </c>
      <c r="R47" s="350">
        <v>11.667145982419751</v>
      </c>
      <c r="S47" s="350">
        <v>11.731908605776139</v>
      </c>
      <c r="T47" s="350">
        <v>12.588521836373831</v>
      </c>
      <c r="U47" s="350">
        <v>12.49371211465921</v>
      </c>
      <c r="V47" s="350">
        <v>11.84078488176297</v>
      </c>
      <c r="W47" s="350">
        <v>12.68586492150369</v>
      </c>
      <c r="X47" s="350">
        <v>13.082991753202069</v>
      </c>
      <c r="Y47" s="350">
        <v>12.94461073758008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1.0000000000000004</v>
      </c>
      <c r="C51" s="232">
        <f t="shared" si="3"/>
        <v>1</v>
      </c>
      <c r="D51" s="232">
        <f t="shared" si="3"/>
        <v>0.99999999999999989</v>
      </c>
      <c r="E51" s="232">
        <f t="shared" si="3"/>
        <v>0.99999999999999967</v>
      </c>
      <c r="F51" s="232">
        <f t="shared" si="3"/>
        <v>0.99999999999999956</v>
      </c>
      <c r="G51" s="232">
        <f t="shared" si="3"/>
        <v>1.0000000000000004</v>
      </c>
      <c r="H51" s="232">
        <f t="shared" si="3"/>
        <v>0.99999999999999978</v>
      </c>
      <c r="I51" s="232">
        <f t="shared" si="3"/>
        <v>0.99999999999999944</v>
      </c>
      <c r="J51" s="232">
        <f t="shared" si="3"/>
        <v>1.0000000000000002</v>
      </c>
      <c r="K51" s="232">
        <f t="shared" si="3"/>
        <v>1</v>
      </c>
      <c r="L51" s="232">
        <f t="shared" si="3"/>
        <v>1</v>
      </c>
      <c r="M51" s="232">
        <f t="shared" si="3"/>
        <v>1</v>
      </c>
      <c r="N51" s="232">
        <f t="shared" si="3"/>
        <v>0.99999999999999978</v>
      </c>
      <c r="O51" s="232">
        <f t="shared" si="3"/>
        <v>1</v>
      </c>
      <c r="P51" s="232">
        <f t="shared" si="3"/>
        <v>1.0000000000000002</v>
      </c>
      <c r="Q51" s="232">
        <f t="shared" si="3"/>
        <v>0.99999999999999989</v>
      </c>
      <c r="R51" s="232">
        <f t="shared" si="3"/>
        <v>0.99999999999999956</v>
      </c>
      <c r="S51" s="232">
        <f t="shared" si="3"/>
        <v>1</v>
      </c>
      <c r="T51" s="232">
        <f t="shared" si="3"/>
        <v>0.99999999999999989</v>
      </c>
      <c r="U51" s="232">
        <f t="shared" si="3"/>
        <v>1.0000000000000004</v>
      </c>
      <c r="V51" s="232">
        <f t="shared" si="3"/>
        <v>0.99999999999999978</v>
      </c>
      <c r="W51" s="232">
        <f t="shared" si="3"/>
        <v>1.0000000000000004</v>
      </c>
      <c r="X51" s="232">
        <f t="shared" si="3"/>
        <v>0.99999999999999989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2.6696972421481471E-2</v>
      </c>
      <c r="C52" s="299">
        <f t="shared" si="4"/>
        <v>2.6449966049134199E-2</v>
      </c>
      <c r="D52" s="299">
        <f t="shared" si="4"/>
        <v>2.6260544517770681E-2</v>
      </c>
      <c r="E52" s="299">
        <f t="shared" si="4"/>
        <v>2.4287534171769428E-2</v>
      </c>
      <c r="F52" s="299">
        <f t="shared" si="4"/>
        <v>2.4770493355437913E-2</v>
      </c>
      <c r="G52" s="299">
        <f t="shared" si="4"/>
        <v>2.4683495547866696E-2</v>
      </c>
      <c r="H52" s="299">
        <f t="shared" si="4"/>
        <v>2.471489258185354E-2</v>
      </c>
      <c r="I52" s="299">
        <f t="shared" si="4"/>
        <v>2.4844597595473965E-2</v>
      </c>
      <c r="J52" s="299">
        <f t="shared" si="4"/>
        <v>2.4851727764420167E-2</v>
      </c>
      <c r="K52" s="299">
        <f t="shared" si="4"/>
        <v>2.4768906221113586E-2</v>
      </c>
      <c r="L52" s="299">
        <f t="shared" si="4"/>
        <v>2.6030261344106211E-2</v>
      </c>
      <c r="M52" s="299">
        <f t="shared" si="4"/>
        <v>2.5424311529207575E-2</v>
      </c>
      <c r="N52" s="299">
        <f t="shared" si="4"/>
        <v>2.5546165724644326E-2</v>
      </c>
      <c r="O52" s="299">
        <f t="shared" si="4"/>
        <v>2.5443552817735221E-2</v>
      </c>
      <c r="P52" s="299">
        <f t="shared" si="4"/>
        <v>2.5589872983860028E-2</v>
      </c>
      <c r="Q52" s="299">
        <f t="shared" si="4"/>
        <v>2.5347034367040878E-2</v>
      </c>
      <c r="R52" s="299">
        <f t="shared" si="4"/>
        <v>2.4786958582175368E-2</v>
      </c>
      <c r="S52" s="299">
        <f t="shared" si="4"/>
        <v>2.4835112762884932E-2</v>
      </c>
      <c r="T52" s="299">
        <f t="shared" si="4"/>
        <v>2.4804753344532717E-2</v>
      </c>
      <c r="U52" s="299">
        <f t="shared" si="4"/>
        <v>2.4979543888323713E-2</v>
      </c>
      <c r="V52" s="299">
        <f t="shared" si="4"/>
        <v>2.5030553956214865E-2</v>
      </c>
      <c r="W52" s="299">
        <f t="shared" si="4"/>
        <v>2.5190928155803538E-2</v>
      </c>
      <c r="X52" s="299">
        <f t="shared" si="4"/>
        <v>2.5439856056176574E-2</v>
      </c>
      <c r="Y52" s="299">
        <f t="shared" si="4"/>
        <v>2.6010951319011075E-2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3.6307882493214802E-2</v>
      </c>
      <c r="C53" s="233">
        <f t="shared" si="5"/>
        <v>3.59719538268225E-2</v>
      </c>
      <c r="D53" s="233">
        <f t="shared" si="5"/>
        <v>3.5714340544168131E-2</v>
      </c>
      <c r="E53" s="233">
        <f t="shared" si="5"/>
        <v>3.3031046473606419E-2</v>
      </c>
      <c r="F53" s="233">
        <f t="shared" si="5"/>
        <v>3.3687870963395573E-2</v>
      </c>
      <c r="G53" s="233">
        <f t="shared" si="5"/>
        <v>3.3569553945098703E-2</v>
      </c>
      <c r="H53" s="233">
        <f t="shared" si="5"/>
        <v>3.3612253911320819E-2</v>
      </c>
      <c r="I53" s="233">
        <f t="shared" si="5"/>
        <v>3.3788652729844597E-2</v>
      </c>
      <c r="J53" s="233">
        <f t="shared" si="5"/>
        <v>3.3798349759611428E-2</v>
      </c>
      <c r="K53" s="233">
        <f t="shared" si="5"/>
        <v>3.3685712460714466E-2</v>
      </c>
      <c r="L53" s="233">
        <f t="shared" si="5"/>
        <v>3.5401155427984457E-2</v>
      </c>
      <c r="M53" s="233">
        <f t="shared" si="5"/>
        <v>3.4577063679722291E-2</v>
      </c>
      <c r="N53" s="233">
        <f t="shared" si="5"/>
        <v>3.4742785385516284E-2</v>
      </c>
      <c r="O53" s="233">
        <f t="shared" si="5"/>
        <v>3.4603231832119892E-2</v>
      </c>
      <c r="P53" s="233">
        <f t="shared" si="5"/>
        <v>3.4802227258049649E-2</v>
      </c>
      <c r="Q53" s="233">
        <f t="shared" si="5"/>
        <v>3.4471966739175589E-2</v>
      </c>
      <c r="R53" s="233">
        <f t="shared" si="5"/>
        <v>3.3710263671758493E-2</v>
      </c>
      <c r="S53" s="233">
        <f t="shared" si="5"/>
        <v>3.3775753357523502E-2</v>
      </c>
      <c r="T53" s="233">
        <f t="shared" si="5"/>
        <v>3.3734464548564498E-2</v>
      </c>
      <c r="U53" s="233">
        <f t="shared" si="5"/>
        <v>3.397217968812024E-2</v>
      </c>
      <c r="V53" s="233">
        <f t="shared" si="5"/>
        <v>3.4041553380452207E-2</v>
      </c>
      <c r="W53" s="233">
        <f t="shared" si="5"/>
        <v>3.4259662291892812E-2</v>
      </c>
      <c r="X53" s="233">
        <f t="shared" si="5"/>
        <v>3.459820423640015E-2</v>
      </c>
      <c r="Y53" s="233">
        <f t="shared" si="5"/>
        <v>3.5374893793855056E-2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4.4850913668088882E-2</v>
      </c>
      <c r="C54" s="233">
        <f t="shared" si="6"/>
        <v>4.4435942962545452E-2</v>
      </c>
      <c r="D54" s="233">
        <f t="shared" si="6"/>
        <v>4.4117714789854733E-2</v>
      </c>
      <c r="E54" s="233">
        <f t="shared" si="6"/>
        <v>4.0803057408572652E-2</v>
      </c>
      <c r="F54" s="233">
        <f t="shared" si="6"/>
        <v>4.1614428837135717E-2</v>
      </c>
      <c r="G54" s="233">
        <f t="shared" si="6"/>
        <v>4.1468272520416051E-2</v>
      </c>
      <c r="H54" s="233">
        <f t="shared" si="6"/>
        <v>4.1521019537513949E-2</v>
      </c>
      <c r="I54" s="233">
        <f t="shared" si="6"/>
        <v>4.1738923960396267E-2</v>
      </c>
      <c r="J54" s="233">
        <f t="shared" si="6"/>
        <v>4.175090264422588E-2</v>
      </c>
      <c r="K54" s="233">
        <f t="shared" si="6"/>
        <v>4.161176245147083E-2</v>
      </c>
      <c r="L54" s="233">
        <f t="shared" si="6"/>
        <v>4.3730839058098443E-2</v>
      </c>
      <c r="M54" s="233">
        <f t="shared" si="6"/>
        <v>4.2712843369068734E-2</v>
      </c>
      <c r="N54" s="233">
        <f t="shared" si="6"/>
        <v>4.2917558417402468E-2</v>
      </c>
      <c r="O54" s="233">
        <f t="shared" si="6"/>
        <v>4.2745168733795177E-2</v>
      </c>
      <c r="P54" s="233">
        <f t="shared" si="6"/>
        <v>4.2990986612884849E-2</v>
      </c>
      <c r="Q54" s="233">
        <f t="shared" si="6"/>
        <v>4.2583017736628669E-2</v>
      </c>
      <c r="R54" s="233">
        <f t="shared" si="6"/>
        <v>4.1642090418054618E-2</v>
      </c>
      <c r="S54" s="233">
        <f t="shared" si="6"/>
        <v>4.172298944164668E-2</v>
      </c>
      <c r="T54" s="233">
        <f t="shared" si="6"/>
        <v>4.1671985618814966E-2</v>
      </c>
      <c r="U54" s="233">
        <f t="shared" si="6"/>
        <v>4.1965633732383822E-2</v>
      </c>
      <c r="V54" s="233">
        <f t="shared" si="6"/>
        <v>4.2051330646440975E-2</v>
      </c>
      <c r="W54" s="233">
        <f t="shared" si="6"/>
        <v>4.2320759301749965E-2</v>
      </c>
      <c r="X54" s="233">
        <f t="shared" si="6"/>
        <v>4.2738958174376646E-2</v>
      </c>
      <c r="Y54" s="233">
        <f t="shared" si="6"/>
        <v>4.3698398215938614E-2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2.7764851318340732E-2</v>
      </c>
      <c r="C55" s="233">
        <f t="shared" si="7"/>
        <v>2.7507964691099562E-2</v>
      </c>
      <c r="D55" s="233">
        <f t="shared" si="7"/>
        <v>2.7310966298481499E-2</v>
      </c>
      <c r="E55" s="233">
        <f t="shared" si="7"/>
        <v>2.5259035538640204E-2</v>
      </c>
      <c r="F55" s="233">
        <f t="shared" si="7"/>
        <v>2.5761313089655433E-2</v>
      </c>
      <c r="G55" s="233">
        <f t="shared" si="7"/>
        <v>2.5670835369781365E-2</v>
      </c>
      <c r="H55" s="233">
        <f t="shared" si="7"/>
        <v>2.5703488285127678E-2</v>
      </c>
      <c r="I55" s="233">
        <f t="shared" si="7"/>
        <v>2.583838149929292E-2</v>
      </c>
      <c r="J55" s="233">
        <f t="shared" si="7"/>
        <v>2.5845796874996975E-2</v>
      </c>
      <c r="K55" s="233">
        <f t="shared" si="7"/>
        <v>2.5759662469958127E-2</v>
      </c>
      <c r="L55" s="233">
        <f t="shared" si="7"/>
        <v>2.7071471797870471E-2</v>
      </c>
      <c r="M55" s="233">
        <f t="shared" si="7"/>
        <v>2.6441283990375878E-2</v>
      </c>
      <c r="N55" s="233">
        <f t="shared" si="7"/>
        <v>2.6568012353630103E-2</v>
      </c>
      <c r="O55" s="233">
        <f t="shared" si="7"/>
        <v>2.6461294930444627E-2</v>
      </c>
      <c r="P55" s="233">
        <f t="shared" si="7"/>
        <v>2.6613467903214436E-2</v>
      </c>
      <c r="Q55" s="233">
        <f t="shared" si="7"/>
        <v>2.6360915741722512E-2</v>
      </c>
      <c r="R55" s="233">
        <f t="shared" si="7"/>
        <v>2.5778436925462375E-2</v>
      </c>
      <c r="S55" s="233">
        <f t="shared" si="7"/>
        <v>2.5828517273400322E-2</v>
      </c>
      <c r="T55" s="233">
        <f t="shared" si="7"/>
        <v>2.579694347831402E-2</v>
      </c>
      <c r="U55" s="233">
        <f t="shared" si="7"/>
        <v>2.597872564385666E-2</v>
      </c>
      <c r="V55" s="233">
        <f t="shared" si="7"/>
        <v>2.6031776114463456E-2</v>
      </c>
      <c r="W55" s="233">
        <f t="shared" si="7"/>
        <v>2.619856528203568E-2</v>
      </c>
      <c r="X55" s="233">
        <f t="shared" si="7"/>
        <v>2.6457450298423637E-2</v>
      </c>
      <c r="Y55" s="233">
        <f t="shared" si="7"/>
        <v>2.7051389371771515E-2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2.7931495997292628E-2</v>
      </c>
      <c r="C56" s="300">
        <f t="shared" si="8"/>
        <v>2.7564429058469429E-2</v>
      </c>
      <c r="D56" s="300">
        <f t="shared" si="8"/>
        <v>2.7393425309781123E-2</v>
      </c>
      <c r="E56" s="300">
        <f t="shared" si="8"/>
        <v>2.6062116541868203E-2</v>
      </c>
      <c r="F56" s="300">
        <f t="shared" si="8"/>
        <v>2.6436937546254362E-2</v>
      </c>
      <c r="G56" s="300">
        <f t="shared" si="8"/>
        <v>2.6344631495767056E-2</v>
      </c>
      <c r="H56" s="300">
        <f t="shared" si="8"/>
        <v>2.6444995441575539E-2</v>
      </c>
      <c r="I56" s="300">
        <f t="shared" si="8"/>
        <v>2.6534015484399605E-2</v>
      </c>
      <c r="J56" s="300">
        <f t="shared" si="8"/>
        <v>2.6618059841739667E-2</v>
      </c>
      <c r="K56" s="300">
        <f t="shared" si="8"/>
        <v>2.6573014534978304E-2</v>
      </c>
      <c r="L56" s="300">
        <f t="shared" si="8"/>
        <v>2.7153274751449422E-2</v>
      </c>
      <c r="M56" s="300">
        <f t="shared" si="8"/>
        <v>2.6855307325949949E-2</v>
      </c>
      <c r="N56" s="300">
        <f t="shared" si="8"/>
        <v>2.6934940069494592E-2</v>
      </c>
      <c r="O56" s="300">
        <f t="shared" si="8"/>
        <v>2.6881569218716761E-2</v>
      </c>
      <c r="P56" s="300">
        <f t="shared" si="8"/>
        <v>2.6937919909923436E-2</v>
      </c>
      <c r="Q56" s="300">
        <f t="shared" si="8"/>
        <v>2.6855296538808388E-2</v>
      </c>
      <c r="R56" s="300">
        <f t="shared" si="8"/>
        <v>2.657615000560018E-2</v>
      </c>
      <c r="S56" s="300">
        <f t="shared" si="8"/>
        <v>2.6612626642853937E-2</v>
      </c>
      <c r="T56" s="300">
        <f t="shared" si="8"/>
        <v>2.6622100174723631E-2</v>
      </c>
      <c r="U56" s="300">
        <f t="shared" si="8"/>
        <v>2.6687935532552984E-2</v>
      </c>
      <c r="V56" s="300">
        <f t="shared" si="8"/>
        <v>2.6732380415214863E-2</v>
      </c>
      <c r="W56" s="300">
        <f t="shared" si="8"/>
        <v>2.6800150245580016E-2</v>
      </c>
      <c r="X56" s="300">
        <f t="shared" si="8"/>
        <v>2.6880747116204244E-2</v>
      </c>
      <c r="Y56" s="300">
        <f t="shared" si="8"/>
        <v>2.7183714167429932E-2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0.17947483332633249</v>
      </c>
      <c r="C57" s="301">
        <f t="shared" si="9"/>
        <v>0.17801995978446461</v>
      </c>
      <c r="D57" s="301">
        <f t="shared" si="9"/>
        <v>0.17740229205341895</v>
      </c>
      <c r="E57" s="301">
        <f t="shared" si="9"/>
        <v>0.17792024060987185</v>
      </c>
      <c r="F57" s="301">
        <f t="shared" si="9"/>
        <v>0.17690146833751827</v>
      </c>
      <c r="G57" s="301">
        <f t="shared" si="9"/>
        <v>0.17699117135511083</v>
      </c>
      <c r="H57" s="301">
        <f t="shared" si="9"/>
        <v>0.17674684732756998</v>
      </c>
      <c r="I57" s="301">
        <f t="shared" si="9"/>
        <v>0.17611072693222918</v>
      </c>
      <c r="J57" s="301">
        <f t="shared" si="9"/>
        <v>0.17571857024530002</v>
      </c>
      <c r="K57" s="301">
        <f t="shared" si="9"/>
        <v>0.17525583939302775</v>
      </c>
      <c r="L57" s="301">
        <f t="shared" si="9"/>
        <v>0.17605550635497552</v>
      </c>
      <c r="M57" s="301">
        <f t="shared" si="9"/>
        <v>0.17565161417663447</v>
      </c>
      <c r="N57" s="301">
        <f t="shared" si="9"/>
        <v>0.17581636068718884</v>
      </c>
      <c r="O57" s="301">
        <f t="shared" si="9"/>
        <v>0.17549464962172184</v>
      </c>
      <c r="P57" s="301">
        <f t="shared" si="9"/>
        <v>0.17569717332370072</v>
      </c>
      <c r="Q57" s="301">
        <f t="shared" si="9"/>
        <v>0.17551224689131542</v>
      </c>
      <c r="R57" s="301">
        <f t="shared" si="9"/>
        <v>0.17530381323433553</v>
      </c>
      <c r="S57" s="301">
        <f t="shared" si="9"/>
        <v>0.17529964063539405</v>
      </c>
      <c r="T57" s="301">
        <f t="shared" si="9"/>
        <v>0.17518450170579075</v>
      </c>
      <c r="U57" s="301">
        <f t="shared" si="9"/>
        <v>0.17511981445428887</v>
      </c>
      <c r="V57" s="301">
        <f t="shared" si="9"/>
        <v>0.17524225941992319</v>
      </c>
      <c r="W57" s="301">
        <f t="shared" si="9"/>
        <v>0.17531993569035154</v>
      </c>
      <c r="X57" s="301">
        <f t="shared" si="9"/>
        <v>0.17535569038937698</v>
      </c>
      <c r="Y57" s="301">
        <f t="shared" si="9"/>
        <v>0.17650351772991585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2.8227108654133252E-2</v>
      </c>
      <c r="C58" s="302">
        <f t="shared" si="10"/>
        <v>3.1961507011387023E-2</v>
      </c>
      <c r="D58" s="302">
        <f t="shared" si="10"/>
        <v>3.5598157997673671E-2</v>
      </c>
      <c r="E58" s="302">
        <f t="shared" si="10"/>
        <v>7.9166888515730824E-2</v>
      </c>
      <c r="F58" s="302">
        <f t="shared" si="10"/>
        <v>6.8632124050248239E-2</v>
      </c>
      <c r="G58" s="302">
        <f t="shared" si="10"/>
        <v>7.0427092063929553E-2</v>
      </c>
      <c r="H58" s="302">
        <f t="shared" si="10"/>
        <v>6.9524328897765955E-2</v>
      </c>
      <c r="I58" s="302">
        <f t="shared" si="10"/>
        <v>6.5843465860366365E-2</v>
      </c>
      <c r="J58" s="302">
        <f t="shared" si="10"/>
        <v>6.5307469240851693E-2</v>
      </c>
      <c r="K58" s="302">
        <f t="shared" si="10"/>
        <v>6.463837916826054E-2</v>
      </c>
      <c r="L58" s="302">
        <f t="shared" si="10"/>
        <v>3.5444937077370148E-2</v>
      </c>
      <c r="M58" s="302">
        <f t="shared" si="10"/>
        <v>5.2494292144012508E-2</v>
      </c>
      <c r="N58" s="302">
        <f t="shared" si="10"/>
        <v>5.0867921713801389E-2</v>
      </c>
      <c r="O58" s="302">
        <f t="shared" si="10"/>
        <v>5.1547238414536026E-2</v>
      </c>
      <c r="P58" s="302">
        <f t="shared" si="10"/>
        <v>4.836490392576151E-2</v>
      </c>
      <c r="Q58" s="302">
        <f t="shared" si="10"/>
        <v>5.3926039902790893E-2</v>
      </c>
      <c r="R58" s="302">
        <f t="shared" si="10"/>
        <v>6.4592567689824465E-2</v>
      </c>
      <c r="S58" s="302">
        <f t="shared" si="10"/>
        <v>6.376108161396396E-2</v>
      </c>
      <c r="T58" s="302">
        <f t="shared" si="10"/>
        <v>6.403983358711797E-2</v>
      </c>
      <c r="U58" s="302">
        <f t="shared" si="10"/>
        <v>6.0176905048939716E-2</v>
      </c>
      <c r="V58" s="302">
        <f t="shared" si="10"/>
        <v>5.9886220995568291E-2</v>
      </c>
      <c r="W58" s="302">
        <f t="shared" si="10"/>
        <v>5.6856159236864885E-2</v>
      </c>
      <c r="X58" s="302">
        <f t="shared" si="10"/>
        <v>5.0504260477686587E-2</v>
      </c>
      <c r="Y58" s="302">
        <f t="shared" si="10"/>
        <v>4.1196789511516174E-2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0.15124772467219924</v>
      </c>
      <c r="C59" s="302">
        <f t="shared" si="11"/>
        <v>0.14605845277307755</v>
      </c>
      <c r="D59" s="302">
        <f t="shared" si="11"/>
        <v>0.1418041340557453</v>
      </c>
      <c r="E59" s="302">
        <f t="shared" si="11"/>
        <v>9.8753352094141017E-2</v>
      </c>
      <c r="F59" s="302">
        <f t="shared" si="11"/>
        <v>0.10826934428727004</v>
      </c>
      <c r="G59" s="302">
        <f t="shared" si="11"/>
        <v>0.10656407929118128</v>
      </c>
      <c r="H59" s="302">
        <f t="shared" si="11"/>
        <v>0.10722251842980403</v>
      </c>
      <c r="I59" s="302">
        <f t="shared" si="11"/>
        <v>0.11026726107186283</v>
      </c>
      <c r="J59" s="302">
        <f t="shared" si="11"/>
        <v>0.11041110100444831</v>
      </c>
      <c r="K59" s="302">
        <f t="shared" si="11"/>
        <v>0.11061746022476722</v>
      </c>
      <c r="L59" s="302">
        <f t="shared" si="11"/>
        <v>0.14061056927760537</v>
      </c>
      <c r="M59" s="302">
        <f t="shared" si="11"/>
        <v>0.12315732203262196</v>
      </c>
      <c r="N59" s="302">
        <f t="shared" si="11"/>
        <v>0.12494843897338744</v>
      </c>
      <c r="O59" s="302">
        <f t="shared" si="11"/>
        <v>0.1239474112071858</v>
      </c>
      <c r="P59" s="302">
        <f t="shared" si="11"/>
        <v>0.12733226939793921</v>
      </c>
      <c r="Q59" s="302">
        <f t="shared" si="11"/>
        <v>0.12158620698852453</v>
      </c>
      <c r="R59" s="302">
        <f t="shared" si="11"/>
        <v>0.11071124554451105</v>
      </c>
      <c r="S59" s="302">
        <f t="shared" si="11"/>
        <v>0.11153855902143009</v>
      </c>
      <c r="T59" s="302">
        <f t="shared" si="11"/>
        <v>0.11114466811867278</v>
      </c>
      <c r="U59" s="302">
        <f t="shared" si="11"/>
        <v>0.11494290940534917</v>
      </c>
      <c r="V59" s="302">
        <f t="shared" si="11"/>
        <v>0.11535603842435492</v>
      </c>
      <c r="W59" s="302">
        <f t="shared" si="11"/>
        <v>0.11846377645348663</v>
      </c>
      <c r="X59" s="302">
        <f t="shared" si="11"/>
        <v>0.12485142991169039</v>
      </c>
      <c r="Y59" s="302">
        <f t="shared" si="11"/>
        <v>0.13530672821839967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6.7629023705810615E-2</v>
      </c>
      <c r="C60" s="301">
        <f t="shared" si="12"/>
        <v>7.3001885411645012E-2</v>
      </c>
      <c r="D60" s="301">
        <f t="shared" si="12"/>
        <v>7.4249392345651352E-2</v>
      </c>
      <c r="E60" s="301">
        <f t="shared" si="12"/>
        <v>7.5213295631792076E-2</v>
      </c>
      <c r="F60" s="301">
        <f t="shared" si="12"/>
        <v>7.6725877647900162E-2</v>
      </c>
      <c r="G60" s="301">
        <f t="shared" si="12"/>
        <v>7.6873074157360194E-2</v>
      </c>
      <c r="H60" s="301">
        <f t="shared" si="12"/>
        <v>7.7739025423165145E-2</v>
      </c>
      <c r="I60" s="301">
        <f t="shared" si="12"/>
        <v>7.9929089454714483E-2</v>
      </c>
      <c r="J60" s="301">
        <f t="shared" si="12"/>
        <v>8.1909737132136437E-2</v>
      </c>
      <c r="K60" s="301">
        <f t="shared" si="12"/>
        <v>8.2020981090996703E-2</v>
      </c>
      <c r="L60" s="301">
        <f t="shared" si="12"/>
        <v>7.7733906596469865E-2</v>
      </c>
      <c r="M60" s="301">
        <f t="shared" si="12"/>
        <v>8.0177039024827063E-2</v>
      </c>
      <c r="N60" s="301">
        <f t="shared" si="12"/>
        <v>8.0200257094761113E-2</v>
      </c>
      <c r="O60" s="301">
        <f t="shared" si="12"/>
        <v>8.0602085895590495E-2</v>
      </c>
      <c r="P60" s="301">
        <f t="shared" si="12"/>
        <v>7.9597309562431565E-2</v>
      </c>
      <c r="Q60" s="301">
        <f t="shared" si="12"/>
        <v>8.0667396615523343E-2</v>
      </c>
      <c r="R60" s="301">
        <f t="shared" si="12"/>
        <v>8.2118179774683345E-2</v>
      </c>
      <c r="S60" s="301">
        <f t="shared" si="12"/>
        <v>8.2122080321249999E-2</v>
      </c>
      <c r="T60" s="301">
        <f t="shared" si="12"/>
        <v>8.2489796873137122E-2</v>
      </c>
      <c r="U60" s="301">
        <f t="shared" si="12"/>
        <v>8.1989416758827385E-2</v>
      </c>
      <c r="V60" s="301">
        <f t="shared" si="12"/>
        <v>8.1982845031633514E-2</v>
      </c>
      <c r="W60" s="301">
        <f t="shared" si="12"/>
        <v>8.1575268783103838E-2</v>
      </c>
      <c r="X60" s="301">
        <f t="shared" si="12"/>
        <v>8.0290175724147539E-2</v>
      </c>
      <c r="Y60" s="301">
        <f t="shared" si="12"/>
        <v>7.8023061650104766E-2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4.0398111835899503E-2</v>
      </c>
      <c r="C61" s="302">
        <f t="shared" si="13"/>
        <v>4.6022920041528123E-2</v>
      </c>
      <c r="D61" s="302">
        <f t="shared" si="13"/>
        <v>4.7463636937525255E-2</v>
      </c>
      <c r="E61" s="302">
        <f t="shared" si="13"/>
        <v>5.0440010776587246E-2</v>
      </c>
      <c r="F61" s="302">
        <f t="shared" si="13"/>
        <v>5.145997442535348E-2</v>
      </c>
      <c r="G61" s="302">
        <f t="shared" si="13"/>
        <v>5.1695908698536165E-2</v>
      </c>
      <c r="H61" s="302">
        <f t="shared" si="13"/>
        <v>5.2529834989674513E-2</v>
      </c>
      <c r="I61" s="302">
        <f t="shared" si="13"/>
        <v>5.4587599907331037E-2</v>
      </c>
      <c r="J61" s="302">
        <f t="shared" si="13"/>
        <v>5.6560974812427847E-2</v>
      </c>
      <c r="K61" s="302">
        <f t="shared" si="13"/>
        <v>5.6756696745460855E-2</v>
      </c>
      <c r="L61" s="302">
        <f t="shared" si="13"/>
        <v>5.1183040025481519E-2</v>
      </c>
      <c r="M61" s="302">
        <f t="shared" si="13"/>
        <v>5.4244241265035326E-2</v>
      </c>
      <c r="N61" s="302">
        <f t="shared" si="13"/>
        <v>5.4143168055623879E-2</v>
      </c>
      <c r="O61" s="302">
        <f t="shared" si="13"/>
        <v>5.464966202150056E-2</v>
      </c>
      <c r="P61" s="302">
        <f t="shared" si="13"/>
        <v>5.3495639118894323E-2</v>
      </c>
      <c r="Q61" s="302">
        <f t="shared" si="13"/>
        <v>5.4813421561141648E-2</v>
      </c>
      <c r="R61" s="302">
        <f t="shared" si="13"/>
        <v>5.683548202086447E-2</v>
      </c>
      <c r="S61" s="302">
        <f t="shared" si="13"/>
        <v>5.6790265303107372E-2</v>
      </c>
      <c r="T61" s="302">
        <f t="shared" si="13"/>
        <v>5.7188948461713747E-2</v>
      </c>
      <c r="U61" s="302">
        <f t="shared" si="13"/>
        <v>5.6510281992737207E-2</v>
      </c>
      <c r="V61" s="302">
        <f t="shared" si="13"/>
        <v>5.6451679996294357E-2</v>
      </c>
      <c r="W61" s="302">
        <f t="shared" si="13"/>
        <v>5.5880522064184215E-2</v>
      </c>
      <c r="X61" s="302">
        <f t="shared" si="13"/>
        <v>5.4341522546847439E-2</v>
      </c>
      <c r="Y61" s="302">
        <f t="shared" si="13"/>
        <v>5.1491891304713461E-2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2.7230911869911119E-2</v>
      </c>
      <c r="C62" s="302">
        <f t="shared" si="14"/>
        <v>2.6978965370116893E-2</v>
      </c>
      <c r="D62" s="302">
        <f t="shared" si="14"/>
        <v>2.6785755408126097E-2</v>
      </c>
      <c r="E62" s="302">
        <f t="shared" si="14"/>
        <v>2.4773284855204827E-2</v>
      </c>
      <c r="F62" s="302">
        <f t="shared" si="14"/>
        <v>2.5265903222546685E-2</v>
      </c>
      <c r="G62" s="302">
        <f t="shared" si="14"/>
        <v>2.5177165458824032E-2</v>
      </c>
      <c r="H62" s="302">
        <f t="shared" si="14"/>
        <v>2.5209190433490621E-2</v>
      </c>
      <c r="I62" s="302">
        <f t="shared" si="14"/>
        <v>2.5341489547383453E-2</v>
      </c>
      <c r="J62" s="302">
        <f t="shared" si="14"/>
        <v>2.5348762319708579E-2</v>
      </c>
      <c r="K62" s="302">
        <f t="shared" si="14"/>
        <v>2.5264284345535855E-2</v>
      </c>
      <c r="L62" s="302">
        <f t="shared" si="14"/>
        <v>2.655086657098835E-2</v>
      </c>
      <c r="M62" s="302">
        <f t="shared" si="14"/>
        <v>2.5932797759791733E-2</v>
      </c>
      <c r="N62" s="302">
        <f t="shared" si="14"/>
        <v>2.6057089039137227E-2</v>
      </c>
      <c r="O62" s="302">
        <f t="shared" si="14"/>
        <v>2.5952423874089931E-2</v>
      </c>
      <c r="P62" s="302">
        <f t="shared" si="14"/>
        <v>2.6101670443537239E-2</v>
      </c>
      <c r="Q62" s="302">
        <f t="shared" si="14"/>
        <v>2.5853975054381691E-2</v>
      </c>
      <c r="R62" s="302">
        <f t="shared" si="14"/>
        <v>2.5282697753818882E-2</v>
      </c>
      <c r="S62" s="302">
        <f t="shared" si="14"/>
        <v>2.533181501814263E-2</v>
      </c>
      <c r="T62" s="302">
        <f t="shared" si="14"/>
        <v>2.5300848411423375E-2</v>
      </c>
      <c r="U62" s="302">
        <f t="shared" si="14"/>
        <v>2.5479134766090185E-2</v>
      </c>
      <c r="V62" s="302">
        <f t="shared" si="14"/>
        <v>2.5531165035339167E-2</v>
      </c>
      <c r="W62" s="302">
        <f t="shared" si="14"/>
        <v>2.5694746718919619E-2</v>
      </c>
      <c r="X62" s="302">
        <f t="shared" si="14"/>
        <v>2.5948653177300111E-2</v>
      </c>
      <c r="Y62" s="302">
        <f t="shared" si="14"/>
        <v>2.6531170345391309E-2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0.2563926190376179</v>
      </c>
      <c r="C63" s="301">
        <f t="shared" si="15"/>
        <v>0.25431422826352085</v>
      </c>
      <c r="D63" s="301">
        <f t="shared" si="15"/>
        <v>0.25343184579059852</v>
      </c>
      <c r="E63" s="301">
        <f t="shared" si="15"/>
        <v>0.25417177229981708</v>
      </c>
      <c r="F63" s="301">
        <f t="shared" si="15"/>
        <v>0.2527163833393119</v>
      </c>
      <c r="G63" s="301">
        <f t="shared" si="15"/>
        <v>0.25284453050730105</v>
      </c>
      <c r="H63" s="301">
        <f t="shared" si="15"/>
        <v>0.25249549618224287</v>
      </c>
      <c r="I63" s="301">
        <f t="shared" si="15"/>
        <v>0.25158675276032744</v>
      </c>
      <c r="J63" s="301">
        <f t="shared" si="15"/>
        <v>0.25102652892185723</v>
      </c>
      <c r="K63" s="301">
        <f t="shared" si="15"/>
        <v>0.25036548484718257</v>
      </c>
      <c r="L63" s="301">
        <f t="shared" si="15"/>
        <v>0.25150786622139359</v>
      </c>
      <c r="M63" s="301">
        <f t="shared" si="15"/>
        <v>0.25093087739519199</v>
      </c>
      <c r="N63" s="301">
        <f t="shared" si="15"/>
        <v>0.25116622955312684</v>
      </c>
      <c r="O63" s="301">
        <f t="shared" si="15"/>
        <v>0.25070664231674544</v>
      </c>
      <c r="P63" s="301">
        <f t="shared" si="15"/>
        <v>0.25099596189100104</v>
      </c>
      <c r="Q63" s="301">
        <f t="shared" si="15"/>
        <v>0.25073178127330775</v>
      </c>
      <c r="R63" s="301">
        <f t="shared" si="15"/>
        <v>0.25043401890619366</v>
      </c>
      <c r="S63" s="301">
        <f t="shared" si="15"/>
        <v>0.25042805805056301</v>
      </c>
      <c r="T63" s="301">
        <f t="shared" si="15"/>
        <v>0.25026357386541542</v>
      </c>
      <c r="U63" s="301">
        <f t="shared" si="15"/>
        <v>0.25017116350612695</v>
      </c>
      <c r="V63" s="301">
        <f t="shared" si="15"/>
        <v>0.25034608488560461</v>
      </c>
      <c r="W63" s="301">
        <f t="shared" si="15"/>
        <v>0.25045705098621646</v>
      </c>
      <c r="X63" s="301">
        <f t="shared" si="15"/>
        <v>0.2505081291276815</v>
      </c>
      <c r="Y63" s="301">
        <f t="shared" si="15"/>
        <v>0.25214788247130837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4.0324440934476083E-2</v>
      </c>
      <c r="C64" s="302">
        <f t="shared" si="16"/>
        <v>4.5659295730552905E-2</v>
      </c>
      <c r="D64" s="302">
        <f t="shared" si="16"/>
        <v>5.0854511425248099E-2</v>
      </c>
      <c r="E64" s="302">
        <f t="shared" si="16"/>
        <v>0.11309555502247268</v>
      </c>
      <c r="F64" s="302">
        <f t="shared" si="16"/>
        <v>9.8045891500354643E-2</v>
      </c>
      <c r="G64" s="302">
        <f t="shared" si="16"/>
        <v>0.10061013151989927</v>
      </c>
      <c r="H64" s="302">
        <f t="shared" si="16"/>
        <v>9.9320469853951321E-2</v>
      </c>
      <c r="I64" s="302">
        <f t="shared" si="16"/>
        <v>9.4062094086237696E-2</v>
      </c>
      <c r="J64" s="302">
        <f t="shared" si="16"/>
        <v>9.329638462978819E-2</v>
      </c>
      <c r="K64" s="302">
        <f t="shared" si="16"/>
        <v>9.2340541668943663E-2</v>
      </c>
      <c r="L64" s="302">
        <f t="shared" si="16"/>
        <v>5.0635624396243056E-2</v>
      </c>
      <c r="M64" s="302">
        <f t="shared" si="16"/>
        <v>7.4991845920017827E-2</v>
      </c>
      <c r="N64" s="302">
        <f t="shared" si="16"/>
        <v>7.2668459591144804E-2</v>
      </c>
      <c r="O64" s="302">
        <f t="shared" si="16"/>
        <v>7.3638912020765737E-2</v>
      </c>
      <c r="P64" s="302">
        <f t="shared" si="16"/>
        <v>6.9092719893945012E-2</v>
      </c>
      <c r="Q64" s="302">
        <f t="shared" si="16"/>
        <v>7.7037199861129863E-2</v>
      </c>
      <c r="R64" s="302">
        <f t="shared" si="16"/>
        <v>9.2275096699749259E-2</v>
      </c>
      <c r="S64" s="302">
        <f t="shared" si="16"/>
        <v>9.1087259448519989E-2</v>
      </c>
      <c r="T64" s="302">
        <f t="shared" si="16"/>
        <v>9.1485476553025691E-2</v>
      </c>
      <c r="U64" s="302">
        <f t="shared" si="16"/>
        <v>8.5967007212771077E-2</v>
      </c>
      <c r="V64" s="302">
        <f t="shared" si="16"/>
        <v>8.5551744279383266E-2</v>
      </c>
      <c r="W64" s="302">
        <f t="shared" si="16"/>
        <v>8.1223084624092681E-2</v>
      </c>
      <c r="X64" s="302">
        <f t="shared" si="16"/>
        <v>7.2148943539552313E-2</v>
      </c>
      <c r="Y64" s="302">
        <f t="shared" si="16"/>
        <v>5.8852556445023095E-2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0.2160681781031418</v>
      </c>
      <c r="C65" s="302">
        <f t="shared" si="17"/>
        <v>0.20865493253296793</v>
      </c>
      <c r="D65" s="302">
        <f t="shared" si="17"/>
        <v>0.20257733436535041</v>
      </c>
      <c r="E65" s="302">
        <f t="shared" si="17"/>
        <v>0.14107621727734437</v>
      </c>
      <c r="F65" s="302">
        <f t="shared" si="17"/>
        <v>0.15467049183895723</v>
      </c>
      <c r="G65" s="302">
        <f t="shared" si="17"/>
        <v>0.15223439898740179</v>
      </c>
      <c r="H65" s="302">
        <f t="shared" si="17"/>
        <v>0.15317502632829152</v>
      </c>
      <c r="I65" s="302">
        <f t="shared" si="17"/>
        <v>0.15752465867408974</v>
      </c>
      <c r="J65" s="302">
        <f t="shared" si="17"/>
        <v>0.157730144292069</v>
      </c>
      <c r="K65" s="302">
        <f t="shared" si="17"/>
        <v>0.1580249431782389</v>
      </c>
      <c r="L65" s="302">
        <f t="shared" si="17"/>
        <v>0.20087224182515054</v>
      </c>
      <c r="M65" s="302">
        <f t="shared" si="17"/>
        <v>0.17593903147517415</v>
      </c>
      <c r="N65" s="302">
        <f t="shared" si="17"/>
        <v>0.17849776996198208</v>
      </c>
      <c r="O65" s="302">
        <f t="shared" si="17"/>
        <v>0.17706773029597972</v>
      </c>
      <c r="P65" s="302">
        <f t="shared" si="17"/>
        <v>0.18190324199705607</v>
      </c>
      <c r="Q65" s="302">
        <f t="shared" si="17"/>
        <v>0.17369458141217789</v>
      </c>
      <c r="R65" s="302">
        <f t="shared" si="17"/>
        <v>0.1581589222064444</v>
      </c>
      <c r="S65" s="302">
        <f t="shared" si="17"/>
        <v>0.15934079860204298</v>
      </c>
      <c r="T65" s="302">
        <f t="shared" si="17"/>
        <v>0.1587780973123897</v>
      </c>
      <c r="U65" s="302">
        <f t="shared" si="17"/>
        <v>0.16420415629335589</v>
      </c>
      <c r="V65" s="302">
        <f t="shared" si="17"/>
        <v>0.16479434060622133</v>
      </c>
      <c r="W65" s="302">
        <f t="shared" si="17"/>
        <v>0.16923396636212376</v>
      </c>
      <c r="X65" s="302">
        <f t="shared" si="17"/>
        <v>0.17835918558812922</v>
      </c>
      <c r="Y65" s="302">
        <f t="shared" si="17"/>
        <v>0.19329532602628527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0.11803150909200395</v>
      </c>
      <c r="C66" s="301">
        <f t="shared" si="18"/>
        <v>0.11980225808675575</v>
      </c>
      <c r="D66" s="301">
        <f t="shared" si="18"/>
        <v>0.122712975591838</v>
      </c>
      <c r="E66" s="301">
        <f t="shared" si="18"/>
        <v>0.14772881701005527</v>
      </c>
      <c r="F66" s="301">
        <f t="shared" si="18"/>
        <v>0.14197415342561953</v>
      </c>
      <c r="G66" s="301">
        <f t="shared" si="18"/>
        <v>0.14284372420584374</v>
      </c>
      <c r="H66" s="301">
        <f t="shared" si="18"/>
        <v>0.142058513387464</v>
      </c>
      <c r="I66" s="301">
        <f t="shared" si="18"/>
        <v>0.13962122125938806</v>
      </c>
      <c r="J66" s="301">
        <f t="shared" si="18"/>
        <v>0.13841528815569829</v>
      </c>
      <c r="K66" s="301">
        <f t="shared" si="18"/>
        <v>0.14056034005525536</v>
      </c>
      <c r="L66" s="301">
        <f t="shared" si="18"/>
        <v>0.12576307520669672</v>
      </c>
      <c r="M66" s="301">
        <f t="shared" si="18"/>
        <v>0.13255512270368003</v>
      </c>
      <c r="N66" s="301">
        <f t="shared" si="18"/>
        <v>0.13045218531982603</v>
      </c>
      <c r="O66" s="301">
        <f t="shared" si="18"/>
        <v>0.13223236877329853</v>
      </c>
      <c r="P66" s="301">
        <f t="shared" si="18"/>
        <v>0.13076771654580033</v>
      </c>
      <c r="Q66" s="301">
        <f t="shared" si="18"/>
        <v>0.13341791528229685</v>
      </c>
      <c r="R66" s="301">
        <f t="shared" si="18"/>
        <v>0.14010646423091797</v>
      </c>
      <c r="S66" s="301">
        <f t="shared" si="18"/>
        <v>0.13944393938665087</v>
      </c>
      <c r="T66" s="301">
        <f t="shared" si="18"/>
        <v>0.13974500212339855</v>
      </c>
      <c r="U66" s="301">
        <f t="shared" si="18"/>
        <v>0.13804158395190669</v>
      </c>
      <c r="V66" s="301">
        <f t="shared" si="18"/>
        <v>0.13703656454586066</v>
      </c>
      <c r="W66" s="301">
        <f t="shared" si="18"/>
        <v>0.13508195965990308</v>
      </c>
      <c r="X66" s="301">
        <f t="shared" si="18"/>
        <v>0.13293111323168674</v>
      </c>
      <c r="Y66" s="301">
        <f t="shared" si="18"/>
        <v>0.12460900044743783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0.12814546762311108</v>
      </c>
      <c r="C67" s="301">
        <f t="shared" si="19"/>
        <v>0.12695983703584415</v>
      </c>
      <c r="D67" s="301">
        <f t="shared" si="19"/>
        <v>0.12605061368529927</v>
      </c>
      <c r="E67" s="301">
        <f t="shared" si="19"/>
        <v>0.11658016402449327</v>
      </c>
      <c r="F67" s="301">
        <f t="shared" si="19"/>
        <v>0.11889836810610205</v>
      </c>
      <c r="G67" s="301">
        <f t="shared" si="19"/>
        <v>0.1184807786297601</v>
      </c>
      <c r="H67" s="301">
        <f t="shared" si="19"/>
        <v>0.11863148439289699</v>
      </c>
      <c r="I67" s="301">
        <f t="shared" si="19"/>
        <v>0.11925406845827498</v>
      </c>
      <c r="J67" s="301">
        <f t="shared" si="19"/>
        <v>0.11928829326921682</v>
      </c>
      <c r="K67" s="301">
        <f t="shared" si="19"/>
        <v>0.11889074986134518</v>
      </c>
      <c r="L67" s="301">
        <f t="shared" si="19"/>
        <v>0.12494525445170988</v>
      </c>
      <c r="M67" s="301">
        <f t="shared" si="19"/>
        <v>0.12203669534019632</v>
      </c>
      <c r="N67" s="301">
        <f t="shared" si="19"/>
        <v>0.12262159547829284</v>
      </c>
      <c r="O67" s="301">
        <f t="shared" si="19"/>
        <v>0.12212905352512907</v>
      </c>
      <c r="P67" s="301">
        <f t="shared" si="19"/>
        <v>0.1228313903225281</v>
      </c>
      <c r="Q67" s="301">
        <f t="shared" si="19"/>
        <v>0.12166576496179617</v>
      </c>
      <c r="R67" s="301">
        <f t="shared" si="19"/>
        <v>0.11897740119444174</v>
      </c>
      <c r="S67" s="301">
        <f t="shared" si="19"/>
        <v>0.11920854126184763</v>
      </c>
      <c r="T67" s="301">
        <f t="shared" si="19"/>
        <v>0.11906281605375707</v>
      </c>
      <c r="U67" s="301">
        <f t="shared" si="19"/>
        <v>0.11990181066395379</v>
      </c>
      <c r="V67" s="301">
        <f t="shared" si="19"/>
        <v>0.12014665898983135</v>
      </c>
      <c r="W67" s="301">
        <f t="shared" si="19"/>
        <v>0.12091645514785698</v>
      </c>
      <c r="X67" s="301">
        <f t="shared" si="19"/>
        <v>0.12211130906964759</v>
      </c>
      <c r="Y67" s="301">
        <f t="shared" si="19"/>
        <v>0.12485256633125313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8.6774431316705744E-2</v>
      </c>
      <c r="C68" s="235">
        <f t="shared" si="20"/>
        <v>8.5971574829698624E-2</v>
      </c>
      <c r="D68" s="235">
        <f t="shared" si="20"/>
        <v>8.5355889073137611E-2</v>
      </c>
      <c r="E68" s="235">
        <f t="shared" si="20"/>
        <v>7.8942920289513427E-2</v>
      </c>
      <c r="F68" s="235">
        <f t="shared" si="20"/>
        <v>8.0512705351668754E-2</v>
      </c>
      <c r="G68" s="235">
        <f t="shared" si="20"/>
        <v>8.0229932265694429E-2</v>
      </c>
      <c r="H68" s="235">
        <f t="shared" si="20"/>
        <v>8.0331983529269457E-2</v>
      </c>
      <c r="I68" s="235">
        <f t="shared" si="20"/>
        <v>8.0753569865658001E-2</v>
      </c>
      <c r="J68" s="235">
        <f t="shared" si="20"/>
        <v>8.077674539079735E-2</v>
      </c>
      <c r="K68" s="235">
        <f t="shared" si="20"/>
        <v>8.0507546613957079E-2</v>
      </c>
      <c r="L68" s="235">
        <f t="shared" si="20"/>
        <v>8.4607388789245425E-2</v>
      </c>
      <c r="M68" s="235">
        <f t="shared" si="20"/>
        <v>8.2637841465145676E-2</v>
      </c>
      <c r="N68" s="235">
        <f t="shared" si="20"/>
        <v>8.3033909916116241E-2</v>
      </c>
      <c r="O68" s="235">
        <f t="shared" si="20"/>
        <v>8.2700382334703004E-2</v>
      </c>
      <c r="P68" s="235">
        <f t="shared" si="20"/>
        <v>8.3175973686605911E-2</v>
      </c>
      <c r="Q68" s="235">
        <f t="shared" si="20"/>
        <v>8.2386663852384356E-2</v>
      </c>
      <c r="R68" s="235">
        <f t="shared" si="20"/>
        <v>8.0566223056376424E-2</v>
      </c>
      <c r="S68" s="235">
        <f t="shared" si="20"/>
        <v>8.0722740865985104E-2</v>
      </c>
      <c r="T68" s="235">
        <f t="shared" si="20"/>
        <v>8.0624062213551159E-2</v>
      </c>
      <c r="U68" s="235">
        <f t="shared" si="20"/>
        <v>8.1192192179659117E-2</v>
      </c>
      <c r="V68" s="235">
        <f t="shared" si="20"/>
        <v>8.1357992614360039E-2</v>
      </c>
      <c r="W68" s="235">
        <f t="shared" si="20"/>
        <v>8.1879264455506445E-2</v>
      </c>
      <c r="X68" s="235">
        <f t="shared" si="20"/>
        <v>8.268836657587833E-2</v>
      </c>
      <c r="Y68" s="235">
        <f t="shared" si="20"/>
        <v>8.4544624501973864E-2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25.868121417873962</v>
      </c>
      <c r="C72" s="322">
        <f t="shared" si="21"/>
        <v>27.050993014354045</v>
      </c>
      <c r="D72" s="322">
        <f t="shared" si="21"/>
        <v>27.358143238711229</v>
      </c>
      <c r="E72" s="322">
        <f t="shared" si="21"/>
        <v>30.318407752089218</v>
      </c>
      <c r="F72" s="322">
        <f t="shared" si="21"/>
        <v>29.668429317156548</v>
      </c>
      <c r="G72" s="322">
        <f t="shared" si="21"/>
        <v>29.042527615072661</v>
      </c>
      <c r="H72" s="322">
        <f t="shared" si="21"/>
        <v>27.235529360679944</v>
      </c>
      <c r="I72" s="322">
        <f t="shared" si="21"/>
        <v>25.847240732024659</v>
      </c>
      <c r="J72" s="322">
        <f t="shared" si="21"/>
        <v>27.252915675471098</v>
      </c>
      <c r="K72" s="322">
        <f t="shared" si="21"/>
        <v>28.601577133600902</v>
      </c>
      <c r="L72" s="322">
        <f t="shared" si="21"/>
        <v>28.208621376604412</v>
      </c>
      <c r="M72" s="322">
        <f t="shared" si="21"/>
        <v>26.045680372108187</v>
      </c>
      <c r="N72" s="322">
        <f t="shared" si="21"/>
        <v>25.856605727825052</v>
      </c>
      <c r="O72" s="322">
        <f t="shared" si="21"/>
        <v>26.491190355758476</v>
      </c>
      <c r="P72" s="322">
        <f t="shared" si="21"/>
        <v>24.81819220777188</v>
      </c>
      <c r="Q72" s="322">
        <f t="shared" si="21"/>
        <v>23.987117146307206</v>
      </c>
      <c r="R72" s="322">
        <f t="shared" si="21"/>
        <v>23.737952645081478</v>
      </c>
      <c r="S72" s="322">
        <f t="shared" si="21"/>
        <v>23.500397149372763</v>
      </c>
      <c r="T72" s="322">
        <f t="shared" si="21"/>
        <v>23.003544119985047</v>
      </c>
      <c r="U72" s="322">
        <f t="shared" si="21"/>
        <v>22.716965646440052</v>
      </c>
      <c r="V72" s="322">
        <f t="shared" si="21"/>
        <v>22.967783633906745</v>
      </c>
      <c r="W72" s="322">
        <f t="shared" si="21"/>
        <v>22.928936075544868</v>
      </c>
      <c r="X72" s="322">
        <f t="shared" si="21"/>
        <v>21.739299828770047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0.69060052408851513</v>
      </c>
      <c r="C73" s="334">
        <f>IF(C$6=0,0,C$6/MAE!C$5*1000)</f>
        <v>0.7154978468250307</v>
      </c>
      <c r="D73" s="334">
        <f>IF(D$6=0,0,D$6/MAE!D$5*1000)</f>
        <v>0.71843973844372322</v>
      </c>
      <c r="E73" s="334">
        <f>IF(E$6=0,0,E$6/MAE!E$5*1000)</f>
        <v>0.73635936431250615</v>
      </c>
      <c r="F73" s="334">
        <f>IF(F$6=0,0,F$6/MAE!F$5*1000)</f>
        <v>0.73490163126690589</v>
      </c>
      <c r="G73" s="334">
        <f>IF(G$6=0,0,G$6/MAE!G$5*1000)</f>
        <v>0.7168711010854415</v>
      </c>
      <c r="H73" s="334">
        <f>IF(H$6=0,0,H$6/MAE!H$5*1000)</f>
        <v>0.67312318255912296</v>
      </c>
      <c r="I73" s="334">
        <f>IF(I$6=0,0,I$6/MAE!I$5*1000)</f>
        <v>0.64216429494049687</v>
      </c>
      <c r="J73" s="334">
        <f>IF(J$6=0,0,J$6/MAE!J$5*1000)</f>
        <v>0.67728204115350654</v>
      </c>
      <c r="K73" s="334">
        <f>IF(K$6=0,0,K$6/MAE!K$5*1000)</f>
        <v>0.70842978179810745</v>
      </c>
      <c r="L73" s="334">
        <f>IF(L$6=0,0,L$6/MAE!L$5*1000)</f>
        <v>0.73427778658995402</v>
      </c>
      <c r="M73" s="334">
        <f>IF(M$6=0,0,M$6/MAE!M$5*1000)</f>
        <v>0.66219349177064568</v>
      </c>
      <c r="N73" s="334">
        <f>IF(N$6=0,0,N$6/MAE!N$5*1000)</f>
        <v>0.66053713499980671</v>
      </c>
      <c r="O73" s="334">
        <f>IF(O$6=0,0,O$6/MAE!O$5*1000)</f>
        <v>0.67403000102141852</v>
      </c>
      <c r="P73" s="334">
        <f>IF(P$6=0,0,P$6/MAE!P$5*1000)</f>
        <v>0.63509438628590686</v>
      </c>
      <c r="Q73" s="334">
        <f>IF(Q$6=0,0,Q$6/MAE!Q$5*1000)</f>
        <v>0.60800228267368417</v>
      </c>
      <c r="R73" s="334">
        <f>IF(R$6=0,0,R$6/MAE!R$5*1000)</f>
        <v>0.5883916490392751</v>
      </c>
      <c r="S73" s="334">
        <f>IF(S$6=0,0,S$6/MAE!S$5*1000)</f>
        <v>0.58363501317725219</v>
      </c>
      <c r="T73" s="334">
        <f>IF(T$6=0,0,T$6/MAE!T$5*1000)</f>
        <v>0.57059723794630524</v>
      </c>
      <c r="U73" s="334">
        <f>IF(U$6=0,0,U$6/MAE!U$5*1000)</f>
        <v>0.56745944037479124</v>
      </c>
      <c r="V73" s="334">
        <f>IF(V$6=0,0,V$6/MAE!V$5*1000)</f>
        <v>0.57489634750317165</v>
      </c>
      <c r="W73" s="334">
        <f>IF(W$6=0,0,W$6/MAE!W$5*1000)</f>
        <v>0.5776011813680626</v>
      </c>
      <c r="X73" s="334">
        <f>IF(X$6=0,0,X$6/MAE!X$5*1000)</f>
        <v>0.55304465840597394</v>
      </c>
      <c r="Y73" s="334">
        <f>IF(Y$6=0,0,Y$6/MAE!Y$5*1000)</f>
        <v>0.54048318151032848</v>
      </c>
      <c r="DA73" s="67"/>
    </row>
    <row r="74" spans="1:105" ht="12" customHeight="1" x14ac:dyDescent="0.25">
      <c r="A74" s="173" t="s">
        <v>92</v>
      </c>
      <c r="B74" s="335">
        <f>IF(B$7=0,0,B$7/MAE!B$5*1000)</f>
        <v>0.93921671276038055</v>
      </c>
      <c r="C74" s="335">
        <f>IF(C$7=0,0,C$7/MAE!C$5*1000)</f>
        <v>0.97307707168204149</v>
      </c>
      <c r="D74" s="335">
        <f>IF(D$7=0,0,D$7/MAE!D$5*1000)</f>
        <v>0.97707804428346379</v>
      </c>
      <c r="E74" s="335">
        <f>IF(E$7=0,0,E$7/MAE!E$5*1000)</f>
        <v>1.0014487354650083</v>
      </c>
      <c r="F74" s="335">
        <f>IF(F$7=0,0,F$7/MAE!F$5*1000)</f>
        <v>0.99946621852299211</v>
      </c>
      <c r="G74" s="335">
        <f>IF(G$7=0,0,G$7/MAE!G$5*1000)</f>
        <v>0.97494469747620016</v>
      </c>
      <c r="H74" s="335">
        <f>IF(H$7=0,0,H$7/MAE!H$5*1000)</f>
        <v>0.91544752828040732</v>
      </c>
      <c r="I74" s="335">
        <f>IF(I$7=0,0,I$7/MAE!I$5*1000)</f>
        <v>0.87334344111907591</v>
      </c>
      <c r="J74" s="335">
        <f>IF(J$7=0,0,J$7/MAE!J$5*1000)</f>
        <v>0.9211035759687688</v>
      </c>
      <c r="K74" s="335">
        <f>IF(K$7=0,0,K$7/MAE!K$5*1000)</f>
        <v>0.96346450324542576</v>
      </c>
      <c r="L74" s="335">
        <f>IF(L$7=0,0,L$7/MAE!L$5*1000)</f>
        <v>0.99861778976233784</v>
      </c>
      <c r="M74" s="335">
        <f>IF(M$7=0,0,M$7/MAE!M$5*1000)</f>
        <v>0.90058314880807777</v>
      </c>
      <c r="N74" s="335">
        <f>IF(N$7=0,0,N$7/MAE!N$5*1000)</f>
        <v>0.89833050359973698</v>
      </c>
      <c r="O74" s="335">
        <f>IF(O$7=0,0,O$7/MAE!O$5*1000)</f>
        <v>0.91668080138912911</v>
      </c>
      <c r="P74" s="335">
        <f>IF(P$7=0,0,P$7/MAE!P$5*1000)</f>
        <v>0.86372836534883379</v>
      </c>
      <c r="Q74" s="335">
        <f>IF(Q$7=0,0,Q$7/MAE!Q$5*1000)</f>
        <v>0.82688310443621049</v>
      </c>
      <c r="R74" s="335">
        <f>IF(R$7=0,0,R$7/MAE!R$5*1000)</f>
        <v>0.80021264269341386</v>
      </c>
      <c r="S74" s="335">
        <f>IF(S$7=0,0,S$7/MAE!S$5*1000)</f>
        <v>0.79374361792106285</v>
      </c>
      <c r="T74" s="335">
        <f>IF(T$7=0,0,T$7/MAE!T$5*1000)</f>
        <v>0.77601224360697507</v>
      </c>
      <c r="U74" s="335">
        <f>IF(U$7=0,0,U$7/MAE!U$5*1000)</f>
        <v>0.77174483890971579</v>
      </c>
      <c r="V74" s="335">
        <f>IF(V$7=0,0,V$7/MAE!V$5*1000)</f>
        <v>0.78185903260431322</v>
      </c>
      <c r="W74" s="335">
        <f>IF(W$7=0,0,W$7/MAE!W$5*1000)</f>
        <v>0.78553760666056494</v>
      </c>
      <c r="X74" s="335">
        <f>IF(X$7=0,0,X$7/MAE!X$5*1000)</f>
        <v>0.75214073543212479</v>
      </c>
      <c r="Y74" s="335">
        <f>IF(Y$7=0,0,Y$7/MAE!Y$5*1000)</f>
        <v>0.73505712685404656</v>
      </c>
      <c r="DA74" s="177"/>
    </row>
    <row r="75" spans="1:105" ht="12" customHeight="1" x14ac:dyDescent="0.25">
      <c r="A75" s="173" t="s">
        <v>93</v>
      </c>
      <c r="B75" s="335">
        <f>IF(B$8=0,0,B$8/MAE!B$5*1000)</f>
        <v>1.1602088804687056</v>
      </c>
      <c r="C75" s="335">
        <f>IF(C$8=0,0,C$8/MAE!C$5*1000)</f>
        <v>1.2020363826660516</v>
      </c>
      <c r="D75" s="335">
        <f>IF(D$8=0,0,D$8/MAE!D$5*1000)</f>
        <v>1.2069787605854547</v>
      </c>
      <c r="E75" s="335">
        <f>IF(E$8=0,0,E$8/MAE!E$5*1000)</f>
        <v>1.2370837320450108</v>
      </c>
      <c r="F75" s="335">
        <f>IF(F$8=0,0,F$8/MAE!F$5*1000)</f>
        <v>1.2346347405284024</v>
      </c>
      <c r="G75" s="335">
        <f>IF(G$8=0,0,G$8/MAE!G$5*1000)</f>
        <v>1.2043434498235415</v>
      </c>
      <c r="H75" s="335">
        <f>IF(H$8=0,0,H$8/MAE!H$5*1000)</f>
        <v>1.1308469466993265</v>
      </c>
      <c r="I75" s="335">
        <f>IF(I$8=0,0,I$8/MAE!I$5*1000)</f>
        <v>1.0788360155000347</v>
      </c>
      <c r="J75" s="335">
        <f>IF(J$8=0,0,J$8/MAE!J$5*1000)</f>
        <v>1.1378338291378909</v>
      </c>
      <c r="K75" s="335">
        <f>IF(K$8=0,0,K$8/MAE!K$5*1000)</f>
        <v>1.1901620334208209</v>
      </c>
      <c r="L75" s="335">
        <f>IF(L$8=0,0,L$8/MAE!L$5*1000)</f>
        <v>1.2335866814711229</v>
      </c>
      <c r="M75" s="335">
        <f>IF(M$8=0,0,M$8/MAE!M$5*1000)</f>
        <v>1.1124850661746848</v>
      </c>
      <c r="N75" s="335">
        <f>IF(N$8=0,0,N$8/MAE!N$5*1000)</f>
        <v>1.1097023867996751</v>
      </c>
      <c r="O75" s="335">
        <f>IF(O$8=0,0,O$8/MAE!O$5*1000)</f>
        <v>1.1323704017159832</v>
      </c>
      <c r="P75" s="335">
        <f>IF(P$8=0,0,P$8/MAE!P$5*1000)</f>
        <v>1.0669585689603238</v>
      </c>
      <c r="Q75" s="335">
        <f>IF(Q$8=0,0,Q$8/MAE!Q$5*1000)</f>
        <v>1.0214438348917894</v>
      </c>
      <c r="R75" s="335">
        <f>IF(R$8=0,0,R$8/MAE!R$5*1000)</f>
        <v>0.98849797038598197</v>
      </c>
      <c r="S75" s="335">
        <f>IF(S$8=0,0,S$8/MAE!S$5*1000)</f>
        <v>0.98050682213778351</v>
      </c>
      <c r="T75" s="335">
        <f>IF(T$8=0,0,T$8/MAE!T$5*1000)</f>
        <v>0.95860335974979261</v>
      </c>
      <c r="U75" s="335">
        <f>IF(U$8=0,0,U$8/MAE!U$5*1000)</f>
        <v>0.95333185982964885</v>
      </c>
      <c r="V75" s="335">
        <f>IF(V$8=0,0,V$8/MAE!V$5*1000)</f>
        <v>0.96582586380532842</v>
      </c>
      <c r="W75" s="335">
        <f>IF(W$8=0,0,W$8/MAE!W$5*1000)</f>
        <v>0.97036998469834546</v>
      </c>
      <c r="X75" s="335">
        <f>IF(X$8=0,0,X$8/MAE!X$5*1000)</f>
        <v>0.92911502612203634</v>
      </c>
      <c r="Y75" s="335">
        <f>IF(Y$8=0,0,Y$8/MAE!Y$5*1000)</f>
        <v>0.90801174493735204</v>
      </c>
      <c r="DA75" s="177"/>
    </row>
    <row r="76" spans="1:105" ht="12" customHeight="1" x14ac:dyDescent="0.25">
      <c r="A76" s="173" t="s">
        <v>94</v>
      </c>
      <c r="B76" s="335">
        <f>IF(B$9=0,0,B$9/MAE!B$5*1000)</f>
        <v>0.71822454505205569</v>
      </c>
      <c r="C76" s="335">
        <f>IF(C$9=0,0,C$9/MAE!C$5*1000)</f>
        <v>0.74411776069803193</v>
      </c>
      <c r="D76" s="335">
        <f>IF(D$9=0,0,D$9/MAE!D$5*1000)</f>
        <v>0.74717732798147185</v>
      </c>
      <c r="E76" s="335">
        <f>IF(E$9=0,0,E$9/MAE!E$5*1000)</f>
        <v>0.76581373888500637</v>
      </c>
      <c r="F76" s="335">
        <f>IF(F$9=0,0,F$9/MAE!F$5*1000)</f>
        <v>0.76429769651758206</v>
      </c>
      <c r="G76" s="335">
        <f>IF(G$9=0,0,G$9/MAE!G$5*1000)</f>
        <v>0.74554594512885908</v>
      </c>
      <c r="H76" s="335">
        <f>IF(H$9=0,0,H$9/MAE!H$5*1000)</f>
        <v>0.70004810986148769</v>
      </c>
      <c r="I76" s="335">
        <f>IF(I$9=0,0,I$9/MAE!I$5*1000)</f>
        <v>0.66785086673811656</v>
      </c>
      <c r="J76" s="335">
        <f>IF(J$9=0,0,J$9/MAE!J$5*1000)</f>
        <v>0.70437332279964682</v>
      </c>
      <c r="K76" s="335">
        <f>IF(K$9=0,0,K$9/MAE!K$5*1000)</f>
        <v>0.73676697307003169</v>
      </c>
      <c r="L76" s="335">
        <f>IF(L$9=0,0,L$9/MAE!L$5*1000)</f>
        <v>0.76364889805355252</v>
      </c>
      <c r="M76" s="335">
        <f>IF(M$9=0,0,M$9/MAE!M$5*1000)</f>
        <v>0.68868123144147142</v>
      </c>
      <c r="N76" s="335">
        <f>IF(N$9=0,0,N$9/MAE!N$5*1000)</f>
        <v>0.68695862039979905</v>
      </c>
      <c r="O76" s="335">
        <f>IF(O$9=0,0,O$9/MAE!O$5*1000)</f>
        <v>0.7009912010622753</v>
      </c>
      <c r="P76" s="335">
        <f>IF(P$9=0,0,P$9/MAE!P$5*1000)</f>
        <v>0.66049816173734344</v>
      </c>
      <c r="Q76" s="335">
        <f>IF(Q$9=0,0,Q$9/MAE!Q$5*1000)</f>
        <v>0.63232237398063151</v>
      </c>
      <c r="R76" s="335">
        <f>IF(R$9=0,0,R$9/MAE!R$5*1000)</f>
        <v>0.61192731500084585</v>
      </c>
      <c r="S76" s="335">
        <f>IF(S$9=0,0,S$9/MAE!S$5*1000)</f>
        <v>0.60698041370434219</v>
      </c>
      <c r="T76" s="335">
        <f>IF(T$9=0,0,T$9/MAE!T$5*1000)</f>
        <v>0.59342112746415721</v>
      </c>
      <c r="U76" s="335">
        <f>IF(U$9=0,0,U$9/MAE!U$5*1000)</f>
        <v>0.59015781798978284</v>
      </c>
      <c r="V76" s="335">
        <f>IF(V$9=0,0,V$9/MAE!V$5*1000)</f>
        <v>0.59789220140329835</v>
      </c>
      <c r="W76" s="335">
        <f>IF(W$9=0,0,W$9/MAE!W$5*1000)</f>
        <v>0.60070522862278497</v>
      </c>
      <c r="X76" s="335">
        <f>IF(X$9=0,0,X$9/MAE!X$5*1000)</f>
        <v>0.57516644474221301</v>
      </c>
      <c r="Y76" s="335">
        <f>IF(Y$9=0,0,Y$9/MAE!Y$5*1000)</f>
        <v>0.56210250877074153</v>
      </c>
      <c r="DA76" s="177"/>
    </row>
    <row r="77" spans="1:105" ht="12" customHeight="1" x14ac:dyDescent="0.25">
      <c r="A77" s="56" t="s">
        <v>95</v>
      </c>
      <c r="B77" s="336">
        <f>IF(B$10=0,0,B$10/MAE!B$5*1000)</f>
        <v>0.72253532984082602</v>
      </c>
      <c r="C77" s="336">
        <f>IF(C$10=0,0,C$10/MAE!C$5*1000)</f>
        <v>0.74564517790531404</v>
      </c>
      <c r="D77" s="336">
        <f>IF(D$10=0,0,D$10/MAE!D$5*1000)</f>
        <v>0.74943325342392952</v>
      </c>
      <c r="E77" s="336">
        <f>IF(E$10=0,0,E$10/MAE!E$5*1000)</f>
        <v>0.79016187619882972</v>
      </c>
      <c r="F77" s="336">
        <f>IF(F$10=0,0,F$10/MAE!F$5*1000)</f>
        <v>0.78434241295312979</v>
      </c>
      <c r="G77" s="336">
        <f>IF(G$10=0,0,G$10/MAE!G$5*1000)</f>
        <v>0.76511468772472757</v>
      </c>
      <c r="H77" s="336">
        <f>IF(H$10=0,0,H$10/MAE!H$5*1000)</f>
        <v>0.72024344979207777</v>
      </c>
      <c r="I77" s="336">
        <f>IF(I$10=0,0,I$10/MAE!I$5*1000)</f>
        <v>0.68583108581254681</v>
      </c>
      <c r="J77" s="336">
        <f>IF(J$10=0,0,J$10/MAE!J$5*1000)</f>
        <v>0.72541974031157441</v>
      </c>
      <c r="K77" s="336">
        <f>IF(K$10=0,0,K$10/MAE!K$5*1000)</f>
        <v>0.76003012489447985</v>
      </c>
      <c r="L77" s="336">
        <f>IF(L$10=0,0,L$10/MAE!L$5*1000)</f>
        <v>0.76595644659854911</v>
      </c>
      <c r="M77" s="336">
        <f>IF(M$10=0,0,M$10/MAE!M$5*1000)</f>
        <v>0.69946475090642779</v>
      </c>
      <c r="N77" s="336">
        <f>IF(N$10=0,0,N$10/MAE!N$5*1000)</f>
        <v>0.69644612567951858</v>
      </c>
      <c r="O77" s="336">
        <f>IF(O$10=0,0,O$10/MAE!O$5*1000)</f>
        <v>0.71212476723452334</v>
      </c>
      <c r="P77" s="336">
        <f>IF(P$10=0,0,P$10/MAE!P$5*1000)</f>
        <v>0.6685504740020447</v>
      </c>
      <c r="Q77" s="336">
        <f>IF(Q$10=0,0,Q$10/MAE!Q$5*1000)</f>
        <v>0.64418114407521532</v>
      </c>
      <c r="R77" s="336">
        <f>IF(R$10=0,0,R$10/MAE!R$5*1000)</f>
        <v>0.63086339032151906</v>
      </c>
      <c r="S77" s="336">
        <f>IF(S$10=0,0,S$10/MAE!S$5*1000)</f>
        <v>0.62540729529504635</v>
      </c>
      <c r="T77" s="336">
        <f>IF(T$10=0,0,T$10/MAE!T$5*1000)</f>
        <v>0.61240265593591681</v>
      </c>
      <c r="U77" s="336">
        <f>IF(U$10=0,0,U$10/MAE!U$5*1000)</f>
        <v>0.60626891466741273</v>
      </c>
      <c r="V77" s="336">
        <f>IF(V$10=0,0,V$10/MAE!V$5*1000)</f>
        <v>0.61398352939594125</v>
      </c>
      <c r="W77" s="336">
        <f>IF(W$10=0,0,W$10/MAE!W$5*1000)</f>
        <v>0.6144989317959022</v>
      </c>
      <c r="X77" s="336">
        <f>IF(X$10=0,0,X$10/MAE!X$5*1000)</f>
        <v>0.58436862118050981</v>
      </c>
      <c r="Y77" s="336">
        <f>IF(Y$10=0,0,Y$10/MAE!Y$5*1000)</f>
        <v>0.56485209396172575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4.6426767799382596</v>
      </c>
      <c r="C78" s="349">
        <f>IF(C$16=0,0,C$16/MAE!C$5*1000)</f>
        <v>4.8156166885451395</v>
      </c>
      <c r="D78" s="349">
        <f>IF(D$16=0,0,D$16/MAE!D$5*1000)</f>
        <v>4.853397316873119</v>
      </c>
      <c r="E78" s="349">
        <f>IF(E$16=0,0,E$16/MAE!E$5*1000)</f>
        <v>5.3942584021599185</v>
      </c>
      <c r="F78" s="349">
        <f>IF(F$16=0,0,F$16/MAE!F$5*1000)</f>
        <v>5.2483887094728692</v>
      </c>
      <c r="G78" s="349">
        <f>IF(G$16=0,0,G$16/MAE!G$5*1000)</f>
        <v>5.1402709817048624</v>
      </c>
      <c r="H78" s="349">
        <f>IF(H$16=0,0,H$16/MAE!H$5*1000)</f>
        <v>4.8137939497976472</v>
      </c>
      <c r="I78" s="349">
        <f>IF(I$16=0,0,I$16/MAE!I$5*1000)</f>
        <v>4.5519763545091889</v>
      </c>
      <c r="J78" s="349">
        <f>IF(J$16=0,0,J$16/MAE!J$5*1000)</f>
        <v>4.7888433775095045</v>
      </c>
      <c r="K78" s="349">
        <f>IF(K$16=0,0,K$16/MAE!K$5*1000)</f>
        <v>5.0125934085136548</v>
      </c>
      <c r="L78" s="349">
        <f>IF(L$16=0,0,L$16/MAE!L$5*1000)</f>
        <v>4.9662831200338768</v>
      </c>
      <c r="M78" s="349">
        <f>IF(M$16=0,0,M$16/MAE!M$5*1000)</f>
        <v>4.5749657996894886</v>
      </c>
      <c r="N78" s="349">
        <f>IF(N$16=0,0,N$16/MAE!N$5*1000)</f>
        <v>4.5460143187897231</v>
      </c>
      <c r="O78" s="349">
        <f>IF(O$16=0,0,O$16/MAE!O$5*1000)</f>
        <v>4.6490621695461707</v>
      </c>
      <c r="P78" s="349">
        <f>IF(P$16=0,0,P$16/MAE!P$5*1000)</f>
        <v>4.3604862179098136</v>
      </c>
      <c r="Q78" s="349">
        <f>IF(Q$16=0,0,Q$16/MAE!Q$5*1000)</f>
        <v>4.2100328267935758</v>
      </c>
      <c r="R78" s="349">
        <f>IF(R$16=0,0,R$16/MAE!R$5*1000)</f>
        <v>4.1613536170588654</v>
      </c>
      <c r="S78" s="349">
        <f>IF(S$16=0,0,S$16/MAE!S$5*1000)</f>
        <v>4.119611175074084</v>
      </c>
      <c r="T78" s="349">
        <f>IF(T$16=0,0,T$16/MAE!T$5*1000)</f>
        <v>4.0298644141267541</v>
      </c>
      <c r="U78" s="349">
        <f>IF(U$16=0,0,U$16/MAE!U$5*1000)</f>
        <v>3.9781908089690354</v>
      </c>
      <c r="V78" s="349">
        <f>IF(V$16=0,0,V$16/MAE!V$5*1000)</f>
        <v>4.024926297873753</v>
      </c>
      <c r="W78" s="349">
        <f>IF(W$16=0,0,W$16/MAE!W$5*1000)</f>
        <v>4.0198995982127066</v>
      </c>
      <c r="X78" s="349">
        <f>IF(X$16=0,0,X$16/MAE!X$5*1000)</f>
        <v>3.812109930055636</v>
      </c>
      <c r="Y78" s="349">
        <f>IF(Y$16=0,0,Y$16/MAE!Y$5*1000)</f>
        <v>3.6675776153064037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1.7494357965941851</v>
      </c>
      <c r="C79" s="349">
        <f>IF(C$24=0,0,C$24/MAE!C$5*1000)</f>
        <v>1.9747734923050835</v>
      </c>
      <c r="D79" s="349">
        <f>IF(D$24=0,0,D$24/MAE!D$5*1000)</f>
        <v>2.0313255111795989</v>
      </c>
      <c r="E79" s="349">
        <f>IF(E$24=0,0,E$24/MAE!E$5*1000)</f>
        <v>2.2803473653431032</v>
      </c>
      <c r="F79" s="349">
        <f>IF(F$24=0,0,F$24/MAE!F$5*1000)</f>
        <v>2.2763362777935283</v>
      </c>
      <c r="G79" s="349">
        <f>IF(G$24=0,0,G$24/MAE!G$5*1000)</f>
        <v>2.2325883790706613</v>
      </c>
      <c r="H79" s="349">
        <f>IF(H$24=0,0,H$24/MAE!H$5*1000)</f>
        <v>2.1172635093832586</v>
      </c>
      <c r="I79" s="349">
        <f>IF(I$24=0,0,I$24/MAE!I$5*1000)</f>
        <v>2.0659464166275399</v>
      </c>
      <c r="J79" s="349">
        <f>IF(J$24=0,0,J$24/MAE!J$5*1000)</f>
        <v>2.2322791590621174</v>
      </c>
      <c r="K79" s="349">
        <f>IF(K$24=0,0,K$24/MAE!K$5*1000)</f>
        <v>2.3459294172477634</v>
      </c>
      <c r="L79" s="349">
        <f>IF(L$24=0,0,L$24/MAE!L$5*1000)</f>
        <v>2.1927663393041508</v>
      </c>
      <c r="M79" s="349">
        <f>IF(M$24=0,0,M$24/MAE!M$5*1000)</f>
        <v>2.0882655316226901</v>
      </c>
      <c r="N79" s="349">
        <f>IF(N$24=0,0,N$24/MAE!N$5*1000)</f>
        <v>2.0737064269694421</v>
      </c>
      <c r="O79" s="349">
        <f>IF(O$24=0,0,O$24/MAE!O$5*1000)</f>
        <v>2.135245200531283</v>
      </c>
      <c r="P79" s="349">
        <f>IF(P$24=0,0,P$24/MAE!P$5*1000)</f>
        <v>1.9754613279419448</v>
      </c>
      <c r="Q79" s="349">
        <f>IF(Q$24=0,0,Q$24/MAE!Q$5*1000)</f>
        <v>1.9349782925041838</v>
      </c>
      <c r="R79" s="349">
        <f>IF(R$24=0,0,R$24/MAE!R$5*1000)</f>
        <v>1.9493174627917216</v>
      </c>
      <c r="S79" s="349">
        <f>IF(S$24=0,0,S$24/MAE!S$5*1000)</f>
        <v>1.9299015022820647</v>
      </c>
      <c r="T79" s="349">
        <f>IF(T$24=0,0,T$24/MAE!T$5*1000)</f>
        <v>1.8975576818198145</v>
      </c>
      <c r="U79" s="349">
        <f>IF(U$24=0,0,U$24/MAE!U$5*1000)</f>
        <v>1.8625507638819374</v>
      </c>
      <c r="V79" s="349">
        <f>IF(V$24=0,0,V$24/MAE!V$5*1000)</f>
        <v>1.8829642463786658</v>
      </c>
      <c r="W79" s="349">
        <f>IF(W$24=0,0,W$24/MAE!W$5*1000)</f>
        <v>1.8704341232731783</v>
      </c>
      <c r="X79" s="349">
        <f>IF(X$24=0,0,X$24/MAE!X$5*1000)</f>
        <v>1.7454522033718776</v>
      </c>
      <c r="Y79" s="349">
        <f>IF(Y$24=0,0,Y$24/MAE!Y$5*1000)</f>
        <v>1.6212460695739144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6.6323953999118004</v>
      </c>
      <c r="C80" s="349">
        <f>IF(C$27=0,0,C$27/MAE!C$5*1000)</f>
        <v>6.8794524122073426</v>
      </c>
      <c r="D80" s="349">
        <f>IF(D$27=0,0,D$27/MAE!D$5*1000)</f>
        <v>6.9334247383901699</v>
      </c>
      <c r="E80" s="349">
        <f>IF(E$27=0,0,E$27/MAE!E$5*1000)</f>
        <v>7.7060834316570306</v>
      </c>
      <c r="F80" s="349">
        <f>IF(F$27=0,0,F$27/MAE!F$5*1000)</f>
        <v>7.4976981563898146</v>
      </c>
      <c r="G80" s="349">
        <f>IF(G$27=0,0,G$27/MAE!G$5*1000)</f>
        <v>7.3432442595783707</v>
      </c>
      <c r="H80" s="349">
        <f>IF(H$27=0,0,H$27/MAE!H$5*1000)</f>
        <v>6.8768484997109258</v>
      </c>
      <c r="I80" s="349">
        <f>IF(I$27=0,0,I$27/MAE!I$5*1000)</f>
        <v>6.5028233635845556</v>
      </c>
      <c r="J80" s="349">
        <f>IF(J$27=0,0,J$27/MAE!J$5*1000)</f>
        <v>6.8412048250135795</v>
      </c>
      <c r="K80" s="349">
        <f>IF(K$27=0,0,K$27/MAE!K$5*1000)</f>
        <v>7.160847726448079</v>
      </c>
      <c r="L80" s="349">
        <f>IF(L$27=0,0,L$27/MAE!L$5*1000)</f>
        <v>7.0946901714769668</v>
      </c>
      <c r="M80" s="349">
        <f>IF(M$27=0,0,M$27/MAE!M$5*1000)</f>
        <v>6.535665428127837</v>
      </c>
      <c r="N80" s="349">
        <f>IF(N$27=0,0,N$27/MAE!N$5*1000)</f>
        <v>6.4943061696996036</v>
      </c>
      <c r="O80" s="349">
        <f>IF(O$27=0,0,O$27/MAE!O$5*1000)</f>
        <v>6.6415173850659563</v>
      </c>
      <c r="P80" s="349">
        <f>IF(P$27=0,0,P$27/MAE!P$5*1000)</f>
        <v>6.2292660255854493</v>
      </c>
      <c r="Q80" s="349">
        <f>IF(Q$27=0,0,Q$27/MAE!Q$5*1000)</f>
        <v>6.0143326097051091</v>
      </c>
      <c r="R80" s="349">
        <f>IF(R$27=0,0,R$27/MAE!R$5*1000)</f>
        <v>5.9447908815126667</v>
      </c>
      <c r="S80" s="349">
        <f>IF(S$27=0,0,S$27/MAE!S$5*1000)</f>
        <v>5.8851588215344073</v>
      </c>
      <c r="T80" s="349">
        <f>IF(T$27=0,0,T$27/MAE!T$5*1000)</f>
        <v>5.7569491630382208</v>
      </c>
      <c r="U80" s="349">
        <f>IF(U$27=0,0,U$27/MAE!U$5*1000)</f>
        <v>5.6831297270986223</v>
      </c>
      <c r="V80" s="349">
        <f>IF(V$27=0,0,V$27/MAE!V$5*1000)</f>
        <v>5.7498947112482206</v>
      </c>
      <c r="W80" s="349">
        <f>IF(W$27=0,0,W$27/MAE!W$5*1000)</f>
        <v>5.7427137117324376</v>
      </c>
      <c r="X80" s="349">
        <f>IF(X$27=0,0,X$27/MAE!X$5*1000)</f>
        <v>5.4458713286509113</v>
      </c>
      <c r="Y80" s="349">
        <f>IF(Y$27=0,0,Y$27/MAE!Y$5*1000)</f>
        <v>5.2393965932948623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3.0532534083268521</v>
      </c>
      <c r="C81" s="349">
        <f>IF(C$35=0,0,C$35/MAE!C$5*1000)</f>
        <v>3.2407700466086702</v>
      </c>
      <c r="D81" s="349">
        <f>IF(D$35=0,0,D$35/MAE!D$5*1000)</f>
        <v>3.3571991634899789</v>
      </c>
      <c r="E81" s="349">
        <f>IF(E$35=0,0,E$35/MAE!E$5*1000)</f>
        <v>4.4789025108446303</v>
      </c>
      <c r="F81" s="349">
        <f>IF(F$35=0,0,F$35/MAE!F$5*1000)</f>
        <v>4.2121501357711333</v>
      </c>
      <c r="G81" s="349">
        <f>IF(G$35=0,0,G$35/MAE!G$5*1000)</f>
        <v>4.1485428048880388</v>
      </c>
      <c r="H81" s="349">
        <f>IF(H$35=0,0,H$35/MAE!H$5*1000)</f>
        <v>3.8690388122988204</v>
      </c>
      <c r="I81" s="349">
        <f>IF(I$35=0,0,I$35/MAE!I$5*1000)</f>
        <v>3.6088233171906836</v>
      </c>
      <c r="J81" s="349">
        <f>IF(J$35=0,0,J$35/MAE!J$5*1000)</f>
        <v>3.7722201763032781</v>
      </c>
      <c r="K81" s="349">
        <f>IF(K$35=0,0,K$35/MAE!K$5*1000)</f>
        <v>4.0202474080155595</v>
      </c>
      <c r="L81" s="349">
        <f>IF(L$35=0,0,L$35/MAE!L$5*1000)</f>
        <v>3.5476029716631334</v>
      </c>
      <c r="M81" s="349">
        <f>IF(M$35=0,0,M$35/MAE!M$5*1000)</f>
        <v>3.4524883576256311</v>
      </c>
      <c r="N81" s="349">
        <f>IF(N$35=0,0,N$35/MAE!N$5*1000)</f>
        <v>3.37305072214791</v>
      </c>
      <c r="O81" s="349">
        <f>IF(O$35=0,0,O$35/MAE!O$5*1000)</f>
        <v>3.5029928523663036</v>
      </c>
      <c r="P81" s="349">
        <f>IF(P$35=0,0,P$35/MAE!P$5*1000)</f>
        <v>3.2454183238051031</v>
      </c>
      <c r="Q81" s="349">
        <f>IF(Q$35=0,0,Q$35/MAE!Q$5*1000)</f>
        <v>3.2003111632925454</v>
      </c>
      <c r="R81" s="349">
        <f>IF(R$35=0,0,R$35/MAE!R$5*1000)</f>
        <v>3.3258406131833338</v>
      </c>
      <c r="S81" s="349">
        <f>IF(S$35=0,0,S$35/MAE!S$5*1000)</f>
        <v>3.2769879556593589</v>
      </c>
      <c r="T81" s="349">
        <f>IF(T$35=0,0,T$35/MAE!T$5*1000)</f>
        <v>3.214630321893003</v>
      </c>
      <c r="U81" s="349">
        <f>IF(U$35=0,0,U$35/MAE!U$5*1000)</f>
        <v>3.1358859204156335</v>
      </c>
      <c r="V81" s="349">
        <f>IF(V$35=0,0,V$35/MAE!V$5*1000)</f>
        <v>3.1474261644232246</v>
      </c>
      <c r="W81" s="349">
        <f>IF(W$35=0,0,W$35/MAE!W$5*1000)</f>
        <v>3.0972856180012474</v>
      </c>
      <c r="X81" s="349">
        <f>IF(X$35=0,0,X$35/MAE!X$5*1000)</f>
        <v>2.8898293271158191</v>
      </c>
      <c r="Y81" s="349">
        <f>IF(Y$35=0,0,Y$35/MAE!Y$5*1000)</f>
        <v>2.5892582005421909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3.3148825156248725</v>
      </c>
      <c r="C82" s="349">
        <f>IF(C$46=0,0,C$46/MAE!C$5*1000)</f>
        <v>3.4343896647601473</v>
      </c>
      <c r="D82" s="349">
        <f>IF(D$46=0,0,D$46/MAE!D$5*1000)</f>
        <v>3.4485107445298713</v>
      </c>
      <c r="E82" s="349">
        <f>IF(E$46=0,0,E$46/MAE!E$5*1000)</f>
        <v>3.5345249487000299</v>
      </c>
      <c r="F82" s="349">
        <f>IF(F$46=0,0,F$46/MAE!F$5*1000)</f>
        <v>3.5275278300811501</v>
      </c>
      <c r="G82" s="349">
        <f>IF(G$46=0,0,G$46/MAE!G$5*1000)</f>
        <v>3.4409812852101176</v>
      </c>
      <c r="H82" s="349">
        <f>IF(H$46=0,0,H$46/MAE!H$5*1000)</f>
        <v>3.23099127628379</v>
      </c>
      <c r="I82" s="349">
        <f>IF(I$46=0,0,I$46/MAE!I$5*1000)</f>
        <v>3.0823886157143834</v>
      </c>
      <c r="J82" s="349">
        <f>IF(J$46=0,0,J$46/MAE!J$5*1000)</f>
        <v>3.2509537975368317</v>
      </c>
      <c r="K82" s="349">
        <f>IF(K$46=0,0,K$46/MAE!K$5*1000)</f>
        <v>3.4004629526309147</v>
      </c>
      <c r="L82" s="349">
        <f>IF(L$46=0,0,L$46/MAE!L$5*1000)</f>
        <v>3.5245333756317812</v>
      </c>
      <c r="M82" s="349">
        <f>IF(M$46=0,0,M$46/MAE!M$5*1000)</f>
        <v>3.1785287604990975</v>
      </c>
      <c r="N82" s="349">
        <f>IF(N$46=0,0,N$46/MAE!N$5*1000)</f>
        <v>3.1705782479990736</v>
      </c>
      <c r="O82" s="349">
        <f>IF(O$46=0,0,O$46/MAE!O$5*1000)</f>
        <v>3.2353440049028097</v>
      </c>
      <c r="P82" s="349">
        <f>IF(P$46=0,0,P$46/MAE!P$5*1000)</f>
        <v>3.0484530541723527</v>
      </c>
      <c r="Q82" s="349">
        <f>IF(Q$46=0,0,Q$46/MAE!Q$5*1000)</f>
        <v>2.9184109568336836</v>
      </c>
      <c r="R82" s="349">
        <f>IF(R$46=0,0,R$46/MAE!R$5*1000)</f>
        <v>2.824279915388519</v>
      </c>
      <c r="S82" s="349">
        <f>IF(S$46=0,0,S$46/MAE!S$5*1000)</f>
        <v>2.8014480632508092</v>
      </c>
      <c r="T82" s="349">
        <f>IF(T$46=0,0,T$46/MAE!T$5*1000)</f>
        <v>2.7388667421422652</v>
      </c>
      <c r="U82" s="349">
        <f>IF(U$46=0,0,U$46/MAE!U$5*1000)</f>
        <v>2.723805313798997</v>
      </c>
      <c r="V82" s="349">
        <f>IF(V$46=0,0,V$46/MAE!V$5*1000)</f>
        <v>2.7595024680152238</v>
      </c>
      <c r="W82" s="349">
        <f>IF(W$46=0,0,W$46/MAE!W$5*1000)</f>
        <v>2.7724856705667</v>
      </c>
      <c r="X82" s="349">
        <f>IF(X$46=0,0,X$46/MAE!X$5*1000)</f>
        <v>2.6546143603486763</v>
      </c>
      <c r="Y82" s="349">
        <f>IF(Y$46=0,0,Y$46/MAE!Y$5*1000)</f>
        <v>2.5943192712495762</v>
      </c>
      <c r="DA82" s="178"/>
    </row>
    <row r="83" spans="1:105" ht="12" customHeight="1" x14ac:dyDescent="0.25">
      <c r="A83" s="41" t="s">
        <v>2594</v>
      </c>
      <c r="B83" s="337">
        <f>IF(B$47=0,0,B$47/MAE!B$5*1000)</f>
        <v>2.2446915252675081</v>
      </c>
      <c r="C83" s="337">
        <f>IF(C$47=0,0,C$47/MAE!C$5*1000)</f>
        <v>2.3256164701511932</v>
      </c>
      <c r="D83" s="337">
        <f>IF(D$47=0,0,D$47/MAE!D$5*1000)</f>
        <v>2.3351786395304459</v>
      </c>
      <c r="E83" s="337">
        <f>IF(E$47=0,0,E$47/MAE!E$5*1000)</f>
        <v>2.3934236464781451</v>
      </c>
      <c r="F83" s="337">
        <f>IF(F$47=0,0,F$47/MAE!F$5*1000)</f>
        <v>2.3886855078590368</v>
      </c>
      <c r="G83" s="337">
        <f>IF(G$47=0,0,G$47/MAE!G$5*1000)</f>
        <v>2.3300800233818384</v>
      </c>
      <c r="H83" s="337">
        <f>IF(H$47=0,0,H$47/MAE!H$5*1000)</f>
        <v>2.1878840960130757</v>
      </c>
      <c r="I83" s="337">
        <f>IF(I$47=0,0,I$47/MAE!I$5*1000)</f>
        <v>2.0872569602880358</v>
      </c>
      <c r="J83" s="337">
        <f>IF(J$47=0,0,J$47/MAE!J$5*1000)</f>
        <v>2.2014018306743988</v>
      </c>
      <c r="K83" s="337">
        <f>IF(K$47=0,0,K$47/MAE!K$5*1000)</f>
        <v>2.3026428043160636</v>
      </c>
      <c r="L83" s="337">
        <f>IF(L$47=0,0,L$47/MAE!L$5*1000)</f>
        <v>2.3866577960189894</v>
      </c>
      <c r="M83" s="337">
        <f>IF(M$47=0,0,M$47/MAE!M$5*1000)</f>
        <v>2.1523588054421325</v>
      </c>
      <c r="N83" s="337">
        <f>IF(N$47=0,0,N$47/MAE!N$5*1000)</f>
        <v>2.1469750707407611</v>
      </c>
      <c r="O83" s="337">
        <f>IF(O$47=0,0,O$47/MAE!O$5*1000)</f>
        <v>2.1908315709226227</v>
      </c>
      <c r="P83" s="337">
        <f>IF(P$47=0,0,P$47/MAE!P$5*1000)</f>
        <v>2.0642773020227612</v>
      </c>
      <c r="Q83" s="337">
        <f>IF(Q$47=0,0,Q$47/MAE!Q$5*1000)</f>
        <v>1.9762185571205768</v>
      </c>
      <c r="R83" s="337">
        <f>IF(R$47=0,0,R$47/MAE!R$5*1000)</f>
        <v>1.9124771877053355</v>
      </c>
      <c r="S83" s="337">
        <f>IF(S$47=0,0,S$47/MAE!S$5*1000)</f>
        <v>1.8970164693365525</v>
      </c>
      <c r="T83" s="337">
        <f>IF(T$47=0,0,T$47/MAE!T$5*1000)</f>
        <v>1.8546391722618436</v>
      </c>
      <c r="U83" s="337">
        <f>IF(U$47=0,0,U$47/MAE!U$5*1000)</f>
        <v>1.8444402405044744</v>
      </c>
      <c r="V83" s="337">
        <f>IF(V$47=0,0,V$47/MAE!V$5*1000)</f>
        <v>1.8686127712556047</v>
      </c>
      <c r="W83" s="337">
        <f>IF(W$47=0,0,W$47/MAE!W$5*1000)</f>
        <v>1.8774044206129399</v>
      </c>
      <c r="X83" s="337">
        <f>IF(X$47=0,0,X$47/MAE!X$5*1000)</f>
        <v>1.7975871933442666</v>
      </c>
      <c r="Y83" s="337">
        <f>IF(Y$47=0,0,Y$47/MAE!Y$5*1000)</f>
        <v>1.7567580312614344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PT: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64.088214758713676</v>
      </c>
      <c r="C5" s="223">
        <v>68.286874460815113</v>
      </c>
      <c r="D5" s="223">
        <v>70.202355565792431</v>
      </c>
      <c r="E5" s="223">
        <v>88.801625463867282</v>
      </c>
      <c r="F5" s="223">
        <v>89.134210908805755</v>
      </c>
      <c r="G5" s="223">
        <v>90.737744294607282</v>
      </c>
      <c r="H5" s="223">
        <v>94.602440997195743</v>
      </c>
      <c r="I5" s="223">
        <v>95.111279762287936</v>
      </c>
      <c r="J5" s="223">
        <v>95.437950213545662</v>
      </c>
      <c r="K5" s="223">
        <v>93.143197325358486</v>
      </c>
      <c r="L5" s="223">
        <v>89.428018069463505</v>
      </c>
      <c r="M5" s="223">
        <v>93.471193405861229</v>
      </c>
      <c r="N5" s="223">
        <v>89.800916779127363</v>
      </c>
      <c r="O5" s="223">
        <v>90.254175727187146</v>
      </c>
      <c r="P5" s="223">
        <v>91.327080152398466</v>
      </c>
      <c r="Q5" s="223">
        <v>95.217646423237795</v>
      </c>
      <c r="R5" s="223">
        <v>80.931359241015087</v>
      </c>
      <c r="S5" s="223">
        <v>81.280542755213048</v>
      </c>
      <c r="T5" s="223">
        <v>87.341216141828568</v>
      </c>
      <c r="U5" s="223">
        <v>86.227380491253243</v>
      </c>
      <c r="V5" s="223">
        <v>81.54667787666655</v>
      </c>
      <c r="W5" s="223">
        <v>86.917661076338078</v>
      </c>
      <c r="X5" s="223">
        <v>88.898719834582977</v>
      </c>
      <c r="Y5" s="223">
        <v>86.489302926945811</v>
      </c>
      <c r="DA5" s="89" t="s">
        <v>2596</v>
      </c>
    </row>
    <row r="6" spans="1:105" ht="12" customHeight="1" x14ac:dyDescent="0.25">
      <c r="A6" s="55" t="s">
        <v>91</v>
      </c>
      <c r="B6" s="259">
        <v>1.453218683500342</v>
      </c>
      <c r="C6" s="259">
        <v>1.534050970412929</v>
      </c>
      <c r="D6" s="259">
        <v>1.5678828975676</v>
      </c>
      <c r="E6" s="259">
        <v>1.8761186933094871</v>
      </c>
      <c r="F6" s="259">
        <v>1.907610921282</v>
      </c>
      <c r="G6" s="259">
        <v>1.9347664705566381</v>
      </c>
      <c r="H6" s="259">
        <v>2.0198567538639058</v>
      </c>
      <c r="I6" s="259">
        <v>2.037021676296495</v>
      </c>
      <c r="J6" s="259">
        <v>2.0386610630973458</v>
      </c>
      <c r="K6" s="259">
        <v>1.9834239663898201</v>
      </c>
      <c r="L6" s="259">
        <v>1.973394541218576</v>
      </c>
      <c r="M6" s="259">
        <v>2.0290329305882882</v>
      </c>
      <c r="N6" s="259">
        <v>1.956130999997536</v>
      </c>
      <c r="O6" s="259">
        <v>1.9572224706961321</v>
      </c>
      <c r="P6" s="259">
        <v>1.990643518999009</v>
      </c>
      <c r="Q6" s="259">
        <v>2.061165938426504</v>
      </c>
      <c r="R6" s="259">
        <v>1.721887235714608</v>
      </c>
      <c r="S6" s="259">
        <v>1.7314451802776389</v>
      </c>
      <c r="T6" s="259">
        <v>1.857867819536027</v>
      </c>
      <c r="U6" s="259">
        <v>1.843875395862915</v>
      </c>
      <c r="V6" s="259">
        <v>1.7475136061100021</v>
      </c>
      <c r="W6" s="259">
        <v>1.872234127802225</v>
      </c>
      <c r="X6" s="259">
        <v>1.9308438017954721</v>
      </c>
      <c r="Y6" s="259">
        <v>1.9104209404698509</v>
      </c>
      <c r="DA6" s="67" t="s">
        <v>2597</v>
      </c>
    </row>
    <row r="7" spans="1:105" ht="12" customHeight="1" x14ac:dyDescent="0.25">
      <c r="A7" s="173" t="s">
        <v>92</v>
      </c>
      <c r="B7" s="224">
        <v>0.51318537499801531</v>
      </c>
      <c r="C7" s="224">
        <v>0.54173025123871033</v>
      </c>
      <c r="D7" s="224">
        <v>0.55367755856478706</v>
      </c>
      <c r="E7" s="224">
        <v>0.66252704159276588</v>
      </c>
      <c r="F7" s="224">
        <v>0.67364811442584394</v>
      </c>
      <c r="G7" s="224">
        <v>0.68323774528870551</v>
      </c>
      <c r="H7" s="224">
        <v>0.71328627786230814</v>
      </c>
      <c r="I7" s="224">
        <v>0.71934784812382058</v>
      </c>
      <c r="J7" s="224">
        <v>0.71992677636064673</v>
      </c>
      <c r="K7" s="224">
        <v>0.70042051036675324</v>
      </c>
      <c r="L7" s="224">
        <v>0.69687874863745758</v>
      </c>
      <c r="M7" s="224">
        <v>0.71652672594270783</v>
      </c>
      <c r="N7" s="224">
        <v>0.69078235242682406</v>
      </c>
      <c r="O7" s="224">
        <v>0.69116779118158089</v>
      </c>
      <c r="P7" s="224">
        <v>0.70297000195747561</v>
      </c>
      <c r="Q7" s="224">
        <v>0.72787408189435954</v>
      </c>
      <c r="R7" s="224">
        <v>0.60806219793160854</v>
      </c>
      <c r="S7" s="224">
        <v>0.61143746238456409</v>
      </c>
      <c r="T7" s="224">
        <v>0.65608198166626219</v>
      </c>
      <c r="U7" s="224">
        <v>0.65114073829295149</v>
      </c>
      <c r="V7" s="224">
        <v>0.61711181905918844</v>
      </c>
      <c r="W7" s="224">
        <v>0.66115525754595839</v>
      </c>
      <c r="X7" s="224">
        <v>0.6818525055707968</v>
      </c>
      <c r="Y7" s="224">
        <v>0.67464043634342019</v>
      </c>
      <c r="DA7" s="177" t="s">
        <v>2598</v>
      </c>
    </row>
    <row r="8" spans="1:105" ht="12" customHeight="1" x14ac:dyDescent="0.25">
      <c r="A8" s="173" t="s">
        <v>93</v>
      </c>
      <c r="B8" s="224">
        <v>3.3969738438976682</v>
      </c>
      <c r="C8" s="224">
        <v>3.5859234957994048</v>
      </c>
      <c r="D8" s="224">
        <v>3.6650073755608772</v>
      </c>
      <c r="E8" s="224">
        <v>4.3855244923420358</v>
      </c>
      <c r="F8" s="224">
        <v>4.4591392042386726</v>
      </c>
      <c r="G8" s="224">
        <v>4.5226167053539399</v>
      </c>
      <c r="H8" s="224">
        <v>4.721519644083302</v>
      </c>
      <c r="I8" s="224">
        <v>4.7616435381661857</v>
      </c>
      <c r="J8" s="224">
        <v>4.7654756896143828</v>
      </c>
      <c r="K8" s="224">
        <v>4.6363561187894691</v>
      </c>
      <c r="L8" s="224">
        <v>4.6129118186556584</v>
      </c>
      <c r="M8" s="224">
        <v>4.7429694318362534</v>
      </c>
      <c r="N8" s="224">
        <v>4.5725573980534744</v>
      </c>
      <c r="O8" s="224">
        <v>4.575108767270379</v>
      </c>
      <c r="P8" s="224">
        <v>4.6532321964620911</v>
      </c>
      <c r="Q8" s="224">
        <v>4.8180819998148436</v>
      </c>
      <c r="R8" s="224">
        <v>4.0250004822226071</v>
      </c>
      <c r="S8" s="224">
        <v>4.0473426720462591</v>
      </c>
      <c r="T8" s="224">
        <v>4.3428621308264317</v>
      </c>
      <c r="U8" s="224">
        <v>4.310154116698917</v>
      </c>
      <c r="V8" s="224">
        <v>4.0849034486072036</v>
      </c>
      <c r="W8" s="224">
        <v>4.3764441195303609</v>
      </c>
      <c r="X8" s="224">
        <v>4.513447264215281</v>
      </c>
      <c r="Y8" s="224">
        <v>4.4657077694452454</v>
      </c>
      <c r="DA8" s="177" t="s">
        <v>2599</v>
      </c>
    </row>
    <row r="9" spans="1:105" ht="12" customHeight="1" x14ac:dyDescent="0.25">
      <c r="A9" s="173" t="s">
        <v>94</v>
      </c>
      <c r="B9" s="224">
        <v>1.489807667274275</v>
      </c>
      <c r="C9" s="224">
        <v>1.572675140816262</v>
      </c>
      <c r="D9" s="224">
        <v>1.607358884595476</v>
      </c>
      <c r="E9" s="224">
        <v>1.9233554080633379</v>
      </c>
      <c r="F9" s="224">
        <v>1.955640543965933</v>
      </c>
      <c r="G9" s="224">
        <v>1.9834798127406461</v>
      </c>
      <c r="H9" s="224">
        <v>2.0707124900527512</v>
      </c>
      <c r="I9" s="224">
        <v>2.088309589056903</v>
      </c>
      <c r="J9" s="224">
        <v>2.089990252162373</v>
      </c>
      <c r="K9" s="224">
        <v>2.0333624017726248</v>
      </c>
      <c r="L9" s="224">
        <v>2.0230804568127101</v>
      </c>
      <c r="M9" s="224">
        <v>2.0801197035681458</v>
      </c>
      <c r="N9" s="224">
        <v>2.005382256006853</v>
      </c>
      <c r="O9" s="224">
        <v>2.006501207637351</v>
      </c>
      <c r="P9" s="224">
        <v>2.0407637275012158</v>
      </c>
      <c r="Q9" s="224">
        <v>2.1130617528230111</v>
      </c>
      <c r="R9" s="224">
        <v>1.7652407274109509</v>
      </c>
      <c r="S9" s="224">
        <v>1.7750393208745909</v>
      </c>
      <c r="T9" s="224">
        <v>1.9046450157522079</v>
      </c>
      <c r="U9" s="224">
        <v>1.890300292340215</v>
      </c>
      <c r="V9" s="224">
        <v>1.7915123158050039</v>
      </c>
      <c r="W9" s="224">
        <v>1.9193730373833751</v>
      </c>
      <c r="X9" s="224">
        <v>1.9794583794471481</v>
      </c>
      <c r="Y9" s="224">
        <v>1.9585213135147841</v>
      </c>
      <c r="DA9" s="177" t="s">
        <v>2600</v>
      </c>
    </row>
    <row r="10" spans="1:105" ht="12" customHeight="1" x14ac:dyDescent="0.25">
      <c r="A10" s="56" t="s">
        <v>95</v>
      </c>
      <c r="B10" s="260">
        <v>2.6442532643704189</v>
      </c>
      <c r="C10" s="260">
        <v>2.758359550037162</v>
      </c>
      <c r="D10" s="260">
        <v>2.8016118533760022</v>
      </c>
      <c r="E10" s="260">
        <v>3.386481662965668</v>
      </c>
      <c r="F10" s="260">
        <v>3.4272516743760759</v>
      </c>
      <c r="G10" s="260">
        <v>3.4823809835309252</v>
      </c>
      <c r="H10" s="260">
        <v>3.6230133831781481</v>
      </c>
      <c r="I10" s="260">
        <v>3.6489395850471871</v>
      </c>
      <c r="J10" s="260">
        <v>3.6440879302596518</v>
      </c>
      <c r="K10" s="260">
        <v>3.5465843565596762</v>
      </c>
      <c r="L10" s="260">
        <v>3.498484330077857</v>
      </c>
      <c r="M10" s="260">
        <v>3.6172249736891922</v>
      </c>
      <c r="N10" s="260">
        <v>3.4800450667044021</v>
      </c>
      <c r="O10" s="260">
        <v>3.4814519765130552</v>
      </c>
      <c r="P10" s="260">
        <v>3.545194471381059</v>
      </c>
      <c r="Q10" s="260">
        <v>3.663363025794367</v>
      </c>
      <c r="R10" s="260">
        <v>3.0800147198837471</v>
      </c>
      <c r="S10" s="260">
        <v>3.09408279577901</v>
      </c>
      <c r="T10" s="260">
        <v>3.318927752152709</v>
      </c>
      <c r="U10" s="260">
        <v>3.2881667782885269</v>
      </c>
      <c r="V10" s="260">
        <v>3.1121104560714659</v>
      </c>
      <c r="W10" s="260">
        <v>3.329138665508534</v>
      </c>
      <c r="X10" s="260">
        <v>3.4311901842813191</v>
      </c>
      <c r="Y10" s="260">
        <v>3.3946315812581149</v>
      </c>
      <c r="DA10" s="68" t="s">
        <v>2601</v>
      </c>
    </row>
    <row r="11" spans="1:105" ht="12" customHeight="1" x14ac:dyDescent="0.25">
      <c r="A11" s="37" t="s">
        <v>159</v>
      </c>
      <c r="B11" s="226">
        <v>3.3768003197280391E-2</v>
      </c>
      <c r="C11" s="226">
        <v>3.4986418200887721E-2</v>
      </c>
      <c r="D11" s="226">
        <v>7.2703766101250802E-2</v>
      </c>
      <c r="E11" s="226">
        <v>0.21178461355260281</v>
      </c>
      <c r="F11" s="226">
        <v>0.18720296161016531</v>
      </c>
      <c r="G11" s="226">
        <v>0.16474595068936679</v>
      </c>
      <c r="H11" s="226">
        <v>0.2107188181267205</v>
      </c>
      <c r="I11" s="226">
        <v>0.12491725128557429</v>
      </c>
      <c r="J11" s="226">
        <v>7.1911432309039083E-2</v>
      </c>
      <c r="K11" s="226">
        <v>7.1986900216163649E-2</v>
      </c>
      <c r="L11" s="226">
        <v>5.3506003750792619E-2</v>
      </c>
      <c r="M11" s="226">
        <v>4.302223428713519E-2</v>
      </c>
      <c r="N11" s="226">
        <v>4.1676621153617983E-2</v>
      </c>
      <c r="O11" s="226">
        <v>4.2055337147146703E-2</v>
      </c>
      <c r="P11" s="226">
        <v>4.1282422578609153E-2</v>
      </c>
      <c r="Q11" s="226">
        <v>8.566269877075644E-2</v>
      </c>
      <c r="R11" s="226">
        <v>4.796245844454991E-2</v>
      </c>
      <c r="S11" s="226">
        <v>5.2638270305591581E-2</v>
      </c>
      <c r="T11" s="226">
        <v>5.1854990561598931E-2</v>
      </c>
      <c r="U11" s="226">
        <v>5.3291180082376252E-2</v>
      </c>
      <c r="V11" s="226">
        <v>6.1919127664059742E-2</v>
      </c>
      <c r="W11" s="226">
        <v>6.5524323099423437E-2</v>
      </c>
      <c r="X11" s="226">
        <v>6.8369259324680701E-2</v>
      </c>
      <c r="Y11" s="226">
        <v>4.9335661938954257E-2</v>
      </c>
      <c r="DA11" s="69" t="s">
        <v>2602</v>
      </c>
    </row>
    <row r="12" spans="1:105" ht="12" customHeight="1" x14ac:dyDescent="0.25">
      <c r="A12" s="37" t="s">
        <v>35</v>
      </c>
      <c r="B12" s="226">
        <v>8.8608745662168392E-2</v>
      </c>
      <c r="C12" s="226">
        <v>0.18347251879325929</v>
      </c>
      <c r="D12" s="226">
        <v>0.21284897148081239</v>
      </c>
      <c r="E12" s="226">
        <v>0.32429121878379691</v>
      </c>
      <c r="F12" s="226">
        <v>0.35969654592742922</v>
      </c>
      <c r="G12" s="226">
        <v>0.37839115130838991</v>
      </c>
      <c r="H12" s="226">
        <v>0.42487290955397072</v>
      </c>
      <c r="I12" s="226">
        <v>0.55515981527398217</v>
      </c>
      <c r="J12" s="226">
        <v>0.71470699634886747</v>
      </c>
      <c r="K12" s="226">
        <v>0.71222973181592919</v>
      </c>
      <c r="L12" s="226">
        <v>0.43970089109845428</v>
      </c>
      <c r="M12" s="226">
        <v>0.58000214459006039</v>
      </c>
      <c r="N12" s="226">
        <v>0.56126375255189886</v>
      </c>
      <c r="O12" s="226">
        <v>0.5934017564839601</v>
      </c>
      <c r="P12" s="226">
        <v>0.53366312203228383</v>
      </c>
      <c r="Q12" s="226">
        <v>0.61681846126884798</v>
      </c>
      <c r="R12" s="226">
        <v>0.62840401054108397</v>
      </c>
      <c r="S12" s="226">
        <v>0.62978320886870831</v>
      </c>
      <c r="T12" s="226">
        <v>0.70984776374670022</v>
      </c>
      <c r="U12" s="226">
        <v>0.66072192109881112</v>
      </c>
      <c r="V12" s="226">
        <v>0.62056126832404346</v>
      </c>
      <c r="W12" s="226">
        <v>0.63168320801235478</v>
      </c>
      <c r="X12" s="226">
        <v>0.55887999416447931</v>
      </c>
      <c r="Y12" s="226">
        <v>0.42444690089730808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2.5218765155109701</v>
      </c>
      <c r="C15" s="226">
        <v>2.5399006130430148</v>
      </c>
      <c r="D15" s="226">
        <v>2.5160591157939391</v>
      </c>
      <c r="E15" s="226">
        <v>2.8504058306292679</v>
      </c>
      <c r="F15" s="226">
        <v>2.8803521668384811</v>
      </c>
      <c r="G15" s="226">
        <v>2.9392438815331681</v>
      </c>
      <c r="H15" s="226">
        <v>2.9874216554974571</v>
      </c>
      <c r="I15" s="226">
        <v>2.9688625184876298</v>
      </c>
      <c r="J15" s="226">
        <v>2.857469501601746</v>
      </c>
      <c r="K15" s="226">
        <v>2.7623677245275831</v>
      </c>
      <c r="L15" s="226">
        <v>3.00527743522861</v>
      </c>
      <c r="M15" s="226">
        <v>2.9942005948119972</v>
      </c>
      <c r="N15" s="226">
        <v>2.877104692998885</v>
      </c>
      <c r="O15" s="226">
        <v>2.8459948828819481</v>
      </c>
      <c r="P15" s="226">
        <v>2.9702489267701662</v>
      </c>
      <c r="Q15" s="226">
        <v>2.9608818657547631</v>
      </c>
      <c r="R15" s="226">
        <v>2.403648250898113</v>
      </c>
      <c r="S15" s="226">
        <v>2.4116613166047101</v>
      </c>
      <c r="T15" s="226">
        <v>2.5572249978444099</v>
      </c>
      <c r="U15" s="226">
        <v>2.5741536771073399</v>
      </c>
      <c r="V15" s="226">
        <v>2.4296300600833631</v>
      </c>
      <c r="W15" s="226">
        <v>2.6319311343967562</v>
      </c>
      <c r="X15" s="226">
        <v>2.8039409307921588</v>
      </c>
      <c r="Y15" s="226">
        <v>2.920849018421853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12.37346369516303</v>
      </c>
      <c r="C16" s="261">
        <f t="shared" si="0"/>
        <v>13.040496084205518</v>
      </c>
      <c r="D16" s="261">
        <f t="shared" si="0"/>
        <v>13.316471909431165</v>
      </c>
      <c r="E16" s="261">
        <f t="shared" si="0"/>
        <v>16.253231056035357</v>
      </c>
      <c r="F16" s="261">
        <f t="shared" si="0"/>
        <v>16.385383557852016</v>
      </c>
      <c r="G16" s="261">
        <f t="shared" si="0"/>
        <v>16.663246792017432</v>
      </c>
      <c r="H16" s="261">
        <f t="shared" si="0"/>
        <v>17.367816410752329</v>
      </c>
      <c r="I16" s="261">
        <f t="shared" si="0"/>
        <v>17.467385356041142</v>
      </c>
      <c r="J16" s="261">
        <f t="shared" si="0"/>
        <v>17.516333699678782</v>
      </c>
      <c r="K16" s="261">
        <f t="shared" si="0"/>
        <v>17.068277778223326</v>
      </c>
      <c r="L16" s="261">
        <f t="shared" si="0"/>
        <v>16.860491960016848</v>
      </c>
      <c r="M16" s="261">
        <f t="shared" si="0"/>
        <v>17.324347049924871</v>
      </c>
      <c r="N16" s="261">
        <f t="shared" si="0"/>
        <v>16.676830733323847</v>
      </c>
      <c r="O16" s="261">
        <f t="shared" si="0"/>
        <v>16.710515245750869</v>
      </c>
      <c r="P16" s="261">
        <f t="shared" si="0"/>
        <v>16.971510493074188</v>
      </c>
      <c r="Q16" s="261">
        <f t="shared" si="0"/>
        <v>17.599892965945926</v>
      </c>
      <c r="R16" s="261">
        <f t="shared" si="0"/>
        <v>14.816406544774539</v>
      </c>
      <c r="S16" s="261">
        <f t="shared" si="0"/>
        <v>14.878570468850373</v>
      </c>
      <c r="T16" s="261">
        <f t="shared" si="0"/>
        <v>15.978086573774554</v>
      </c>
      <c r="U16" s="261">
        <f t="shared" si="0"/>
        <v>15.816128655109214</v>
      </c>
      <c r="V16" s="261">
        <f t="shared" si="0"/>
        <v>14.979310568580555</v>
      </c>
      <c r="W16" s="261">
        <f t="shared" si="0"/>
        <v>16.014848738950782</v>
      </c>
      <c r="X16" s="261">
        <f t="shared" si="0"/>
        <v>16.487772254627576</v>
      </c>
      <c r="Y16" s="261">
        <f t="shared" si="0"/>
        <v>16.252262102450608</v>
      </c>
      <c r="DA16" s="70"/>
    </row>
    <row r="17" spans="1:105" ht="12" customHeight="1" x14ac:dyDescent="0.25">
      <c r="A17" s="169" t="s">
        <v>2556</v>
      </c>
      <c r="B17" s="351">
        <v>1.524693977390591</v>
      </c>
      <c r="C17" s="351">
        <v>1.877929887383297</v>
      </c>
      <c r="D17" s="351">
        <v>2.1601389108760252</v>
      </c>
      <c r="E17" s="351">
        <v>6.2012557470346277</v>
      </c>
      <c r="F17" s="351">
        <v>5.3982771400780747</v>
      </c>
      <c r="G17" s="351">
        <v>5.6565904188385208</v>
      </c>
      <c r="H17" s="351">
        <v>5.8207801911694901</v>
      </c>
      <c r="I17" s="351">
        <v>5.5540614009725022</v>
      </c>
      <c r="J17" s="351">
        <v>5.5812941580140603</v>
      </c>
      <c r="K17" s="351">
        <v>5.3960140544543584</v>
      </c>
      <c r="L17" s="351">
        <v>2.813735867393429</v>
      </c>
      <c r="M17" s="351">
        <v>4.3727652780002506</v>
      </c>
      <c r="N17" s="351">
        <v>4.0694251060468369</v>
      </c>
      <c r="O17" s="351">
        <v>4.1466699411805701</v>
      </c>
      <c r="P17" s="351">
        <v>3.919226211244518</v>
      </c>
      <c r="Q17" s="351">
        <v>4.5714416492584888</v>
      </c>
      <c r="R17" s="351">
        <v>4.6820569154002794</v>
      </c>
      <c r="S17" s="351">
        <v>4.6317218587349744</v>
      </c>
      <c r="T17" s="351">
        <v>5.0084759126814147</v>
      </c>
      <c r="U17" s="351">
        <v>4.6358679267349023</v>
      </c>
      <c r="V17" s="351">
        <v>4.3669226020225054</v>
      </c>
      <c r="W17" s="351">
        <v>4.4130789887277428</v>
      </c>
      <c r="X17" s="351">
        <v>4.0010430288460066</v>
      </c>
      <c r="Y17" s="351">
        <v>3.156978536421597</v>
      </c>
      <c r="DA17" s="170" t="s">
        <v>2607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9.464027307128085E-3</v>
      </c>
      <c r="T18" s="230">
        <v>1.234062788880063E-2</v>
      </c>
      <c r="U18" s="230">
        <v>4.0247246718260674E-3</v>
      </c>
      <c r="V18" s="230">
        <v>4.0355243753907528E-4</v>
      </c>
      <c r="W18" s="230">
        <v>8.5541438589913574E-3</v>
      </c>
      <c r="X18" s="230">
        <v>8.8079761381376772E-4</v>
      </c>
      <c r="Y18" s="230">
        <v>1.245147221809801E-3</v>
      </c>
      <c r="DA18" s="71" t="s">
        <v>2608</v>
      </c>
    </row>
    <row r="19" spans="1:105" ht="12" customHeight="1" x14ac:dyDescent="0.25">
      <c r="A19" s="59" t="s">
        <v>31</v>
      </c>
      <c r="B19" s="230">
        <v>0.52580621468968558</v>
      </c>
      <c r="C19" s="230">
        <v>0.55710910165367666</v>
      </c>
      <c r="D19" s="230">
        <v>0.58465968465066676</v>
      </c>
      <c r="E19" s="230">
        <v>3.6844291714284458</v>
      </c>
      <c r="F19" s="230">
        <v>3.0026359023730902</v>
      </c>
      <c r="G19" s="230">
        <v>3.4087675524815531</v>
      </c>
      <c r="H19" s="230">
        <v>3.14442982953025</v>
      </c>
      <c r="I19" s="230">
        <v>2.5232414127086971</v>
      </c>
      <c r="J19" s="230">
        <v>2.276099602199221</v>
      </c>
      <c r="K19" s="230">
        <v>2.062484559212713</v>
      </c>
      <c r="L19" s="230">
        <v>0.49371088348215858</v>
      </c>
      <c r="M19" s="230">
        <v>1.663198853885689</v>
      </c>
      <c r="N19" s="230">
        <v>1.412997432846391</v>
      </c>
      <c r="O19" s="230">
        <v>1.3263590529887761</v>
      </c>
      <c r="P19" s="230">
        <v>1.2951913558224111</v>
      </c>
      <c r="Q19" s="230">
        <v>1.4595718328771199</v>
      </c>
      <c r="R19" s="230">
        <v>1.814713944445876</v>
      </c>
      <c r="S19" s="230">
        <v>1.658781708879004</v>
      </c>
      <c r="T19" s="230">
        <v>1.6989581572225649</v>
      </c>
      <c r="U19" s="230">
        <v>1.4691754702340389</v>
      </c>
      <c r="V19" s="230">
        <v>1.367726341183658</v>
      </c>
      <c r="W19" s="230">
        <v>1.3125946165822791</v>
      </c>
      <c r="X19" s="230">
        <v>1.188925065257489</v>
      </c>
      <c r="Y19" s="230">
        <v>1.018134539963214</v>
      </c>
      <c r="DA19" s="71" t="s">
        <v>2609</v>
      </c>
    </row>
    <row r="20" spans="1:105" ht="12" customHeight="1" x14ac:dyDescent="0.25">
      <c r="A20" s="59" t="s">
        <v>159</v>
      </c>
      <c r="B20" s="230">
        <v>0.14938450452815311</v>
      </c>
      <c r="C20" s="230">
        <v>0.15812127403266529</v>
      </c>
      <c r="D20" s="230">
        <v>0.33151335874222759</v>
      </c>
      <c r="E20" s="230">
        <v>0.76803784016210408</v>
      </c>
      <c r="F20" s="230">
        <v>0.7343345354808124</v>
      </c>
      <c r="G20" s="230">
        <v>0.63442170307485624</v>
      </c>
      <c r="H20" s="230">
        <v>0.83756943872499956</v>
      </c>
      <c r="I20" s="230">
        <v>0.51547639362852959</v>
      </c>
      <c r="J20" s="230">
        <v>0.30887566596643512</v>
      </c>
      <c r="K20" s="230">
        <v>0.31280275602301438</v>
      </c>
      <c r="L20" s="230">
        <v>0.25718017288888417</v>
      </c>
      <c r="M20" s="230">
        <v>0.19137199220973369</v>
      </c>
      <c r="N20" s="230">
        <v>0.1878045284819235</v>
      </c>
      <c r="O20" s="230">
        <v>0.1909207280697271</v>
      </c>
      <c r="P20" s="230">
        <v>0.1865530479768529</v>
      </c>
      <c r="Q20" s="230">
        <v>0.38762070251727232</v>
      </c>
      <c r="R20" s="230">
        <v>0.2079552567139544</v>
      </c>
      <c r="S20" s="230">
        <v>0.2299953787306363</v>
      </c>
      <c r="T20" s="230">
        <v>0.2287474858271413</v>
      </c>
      <c r="U20" s="230">
        <v>0.23802155911396411</v>
      </c>
      <c r="V20" s="230">
        <v>0.27812580988525831</v>
      </c>
      <c r="W20" s="230">
        <v>0.29702688529392129</v>
      </c>
      <c r="X20" s="230">
        <v>0.31310082087910279</v>
      </c>
      <c r="Y20" s="230">
        <v>0.22746273437260761</v>
      </c>
      <c r="DA20" s="71" t="s">
        <v>2610</v>
      </c>
    </row>
    <row r="21" spans="1:105" ht="12" customHeight="1" x14ac:dyDescent="0.25">
      <c r="A21" s="59" t="s">
        <v>32</v>
      </c>
      <c r="B21" s="230">
        <v>0.46689793996517948</v>
      </c>
      <c r="C21" s="230">
        <v>0.35335003918450558</v>
      </c>
      <c r="D21" s="230">
        <v>0.29666066099854121</v>
      </c>
      <c r="E21" s="230">
        <v>0.60090568096651364</v>
      </c>
      <c r="F21" s="230">
        <v>0.28412339936011349</v>
      </c>
      <c r="G21" s="230">
        <v>0.1911427960862658</v>
      </c>
      <c r="H21" s="230">
        <v>0.19042579170104659</v>
      </c>
      <c r="I21" s="230">
        <v>0.27930843761785112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8.3632751924356125E-2</v>
      </c>
      <c r="Q21" s="230">
        <v>0</v>
      </c>
      <c r="R21" s="230">
        <v>0</v>
      </c>
      <c r="S21" s="230">
        <v>4.7624152020578951E-2</v>
      </c>
      <c r="T21" s="230">
        <v>1.2064546042280961E-2</v>
      </c>
      <c r="U21" s="230">
        <v>4.4238779030996427E-2</v>
      </c>
      <c r="V21" s="230">
        <v>0</v>
      </c>
      <c r="W21" s="230">
        <v>0</v>
      </c>
      <c r="X21" s="230">
        <v>0</v>
      </c>
      <c r="Y21" s="230">
        <v>7.6571719483783514E-5</v>
      </c>
      <c r="DA21" s="71" t="s">
        <v>2611</v>
      </c>
    </row>
    <row r="22" spans="1:105" ht="12" customHeight="1" x14ac:dyDescent="0.25">
      <c r="A22" s="59" t="s">
        <v>35</v>
      </c>
      <c r="B22" s="230">
        <v>0.38260531820757249</v>
      </c>
      <c r="C22" s="230">
        <v>0.80934947251244949</v>
      </c>
      <c r="D22" s="230">
        <v>0.94730520648458949</v>
      </c>
      <c r="E22" s="230">
        <v>1.147883054477564</v>
      </c>
      <c r="F22" s="230">
        <v>1.3771833028640601</v>
      </c>
      <c r="G22" s="230">
        <v>1.422258367195846</v>
      </c>
      <c r="H22" s="230">
        <v>1.648355131213193</v>
      </c>
      <c r="I22" s="230">
        <v>2.2360351570174242</v>
      </c>
      <c r="J22" s="230">
        <v>2.9963188898484039</v>
      </c>
      <c r="K22" s="230">
        <v>3.020726739218631</v>
      </c>
      <c r="L22" s="230">
        <v>2.0628448110223858</v>
      </c>
      <c r="M22" s="230">
        <v>2.5181944319048291</v>
      </c>
      <c r="N22" s="230">
        <v>2.468623144718523</v>
      </c>
      <c r="O22" s="230">
        <v>2.6293901601220671</v>
      </c>
      <c r="P22" s="230">
        <v>2.353849055520898</v>
      </c>
      <c r="Q22" s="230">
        <v>2.7242491138640972</v>
      </c>
      <c r="R22" s="230">
        <v>2.6593877142404501</v>
      </c>
      <c r="S22" s="230">
        <v>2.6858565917976258</v>
      </c>
      <c r="T22" s="230">
        <v>3.056365095700627</v>
      </c>
      <c r="U22" s="230">
        <v>2.8804073936840759</v>
      </c>
      <c r="V22" s="230">
        <v>2.72066689851605</v>
      </c>
      <c r="W22" s="230">
        <v>2.7949033429925509</v>
      </c>
      <c r="X22" s="230">
        <v>2.498136345095602</v>
      </c>
      <c r="Y22" s="230">
        <v>1.910059543144482</v>
      </c>
      <c r="DA22" s="71" t="s">
        <v>2612</v>
      </c>
    </row>
    <row r="23" spans="1:105" ht="12" customHeight="1" x14ac:dyDescent="0.25">
      <c r="A23" s="60" t="s">
        <v>2563</v>
      </c>
      <c r="B23" s="329">
        <v>10.84876971777244</v>
      </c>
      <c r="C23" s="329">
        <v>11.162566196822221</v>
      </c>
      <c r="D23" s="329">
        <v>11.15633299855514</v>
      </c>
      <c r="E23" s="329">
        <v>10.05197530900073</v>
      </c>
      <c r="F23" s="329">
        <v>10.987106417773941</v>
      </c>
      <c r="G23" s="329">
        <v>11.00665637317891</v>
      </c>
      <c r="H23" s="329">
        <v>11.547036219582839</v>
      </c>
      <c r="I23" s="329">
        <v>11.913323955068639</v>
      </c>
      <c r="J23" s="329">
        <v>11.93503954166472</v>
      </c>
      <c r="K23" s="329">
        <v>11.672263723768969</v>
      </c>
      <c r="L23" s="329">
        <v>14.04675609262342</v>
      </c>
      <c r="M23" s="329">
        <v>12.951581771924619</v>
      </c>
      <c r="N23" s="329">
        <v>12.607405627277011</v>
      </c>
      <c r="O23" s="329">
        <v>12.5638453045703</v>
      </c>
      <c r="P23" s="329">
        <v>13.052284281829669</v>
      </c>
      <c r="Q23" s="329">
        <v>13.028451316687439</v>
      </c>
      <c r="R23" s="329">
        <v>10.13434962937426</v>
      </c>
      <c r="S23" s="329">
        <v>10.2468486101154</v>
      </c>
      <c r="T23" s="329">
        <v>10.969610661093141</v>
      </c>
      <c r="U23" s="329">
        <v>11.180260728374311</v>
      </c>
      <c r="V23" s="329">
        <v>10.61238796655805</v>
      </c>
      <c r="W23" s="329">
        <v>11.60176975022304</v>
      </c>
      <c r="X23" s="329">
        <v>12.48672922578157</v>
      </c>
      <c r="Y23" s="329">
        <v>13.095283566029011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3.6749884090595839</v>
      </c>
      <c r="C24" s="261">
        <f t="shared" si="1"/>
        <v>4.195946390113714</v>
      </c>
      <c r="D24" s="261">
        <f t="shared" si="1"/>
        <v>4.3846517181454914</v>
      </c>
      <c r="E24" s="261">
        <f t="shared" si="1"/>
        <v>5.7064649209577327</v>
      </c>
      <c r="F24" s="261">
        <f t="shared" si="1"/>
        <v>5.8034411540030284</v>
      </c>
      <c r="G24" s="261">
        <f t="shared" si="1"/>
        <v>5.9157709375888121</v>
      </c>
      <c r="H24" s="261">
        <f t="shared" si="1"/>
        <v>6.2330645653737138</v>
      </c>
      <c r="I24" s="261">
        <f t="shared" si="1"/>
        <v>6.4189761441181101</v>
      </c>
      <c r="J24" s="261">
        <f t="shared" si="1"/>
        <v>6.5702615220170699</v>
      </c>
      <c r="K24" s="261">
        <f t="shared" si="1"/>
        <v>6.4202352370869313</v>
      </c>
      <c r="L24" s="261">
        <f t="shared" si="1"/>
        <v>5.8039466835893272</v>
      </c>
      <c r="M24" s="261">
        <f t="shared" si="1"/>
        <v>6.2763818700252898</v>
      </c>
      <c r="N24" s="261">
        <f t="shared" si="1"/>
        <v>6.0257205944219834</v>
      </c>
      <c r="O24" s="261">
        <f t="shared" si="1"/>
        <v>6.0797534976235852</v>
      </c>
      <c r="P24" s="261">
        <f t="shared" si="1"/>
        <v>6.0796468385622457</v>
      </c>
      <c r="Q24" s="261">
        <f t="shared" si="1"/>
        <v>6.4300892895531323</v>
      </c>
      <c r="R24" s="261">
        <f t="shared" si="1"/>
        <v>5.5760201880567042</v>
      </c>
      <c r="S24" s="261">
        <f t="shared" si="1"/>
        <v>5.5970996675522819</v>
      </c>
      <c r="T24" s="261">
        <f t="shared" si="1"/>
        <v>6.0376760207407862</v>
      </c>
      <c r="U24" s="261">
        <f t="shared" si="1"/>
        <v>5.9195582129322215</v>
      </c>
      <c r="V24" s="261">
        <f t="shared" si="1"/>
        <v>5.5991465649981311</v>
      </c>
      <c r="W24" s="261">
        <f t="shared" si="1"/>
        <v>5.9356779802618451</v>
      </c>
      <c r="X24" s="261">
        <f t="shared" si="1"/>
        <v>5.9770823101195329</v>
      </c>
      <c r="Y24" s="261">
        <f t="shared" si="1"/>
        <v>5.6419117068638931</v>
      </c>
      <c r="DA24" s="70"/>
    </row>
    <row r="25" spans="1:105" ht="12" customHeight="1" x14ac:dyDescent="0.25">
      <c r="A25" s="169" t="s">
        <v>2566</v>
      </c>
      <c r="B25" s="352">
        <v>2.000789572745227</v>
      </c>
      <c r="C25" s="352">
        <v>2.4286237024325992</v>
      </c>
      <c r="D25" s="352">
        <v>2.5783525338670499</v>
      </c>
      <c r="E25" s="352">
        <v>3.5450588168463448</v>
      </c>
      <c r="F25" s="352">
        <v>3.6057540331230342</v>
      </c>
      <c r="G25" s="352">
        <v>3.6867989251014728</v>
      </c>
      <c r="H25" s="352">
        <v>3.9060632232939758</v>
      </c>
      <c r="I25" s="352">
        <v>4.0721997375636656</v>
      </c>
      <c r="J25" s="352">
        <v>4.2215964393085024</v>
      </c>
      <c r="K25" s="352">
        <v>4.1352067454015229</v>
      </c>
      <c r="L25" s="352">
        <v>3.5304727171389998</v>
      </c>
      <c r="M25" s="352">
        <v>3.9388089983002201</v>
      </c>
      <c r="N25" s="352">
        <v>3.77213530746022</v>
      </c>
      <c r="O25" s="352">
        <v>3.8249107681349628</v>
      </c>
      <c r="P25" s="352">
        <v>3.78630097061802</v>
      </c>
      <c r="Q25" s="352">
        <v>4.055497182567172</v>
      </c>
      <c r="R25" s="352">
        <v>3.5922983717680261</v>
      </c>
      <c r="S25" s="352">
        <v>3.6023665011848669</v>
      </c>
      <c r="T25" s="352">
        <v>3.897296064985575</v>
      </c>
      <c r="U25" s="352">
        <v>3.7952984046102358</v>
      </c>
      <c r="V25" s="352">
        <v>3.5859015668359659</v>
      </c>
      <c r="W25" s="352">
        <v>3.7787471386320668</v>
      </c>
      <c r="X25" s="352">
        <v>3.752629457446031</v>
      </c>
      <c r="Y25" s="352">
        <v>3.440987268085542</v>
      </c>
      <c r="DA25" s="170" t="s">
        <v>2614</v>
      </c>
    </row>
    <row r="26" spans="1:105" ht="12" customHeight="1" x14ac:dyDescent="0.25">
      <c r="A26" s="61" t="s">
        <v>2568</v>
      </c>
      <c r="B26" s="263">
        <v>1.674198836314357</v>
      </c>
      <c r="C26" s="263">
        <v>1.767322687681115</v>
      </c>
      <c r="D26" s="263">
        <v>1.8062991842784411</v>
      </c>
      <c r="E26" s="263">
        <v>2.1614061041113879</v>
      </c>
      <c r="F26" s="263">
        <v>2.1976871208799942</v>
      </c>
      <c r="G26" s="263">
        <v>2.2289720124873389</v>
      </c>
      <c r="H26" s="263">
        <v>2.327001342079738</v>
      </c>
      <c r="I26" s="263">
        <v>2.3467764065544441</v>
      </c>
      <c r="J26" s="263">
        <v>2.348665082708568</v>
      </c>
      <c r="K26" s="263">
        <v>2.2850284916854089</v>
      </c>
      <c r="L26" s="263">
        <v>2.273473966450327</v>
      </c>
      <c r="M26" s="263">
        <v>2.3375728717250701</v>
      </c>
      <c r="N26" s="263">
        <v>2.2535852869617639</v>
      </c>
      <c r="O26" s="263">
        <v>2.2548427294886229</v>
      </c>
      <c r="P26" s="263">
        <v>2.2933458679442258</v>
      </c>
      <c r="Q26" s="263">
        <v>2.3745921069859599</v>
      </c>
      <c r="R26" s="263">
        <v>1.9837218162886781</v>
      </c>
      <c r="S26" s="263">
        <v>1.994733166367415</v>
      </c>
      <c r="T26" s="263">
        <v>2.1403799557552108</v>
      </c>
      <c r="U26" s="263">
        <v>2.1242598083219861</v>
      </c>
      <c r="V26" s="263">
        <v>2.0132449981621652</v>
      </c>
      <c r="W26" s="263">
        <v>2.1569308416297779</v>
      </c>
      <c r="X26" s="263">
        <v>2.2244528526735019</v>
      </c>
      <c r="Y26" s="263">
        <v>2.2009244387783511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15.151180034893518</v>
      </c>
      <c r="C27" s="261">
        <f t="shared" si="2"/>
        <v>15.967954388823086</v>
      </c>
      <c r="D27" s="261">
        <f t="shared" si="2"/>
        <v>16.30588397073204</v>
      </c>
      <c r="E27" s="261">
        <f t="shared" si="2"/>
        <v>19.901915578818809</v>
      </c>
      <c r="F27" s="261">
        <f t="shared" si="2"/>
        <v>20.063734968798393</v>
      </c>
      <c r="G27" s="261">
        <f t="shared" si="2"/>
        <v>20.403975663694801</v>
      </c>
      <c r="H27" s="261">
        <f t="shared" si="2"/>
        <v>21.266713972349795</v>
      </c>
      <c r="I27" s="261">
        <f t="shared" si="2"/>
        <v>21.388635129846293</v>
      </c>
      <c r="J27" s="261">
        <f t="shared" si="2"/>
        <v>21.448571877157693</v>
      </c>
      <c r="K27" s="261">
        <f t="shared" si="2"/>
        <v>20.899931973334681</v>
      </c>
      <c r="L27" s="261">
        <f t="shared" si="2"/>
        <v>20.645500359204309</v>
      </c>
      <c r="M27" s="261">
        <f t="shared" si="2"/>
        <v>21.21348618358147</v>
      </c>
      <c r="N27" s="261">
        <f t="shared" si="2"/>
        <v>20.420609061212872</v>
      </c>
      <c r="O27" s="261">
        <f t="shared" si="2"/>
        <v>20.461855402960254</v>
      </c>
      <c r="P27" s="261">
        <f t="shared" si="2"/>
        <v>20.781441420090843</v>
      </c>
      <c r="Q27" s="261">
        <f t="shared" si="2"/>
        <v>21.550889346056241</v>
      </c>
      <c r="R27" s="261">
        <f t="shared" si="2"/>
        <v>18.142538626254538</v>
      </c>
      <c r="S27" s="261">
        <f t="shared" si="2"/>
        <v>18.218657716959648</v>
      </c>
      <c r="T27" s="261">
        <f t="shared" si="2"/>
        <v>19.565003967887204</v>
      </c>
      <c r="U27" s="261">
        <f t="shared" si="2"/>
        <v>19.366688149113326</v>
      </c>
      <c r="V27" s="261">
        <f t="shared" si="2"/>
        <v>18.342012941119044</v>
      </c>
      <c r="W27" s="261">
        <f t="shared" si="2"/>
        <v>19.61001886402137</v>
      </c>
      <c r="X27" s="261">
        <f t="shared" si="2"/>
        <v>20.189108883217443</v>
      </c>
      <c r="Y27" s="261">
        <f t="shared" si="2"/>
        <v>19.900729105041556</v>
      </c>
      <c r="DA27" s="70"/>
    </row>
    <row r="28" spans="1:105" ht="12" customHeight="1" x14ac:dyDescent="0.25">
      <c r="A28" s="169" t="s">
        <v>2571</v>
      </c>
      <c r="B28" s="351">
        <v>1.8669722172129679</v>
      </c>
      <c r="C28" s="351">
        <v>2.2995059845509762</v>
      </c>
      <c r="D28" s="351">
        <v>2.6450680541339082</v>
      </c>
      <c r="E28" s="351">
        <v>7.5933743841240364</v>
      </c>
      <c r="F28" s="351">
        <v>6.6101352735649908</v>
      </c>
      <c r="G28" s="351">
        <v>6.9264372475573719</v>
      </c>
      <c r="H28" s="351">
        <v>7.1274859483708033</v>
      </c>
      <c r="I28" s="351">
        <v>6.8008915113949016</v>
      </c>
      <c r="J28" s="351">
        <v>6.8342377445070142</v>
      </c>
      <c r="K28" s="351">
        <v>6.6073641483114596</v>
      </c>
      <c r="L28" s="351">
        <v>3.4453908580327699</v>
      </c>
      <c r="M28" s="351">
        <v>5.3544064628574493</v>
      </c>
      <c r="N28" s="351">
        <v>4.9829695176083701</v>
      </c>
      <c r="O28" s="351">
        <v>5.0775550300170238</v>
      </c>
      <c r="P28" s="351">
        <v>4.7990525035647149</v>
      </c>
      <c r="Q28" s="351">
        <v>5.5976836521532496</v>
      </c>
      <c r="R28" s="351">
        <v>5.7331309168166689</v>
      </c>
      <c r="S28" s="351">
        <v>5.6714961535530293</v>
      </c>
      <c r="T28" s="351">
        <v>6.1328276481813244</v>
      </c>
      <c r="U28" s="351">
        <v>5.6765729715121251</v>
      </c>
      <c r="V28" s="351">
        <v>5.3472521657418444</v>
      </c>
      <c r="W28" s="351">
        <v>5.403770190278868</v>
      </c>
      <c r="X28" s="351">
        <v>4.8992363618522541</v>
      </c>
      <c r="Y28" s="351">
        <v>3.8656880037815462</v>
      </c>
      <c r="DA28" s="170" t="s">
        <v>2616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1.1588604865871131E-2</v>
      </c>
      <c r="T29" s="230">
        <v>1.5110972925061991E-2</v>
      </c>
      <c r="U29" s="230">
        <v>4.9282342920319178E-3</v>
      </c>
      <c r="V29" s="230">
        <v>4.9414584188458221E-4</v>
      </c>
      <c r="W29" s="230">
        <v>1.0474461868152681E-2</v>
      </c>
      <c r="X29" s="230">
        <v>1.078527690384205E-3</v>
      </c>
      <c r="Y29" s="230">
        <v>1.524670067522206E-3</v>
      </c>
      <c r="DA29" s="71" t="s">
        <v>2617</v>
      </c>
    </row>
    <row r="30" spans="1:105" ht="12" customHeight="1" x14ac:dyDescent="0.25">
      <c r="A30" s="59" t="s">
        <v>31</v>
      </c>
      <c r="B30" s="230">
        <v>0.64384434451798234</v>
      </c>
      <c r="C30" s="230">
        <v>0.68217441018817537</v>
      </c>
      <c r="D30" s="230">
        <v>0.71590981793959196</v>
      </c>
      <c r="E30" s="230">
        <v>4.5115459241980984</v>
      </c>
      <c r="F30" s="230">
        <v>3.6766970233139871</v>
      </c>
      <c r="G30" s="230">
        <v>4.1740010846712883</v>
      </c>
      <c r="H30" s="230">
        <v>3.8503222402411219</v>
      </c>
      <c r="I30" s="230">
        <v>3.0896833625004461</v>
      </c>
      <c r="J30" s="230">
        <v>2.7870607373868022</v>
      </c>
      <c r="K30" s="230">
        <v>2.5254912969951588</v>
      </c>
      <c r="L30" s="230">
        <v>0.60454393895774527</v>
      </c>
      <c r="M30" s="230">
        <v>2.0365700251661489</v>
      </c>
      <c r="N30" s="230">
        <v>1.730200938179254</v>
      </c>
      <c r="O30" s="230">
        <v>1.6241131261087061</v>
      </c>
      <c r="P30" s="230">
        <v>1.5859485989662181</v>
      </c>
      <c r="Q30" s="230">
        <v>1.787230815767902</v>
      </c>
      <c r="R30" s="230">
        <v>2.2220987074847449</v>
      </c>
      <c r="S30" s="230">
        <v>2.0311612761783731</v>
      </c>
      <c r="T30" s="230">
        <v>2.0803569272113038</v>
      </c>
      <c r="U30" s="230">
        <v>1.798990371715151</v>
      </c>
      <c r="V30" s="230">
        <v>1.6747669483881531</v>
      </c>
      <c r="W30" s="230">
        <v>1.6072587141823831</v>
      </c>
      <c r="X30" s="230">
        <v>1.455826610519374</v>
      </c>
      <c r="Y30" s="230">
        <v>1.2466953550569959</v>
      </c>
      <c r="DA30" s="71" t="s">
        <v>2618</v>
      </c>
    </row>
    <row r="31" spans="1:105" ht="12" customHeight="1" x14ac:dyDescent="0.25">
      <c r="A31" s="59" t="s">
        <v>159</v>
      </c>
      <c r="B31" s="230">
        <v>0.1829198014630446</v>
      </c>
      <c r="C31" s="230">
        <v>0.1936178865706106</v>
      </c>
      <c r="D31" s="230">
        <v>0.40593472499048278</v>
      </c>
      <c r="E31" s="230">
        <v>0.94045449815767868</v>
      </c>
      <c r="F31" s="230">
        <v>0.8991851454867088</v>
      </c>
      <c r="G31" s="230">
        <v>0.77684290172431369</v>
      </c>
      <c r="H31" s="230">
        <v>1.0255952310918359</v>
      </c>
      <c r="I31" s="230">
        <v>0.63119558403493436</v>
      </c>
      <c r="J31" s="230">
        <v>0.37821510118338991</v>
      </c>
      <c r="K31" s="230">
        <v>0.38302378288532368</v>
      </c>
      <c r="L31" s="230">
        <v>0.31491449741496019</v>
      </c>
      <c r="M31" s="230">
        <v>0.23433305168538809</v>
      </c>
      <c r="N31" s="230">
        <v>0.22996472875337559</v>
      </c>
      <c r="O31" s="230">
        <v>0.2337804833506861</v>
      </c>
      <c r="P31" s="230">
        <v>0.22843230364512601</v>
      </c>
      <c r="Q31" s="230">
        <v>0.47463759491910867</v>
      </c>
      <c r="R31" s="230">
        <v>0.25463908985382178</v>
      </c>
      <c r="S31" s="230">
        <v>0.28162699436404443</v>
      </c>
      <c r="T31" s="230">
        <v>0.28009896223731579</v>
      </c>
      <c r="U31" s="230">
        <v>0.29145497034362938</v>
      </c>
      <c r="V31" s="230">
        <v>0.34056221618603061</v>
      </c>
      <c r="W31" s="230">
        <v>0.36370639015582179</v>
      </c>
      <c r="X31" s="230">
        <v>0.38338876026012592</v>
      </c>
      <c r="Y31" s="230">
        <v>0.27852579719094811</v>
      </c>
      <c r="DA31" s="71" t="s">
        <v>2619</v>
      </c>
    </row>
    <row r="32" spans="1:105" ht="12" customHeight="1" x14ac:dyDescent="0.25">
      <c r="A32" s="59" t="s">
        <v>32</v>
      </c>
      <c r="B32" s="230">
        <v>0.57171176322266892</v>
      </c>
      <c r="C32" s="230">
        <v>0.43267351736878268</v>
      </c>
      <c r="D32" s="230">
        <v>0.36325795224311169</v>
      </c>
      <c r="E32" s="230">
        <v>0.73580287465287386</v>
      </c>
      <c r="F32" s="230">
        <v>0.34790620329809818</v>
      </c>
      <c r="G32" s="230">
        <v>0.23405240337093769</v>
      </c>
      <c r="H32" s="230">
        <v>0.23317443881760819</v>
      </c>
      <c r="I32" s="230">
        <v>0.34201033177696061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0.1024074513359462</v>
      </c>
      <c r="Q32" s="230">
        <v>0</v>
      </c>
      <c r="R32" s="230">
        <v>0</v>
      </c>
      <c r="S32" s="230">
        <v>5.8315288188464043E-2</v>
      </c>
      <c r="T32" s="230">
        <v>1.477291352116037E-2</v>
      </c>
      <c r="U32" s="230">
        <v>5.416993350734256E-2</v>
      </c>
      <c r="V32" s="230">
        <v>0</v>
      </c>
      <c r="W32" s="230">
        <v>0</v>
      </c>
      <c r="X32" s="230">
        <v>0</v>
      </c>
      <c r="Y32" s="230">
        <v>9.3761289163816493E-5</v>
      </c>
      <c r="DA32" s="71" t="s">
        <v>2620</v>
      </c>
    </row>
    <row r="33" spans="1:105" ht="12" customHeight="1" x14ac:dyDescent="0.25">
      <c r="A33" s="59" t="s">
        <v>35</v>
      </c>
      <c r="B33" s="230">
        <v>0.4684963080092725</v>
      </c>
      <c r="C33" s="230">
        <v>0.99104017042340764</v>
      </c>
      <c r="D33" s="230">
        <v>1.1599655589607221</v>
      </c>
      <c r="E33" s="230">
        <v>1.4055710871153859</v>
      </c>
      <c r="F33" s="230">
        <v>1.686346901466196</v>
      </c>
      <c r="G33" s="230">
        <v>1.741540857790832</v>
      </c>
      <c r="H33" s="230">
        <v>2.018394038220237</v>
      </c>
      <c r="I33" s="230">
        <v>2.7380022330825611</v>
      </c>
      <c r="J33" s="230">
        <v>3.6689619059368219</v>
      </c>
      <c r="K33" s="230">
        <v>3.6988490684309769</v>
      </c>
      <c r="L33" s="230">
        <v>2.5259324216600652</v>
      </c>
      <c r="M33" s="230">
        <v>3.083503386005912</v>
      </c>
      <c r="N33" s="230">
        <v>3.0228038506757411</v>
      </c>
      <c r="O33" s="230">
        <v>3.2196614205576322</v>
      </c>
      <c r="P33" s="230">
        <v>2.8822641496174248</v>
      </c>
      <c r="Q33" s="230">
        <v>3.335815241466241</v>
      </c>
      <c r="R33" s="230">
        <v>3.2563931194781022</v>
      </c>
      <c r="S33" s="230">
        <v>3.2888039899562771</v>
      </c>
      <c r="T33" s="230">
        <v>3.7424878722864832</v>
      </c>
      <c r="U33" s="230">
        <v>3.5270294616539708</v>
      </c>
      <c r="V33" s="230">
        <v>3.3314288553257771</v>
      </c>
      <c r="W33" s="230">
        <v>3.4223306240725102</v>
      </c>
      <c r="X33" s="230">
        <v>3.058942463382369</v>
      </c>
      <c r="Y33" s="230">
        <v>2.338848420176916</v>
      </c>
      <c r="DA33" s="71" t="s">
        <v>2621</v>
      </c>
    </row>
    <row r="34" spans="1:105" ht="12" customHeight="1" x14ac:dyDescent="0.25">
      <c r="A34" s="60" t="s">
        <v>2578</v>
      </c>
      <c r="B34" s="329">
        <v>13.284207817680549</v>
      </c>
      <c r="C34" s="329">
        <v>13.668448404272111</v>
      </c>
      <c r="D34" s="329">
        <v>13.66081591659813</v>
      </c>
      <c r="E34" s="329">
        <v>12.30854119469477</v>
      </c>
      <c r="F34" s="329">
        <v>13.4535996952334</v>
      </c>
      <c r="G34" s="329">
        <v>13.477538416137429</v>
      </c>
      <c r="H34" s="329">
        <v>14.13922802397899</v>
      </c>
      <c r="I34" s="329">
        <v>14.587743618451389</v>
      </c>
      <c r="J34" s="329">
        <v>14.614334132650679</v>
      </c>
      <c r="K34" s="329">
        <v>14.29256782502322</v>
      </c>
      <c r="L34" s="329">
        <v>17.200109501171539</v>
      </c>
      <c r="M34" s="329">
        <v>15.85907972072402</v>
      </c>
      <c r="N34" s="329">
        <v>15.437639543604501</v>
      </c>
      <c r="O34" s="329">
        <v>15.38430037294323</v>
      </c>
      <c r="P34" s="329">
        <v>15.98238891652613</v>
      </c>
      <c r="Q34" s="329">
        <v>15.953205693902991</v>
      </c>
      <c r="R34" s="329">
        <v>12.40940770943787</v>
      </c>
      <c r="S34" s="329">
        <v>12.54716156340662</v>
      </c>
      <c r="T34" s="329">
        <v>13.43217631970588</v>
      </c>
      <c r="U34" s="329">
        <v>13.6901151776012</v>
      </c>
      <c r="V34" s="329">
        <v>12.9947607753772</v>
      </c>
      <c r="W34" s="329">
        <v>14.2062486737425</v>
      </c>
      <c r="X34" s="329">
        <v>15.28987252136519</v>
      </c>
      <c r="Y34" s="329">
        <v>16.03504110126001</v>
      </c>
      <c r="DA34" s="72" t="s">
        <v>2622</v>
      </c>
    </row>
    <row r="35" spans="1:105" ht="12" customHeight="1" x14ac:dyDescent="0.25">
      <c r="A35" s="39" t="s">
        <v>2580</v>
      </c>
      <c r="B35" s="228">
        <v>8.5712964983430027</v>
      </c>
      <c r="C35" s="228">
        <v>9.4455675146823879</v>
      </c>
      <c r="D35" s="228">
        <v>10.010622519063419</v>
      </c>
      <c r="E35" s="228">
        <v>15.57344738575449</v>
      </c>
      <c r="F35" s="228">
        <v>15.00464547030143</v>
      </c>
      <c r="G35" s="228">
        <v>15.417623028772869</v>
      </c>
      <c r="H35" s="228">
        <v>15.988065135077409</v>
      </c>
      <c r="I35" s="228">
        <v>15.80758155971415</v>
      </c>
      <c r="J35" s="228">
        <v>15.854483687416771</v>
      </c>
      <c r="K35" s="228">
        <v>15.62775225830503</v>
      </c>
      <c r="L35" s="228">
        <v>13.18875599425458</v>
      </c>
      <c r="M35" s="228">
        <v>14.779134007109731</v>
      </c>
      <c r="N35" s="228">
        <v>14.024337820448579</v>
      </c>
      <c r="O35" s="228">
        <v>14.33094811055634</v>
      </c>
      <c r="P35" s="228">
        <v>14.26120014410616</v>
      </c>
      <c r="Q35" s="228">
        <v>15.233566778613771</v>
      </c>
      <c r="R35" s="228">
        <v>13.63647354343378</v>
      </c>
      <c r="S35" s="228">
        <v>13.66968108193303</v>
      </c>
      <c r="T35" s="228">
        <v>14.73362710108878</v>
      </c>
      <c r="U35" s="228">
        <v>14.33762437090153</v>
      </c>
      <c r="V35" s="228">
        <v>13.452004810830379</v>
      </c>
      <c r="W35" s="228">
        <v>14.105825654930801</v>
      </c>
      <c r="X35" s="228">
        <v>14.01732126483904</v>
      </c>
      <c r="Y35" s="228">
        <v>12.80810624491386</v>
      </c>
      <c r="DA35" s="92" t="s">
        <v>2623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2.600782868553804E-2</v>
      </c>
      <c r="T36" s="229">
        <v>3.3635997627700982E-2</v>
      </c>
      <c r="U36" s="229">
        <v>1.148285829258364E-2</v>
      </c>
      <c r="V36" s="229">
        <v>1.1690424695555369E-3</v>
      </c>
      <c r="W36" s="229">
        <v>2.5941615534605729E-2</v>
      </c>
      <c r="X36" s="229">
        <v>2.875833261779931E-3</v>
      </c>
      <c r="Y36" s="229">
        <v>4.9474566281222671E-3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2.7651227194175489</v>
      </c>
      <c r="C38" s="229">
        <v>2.6629562106057891</v>
      </c>
      <c r="D38" s="229">
        <v>2.573036488965414</v>
      </c>
      <c r="E38" s="229">
        <v>8.8873445915486791</v>
      </c>
      <c r="F38" s="229">
        <v>8.1288543596097238</v>
      </c>
      <c r="G38" s="229">
        <v>9.0444289131519717</v>
      </c>
      <c r="H38" s="229">
        <v>8.413121935957605</v>
      </c>
      <c r="I38" s="229">
        <v>7.0179869206498147</v>
      </c>
      <c r="J38" s="229">
        <v>6.3719389083633526</v>
      </c>
      <c r="K38" s="229">
        <v>5.616409230604158</v>
      </c>
      <c r="L38" s="229">
        <v>2.020385899844757</v>
      </c>
      <c r="M38" s="229">
        <v>5.4669291735610601</v>
      </c>
      <c r="N38" s="229">
        <v>4.8308102875305643</v>
      </c>
      <c r="O38" s="229">
        <v>4.3872173098710876</v>
      </c>
      <c r="P38" s="229">
        <v>4.4889425856342102</v>
      </c>
      <c r="Q38" s="229">
        <v>4.6788005430482409</v>
      </c>
      <c r="R38" s="229">
        <v>4.9724135124616211</v>
      </c>
      <c r="S38" s="229">
        <v>4.6038884851921944</v>
      </c>
      <c r="T38" s="229">
        <v>4.6768903272148252</v>
      </c>
      <c r="U38" s="229">
        <v>4.2334549706900404</v>
      </c>
      <c r="V38" s="229">
        <v>4.0016303819001147</v>
      </c>
      <c r="W38" s="229">
        <v>4.0203006710961633</v>
      </c>
      <c r="X38" s="229">
        <v>3.9205726222567292</v>
      </c>
      <c r="Y38" s="229">
        <v>4.0857699460530474</v>
      </c>
      <c r="DA38" s="73" t="s">
        <v>2626</v>
      </c>
    </row>
    <row r="39" spans="1:105" ht="12" customHeight="1" x14ac:dyDescent="0.25">
      <c r="A39" s="64" t="s">
        <v>159</v>
      </c>
      <c r="B39" s="229">
        <v>0.80052630961256499</v>
      </c>
      <c r="C39" s="229">
        <v>0.77018567953647943</v>
      </c>
      <c r="D39" s="229">
        <v>1.48670634089818</v>
      </c>
      <c r="E39" s="229">
        <v>1.887842626802106</v>
      </c>
      <c r="F39" s="229">
        <v>2.0258252781660628</v>
      </c>
      <c r="G39" s="229">
        <v>1.715312122794556</v>
      </c>
      <c r="H39" s="229">
        <v>2.2835864708866618</v>
      </c>
      <c r="I39" s="229">
        <v>1.460978736431698</v>
      </c>
      <c r="J39" s="229">
        <v>0.88114097688930637</v>
      </c>
      <c r="K39" s="229">
        <v>0.86800049429224135</v>
      </c>
      <c r="L39" s="229">
        <v>1.07245844880804</v>
      </c>
      <c r="M39" s="229">
        <v>0.64100144928059366</v>
      </c>
      <c r="N39" s="229">
        <v>0.65428359735715602</v>
      </c>
      <c r="O39" s="229">
        <v>0.64352064704202039</v>
      </c>
      <c r="P39" s="229">
        <v>0.65886103729388734</v>
      </c>
      <c r="Q39" s="229">
        <v>1.2661856445574271</v>
      </c>
      <c r="R39" s="229">
        <v>0.58064451466973477</v>
      </c>
      <c r="S39" s="229">
        <v>0.65048311950039739</v>
      </c>
      <c r="T39" s="229">
        <v>0.64167067989750592</v>
      </c>
      <c r="U39" s="229">
        <v>0.69890626710474002</v>
      </c>
      <c r="V39" s="229">
        <v>0.8292021445804828</v>
      </c>
      <c r="W39" s="229">
        <v>0.92705401657345499</v>
      </c>
      <c r="X39" s="229">
        <v>1.0521086449397521</v>
      </c>
      <c r="Y39" s="229">
        <v>0.93016577789211186</v>
      </c>
      <c r="DA39" s="73" t="s">
        <v>2627</v>
      </c>
    </row>
    <row r="40" spans="1:105" ht="12" customHeight="1" x14ac:dyDescent="0.25">
      <c r="A40" s="64" t="s">
        <v>32</v>
      </c>
      <c r="B40" s="229">
        <v>2.4256570940277258</v>
      </c>
      <c r="C40" s="229">
        <v>1.668582436769084</v>
      </c>
      <c r="D40" s="229">
        <v>1.289797438278991</v>
      </c>
      <c r="E40" s="229">
        <v>1.4319467564664039</v>
      </c>
      <c r="F40" s="229">
        <v>0.75989296593968181</v>
      </c>
      <c r="G40" s="229">
        <v>0.50102621512087675</v>
      </c>
      <c r="H40" s="229">
        <v>0.50333809211285641</v>
      </c>
      <c r="I40" s="229">
        <v>0.76746143069724371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0.28635531853504342</v>
      </c>
      <c r="Q40" s="229">
        <v>0</v>
      </c>
      <c r="R40" s="229">
        <v>0</v>
      </c>
      <c r="S40" s="229">
        <v>0.13058147398415229</v>
      </c>
      <c r="T40" s="229">
        <v>3.2809849698794587E-2</v>
      </c>
      <c r="U40" s="229">
        <v>0.1259340473182661</v>
      </c>
      <c r="V40" s="229">
        <v>0</v>
      </c>
      <c r="W40" s="229">
        <v>0</v>
      </c>
      <c r="X40" s="229">
        <v>0</v>
      </c>
      <c r="Y40" s="229">
        <v>3.0356793125732882E-4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0.62153179888878884</v>
      </c>
      <c r="L41" s="229">
        <v>1.2430635978155979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6.1024231603437542E-4</v>
      </c>
      <c r="T41" s="229">
        <v>6.1024231602978913E-4</v>
      </c>
      <c r="U41" s="229">
        <v>6.1024231604004807E-4</v>
      </c>
      <c r="V41" s="229">
        <v>6.1024231605530084E-4</v>
      </c>
      <c r="W41" s="229">
        <v>6.1024231605691164E-4</v>
      </c>
      <c r="X41" s="229">
        <v>6.1024231605738425E-4</v>
      </c>
      <c r="Y41" s="229">
        <v>6.1024231606153067E-4</v>
      </c>
      <c r="DA41" s="73" t="s">
        <v>2629</v>
      </c>
    </row>
    <row r="42" spans="1:105" ht="12" customHeight="1" x14ac:dyDescent="0.25">
      <c r="A42" s="64" t="s">
        <v>35</v>
      </c>
      <c r="B42" s="229">
        <v>2.0072206009037199</v>
      </c>
      <c r="C42" s="229">
        <v>3.859359782488212</v>
      </c>
      <c r="D42" s="229">
        <v>4.1589924207104554</v>
      </c>
      <c r="E42" s="229">
        <v>2.7621983379221979</v>
      </c>
      <c r="F42" s="229">
        <v>3.7194080410801602</v>
      </c>
      <c r="G42" s="229">
        <v>3.7645898538491478</v>
      </c>
      <c r="H42" s="229">
        <v>4.3996838245855141</v>
      </c>
      <c r="I42" s="229">
        <v>6.2042285201667404</v>
      </c>
      <c r="J42" s="229">
        <v>8.3680406304654138</v>
      </c>
      <c r="K42" s="229">
        <v>8.2060637408767985</v>
      </c>
      <c r="L42" s="229">
        <v>8.4213863579936366</v>
      </c>
      <c r="M42" s="229">
        <v>8.2574116805185813</v>
      </c>
      <c r="N42" s="229">
        <v>8.4195487066989525</v>
      </c>
      <c r="O42" s="229">
        <v>8.6763783412796691</v>
      </c>
      <c r="P42" s="229">
        <v>8.1384955543651696</v>
      </c>
      <c r="Q42" s="229">
        <v>8.7118679469617142</v>
      </c>
      <c r="R42" s="229">
        <v>7.2693591678753231</v>
      </c>
      <c r="S42" s="229">
        <v>7.4365890995743573</v>
      </c>
      <c r="T42" s="229">
        <v>8.3933462951750126</v>
      </c>
      <c r="U42" s="229">
        <v>8.2800050317088925</v>
      </c>
      <c r="V42" s="229">
        <v>7.9408783129511749</v>
      </c>
      <c r="W42" s="229">
        <v>8.5398475199671271</v>
      </c>
      <c r="X42" s="229">
        <v>8.2180081055691812</v>
      </c>
      <c r="Y42" s="229">
        <v>7.6466471780150371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0.21962429798511171</v>
      </c>
      <c r="C44" s="229">
        <v>0.2196242979853219</v>
      </c>
      <c r="D44" s="229">
        <v>0.21962429798025279</v>
      </c>
      <c r="E44" s="229">
        <v>0.23336317169916759</v>
      </c>
      <c r="F44" s="229">
        <v>0.24710204543099909</v>
      </c>
      <c r="G44" s="229">
        <v>0.2333631717035328</v>
      </c>
      <c r="H44" s="229">
        <v>0.24710204542430261</v>
      </c>
      <c r="I44" s="229">
        <v>0.23336317169772619</v>
      </c>
      <c r="J44" s="229">
        <v>0.23336317169870019</v>
      </c>
      <c r="K44" s="229">
        <v>0.31574699364304221</v>
      </c>
      <c r="L44" s="229">
        <v>0.34317532069562501</v>
      </c>
      <c r="M44" s="229">
        <v>0.34317532069272022</v>
      </c>
      <c r="N44" s="229">
        <v>1.3738873725938711E-2</v>
      </c>
      <c r="O44" s="229">
        <v>4.1167200768618573E-2</v>
      </c>
      <c r="P44" s="229">
        <v>0.12355102271626631</v>
      </c>
      <c r="Q44" s="229">
        <v>8.2334401538730839E-2</v>
      </c>
      <c r="R44" s="229">
        <v>0.30200811991126542</v>
      </c>
      <c r="S44" s="229">
        <v>4.1562564039830302E-2</v>
      </c>
      <c r="T44" s="229">
        <v>0.1178182552558986</v>
      </c>
      <c r="U44" s="229">
        <v>0.13106292489257379</v>
      </c>
      <c r="V44" s="229">
        <v>0.1310629248958497</v>
      </c>
      <c r="W44" s="229">
        <v>0.13106292489619559</v>
      </c>
      <c r="X44" s="229">
        <v>0.80293338642162082</v>
      </c>
      <c r="Y44" s="229">
        <v>0.13966207607822489</v>
      </c>
      <c r="DA44" s="73" t="s">
        <v>2632</v>
      </c>
    </row>
    <row r="45" spans="1:105" ht="12" customHeight="1" x14ac:dyDescent="0.25">
      <c r="A45" s="64" t="s">
        <v>39</v>
      </c>
      <c r="B45" s="229">
        <v>0.35314547639633109</v>
      </c>
      <c r="C45" s="229">
        <v>0.26485910729750178</v>
      </c>
      <c r="D45" s="229">
        <v>0.28246553223012499</v>
      </c>
      <c r="E45" s="229">
        <v>0.37075190131593871</v>
      </c>
      <c r="F45" s="229">
        <v>0.1235627800747999</v>
      </c>
      <c r="G45" s="229">
        <v>0.15890275215278321</v>
      </c>
      <c r="H45" s="229">
        <v>0.1412327661104758</v>
      </c>
      <c r="I45" s="229">
        <v>0.12356278007092961</v>
      </c>
      <c r="J45" s="229">
        <v>0</v>
      </c>
      <c r="K45" s="229">
        <v>0</v>
      </c>
      <c r="L45" s="229">
        <v>8.8286369096925901E-2</v>
      </c>
      <c r="M45" s="229">
        <v>7.0616383056770662E-2</v>
      </c>
      <c r="N45" s="229">
        <v>0.1059563551359666</v>
      </c>
      <c r="O45" s="229">
        <v>0.58266461159494687</v>
      </c>
      <c r="P45" s="229">
        <v>0.56499462556158064</v>
      </c>
      <c r="Q45" s="229">
        <v>0.49437824250765949</v>
      </c>
      <c r="R45" s="229">
        <v>0.51204822851583875</v>
      </c>
      <c r="S45" s="229">
        <v>0.77995826864052187</v>
      </c>
      <c r="T45" s="229">
        <v>0.83684545390301779</v>
      </c>
      <c r="U45" s="229">
        <v>0.85616802857839502</v>
      </c>
      <c r="V45" s="229">
        <v>0.54745176171715204</v>
      </c>
      <c r="W45" s="229">
        <v>0.46100866454719441</v>
      </c>
      <c r="X45" s="229">
        <v>2.0212430073917171E-2</v>
      </c>
      <c r="Y45" s="229">
        <v>0</v>
      </c>
      <c r="DA45" s="73" t="s">
        <v>2633</v>
      </c>
    </row>
    <row r="46" spans="1:105" ht="12" customHeight="1" x14ac:dyDescent="0.25">
      <c r="A46" s="39" t="s">
        <v>2592</v>
      </c>
      <c r="B46" s="228">
        <v>9.1125003035441541</v>
      </c>
      <c r="C46" s="228">
        <v>9.6193643064572711</v>
      </c>
      <c r="D46" s="228">
        <v>9.8315095602767713</v>
      </c>
      <c r="E46" s="228">
        <v>11.764321747562731</v>
      </c>
      <c r="F46" s="228">
        <v>11.96179576865609</v>
      </c>
      <c r="G46" s="228">
        <v>12.13207636979177</v>
      </c>
      <c r="H46" s="228">
        <v>12.66564041026948</v>
      </c>
      <c r="I46" s="228">
        <v>12.77327414953611</v>
      </c>
      <c r="J46" s="228">
        <v>12.783554028875679</v>
      </c>
      <c r="K46" s="228">
        <v>12.43718629618054</v>
      </c>
      <c r="L46" s="228">
        <v>12.3742961469174</v>
      </c>
      <c r="M46" s="228">
        <v>12.7231802108072</v>
      </c>
      <c r="N46" s="228">
        <v>12.266044012257209</v>
      </c>
      <c r="O46" s="228">
        <v>12.27288814878338</v>
      </c>
      <c r="P46" s="228">
        <v>12.482456960595769</v>
      </c>
      <c r="Q46" s="228">
        <v>12.924672282856699</v>
      </c>
      <c r="R46" s="228">
        <v>10.797203570438731</v>
      </c>
      <c r="S46" s="228">
        <v>10.85713727052169</v>
      </c>
      <c r="T46" s="228">
        <v>11.64987848125404</v>
      </c>
      <c r="U46" s="228">
        <v>11.56213809750021</v>
      </c>
      <c r="V46" s="228">
        <v>10.95789535802591</v>
      </c>
      <c r="W46" s="228">
        <v>11.739963332159761</v>
      </c>
      <c r="X46" s="228">
        <v>12.10747902550858</v>
      </c>
      <c r="Y46" s="228">
        <v>11.979416172930399</v>
      </c>
      <c r="DA46" s="92" t="s">
        <v>2634</v>
      </c>
    </row>
    <row r="47" spans="1:105" ht="12" customHeight="1" x14ac:dyDescent="0.25">
      <c r="A47" s="39" t="s">
        <v>2594</v>
      </c>
      <c r="B47" s="228">
        <v>5.7073469836696633</v>
      </c>
      <c r="C47" s="228">
        <v>6.0248063682286741</v>
      </c>
      <c r="D47" s="228">
        <v>6.1576773184788109</v>
      </c>
      <c r="E47" s="228">
        <v>7.3682374764648761</v>
      </c>
      <c r="F47" s="228">
        <v>7.4919195309062854</v>
      </c>
      <c r="G47" s="228">
        <v>7.5985697852707439</v>
      </c>
      <c r="H47" s="228">
        <v>7.932751954332586</v>
      </c>
      <c r="I47" s="228">
        <v>8.0001651863415422</v>
      </c>
      <c r="J47" s="228">
        <v>8.0066036869052493</v>
      </c>
      <c r="K47" s="228">
        <v>7.78966642834963</v>
      </c>
      <c r="L47" s="228">
        <v>7.7502770300787791</v>
      </c>
      <c r="M47" s="228">
        <v>7.9687903187880798</v>
      </c>
      <c r="N47" s="228">
        <v>7.6824764842737707</v>
      </c>
      <c r="O47" s="228">
        <v>7.6867631082142136</v>
      </c>
      <c r="P47" s="228">
        <v>7.8180203796684049</v>
      </c>
      <c r="Q47" s="228">
        <v>8.0949889614589381</v>
      </c>
      <c r="R47" s="228">
        <v>6.762511404893278</v>
      </c>
      <c r="S47" s="228">
        <v>6.8000491180339484</v>
      </c>
      <c r="T47" s="228">
        <v>7.296559297149571</v>
      </c>
      <c r="U47" s="228">
        <v>7.2416056842132086</v>
      </c>
      <c r="V47" s="228">
        <v>6.8631559874596588</v>
      </c>
      <c r="W47" s="228">
        <v>7.3529812982430753</v>
      </c>
      <c r="X47" s="228">
        <v>7.5831639609607731</v>
      </c>
      <c r="Y47" s="228">
        <v>7.5029555537140897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0.99999999999999989</v>
      </c>
      <c r="C51" s="232">
        <f t="shared" si="3"/>
        <v>1</v>
      </c>
      <c r="D51" s="232">
        <f t="shared" si="3"/>
        <v>1.0000000000000002</v>
      </c>
      <c r="E51" s="232">
        <f t="shared" si="3"/>
        <v>1.0000000000000002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0.99999999999999989</v>
      </c>
      <c r="I51" s="232">
        <f t="shared" si="3"/>
        <v>1</v>
      </c>
      <c r="J51" s="232">
        <f t="shared" si="3"/>
        <v>0.99999999999999978</v>
      </c>
      <c r="K51" s="232">
        <f t="shared" si="3"/>
        <v>0.99999999999999989</v>
      </c>
      <c r="L51" s="232">
        <f t="shared" si="3"/>
        <v>1</v>
      </c>
      <c r="M51" s="232">
        <f t="shared" si="3"/>
        <v>1</v>
      </c>
      <c r="N51" s="232">
        <f t="shared" si="3"/>
        <v>0.99999999999999989</v>
      </c>
      <c r="O51" s="232">
        <f t="shared" si="3"/>
        <v>0.99999999999999989</v>
      </c>
      <c r="P51" s="232">
        <f t="shared" si="3"/>
        <v>1</v>
      </c>
      <c r="Q51" s="232">
        <f t="shared" si="3"/>
        <v>1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1</v>
      </c>
      <c r="V51" s="232">
        <f t="shared" si="3"/>
        <v>1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2.2675287320322132E-2</v>
      </c>
      <c r="C52" s="233">
        <f t="shared" si="4"/>
        <v>2.2464799897866313E-2</v>
      </c>
      <c r="D52" s="233">
        <f t="shared" si="4"/>
        <v>2.2333764799362145E-2</v>
      </c>
      <c r="E52" s="233">
        <f t="shared" si="4"/>
        <v>2.1127076036157308E-2</v>
      </c>
      <c r="F52" s="233">
        <f t="shared" si="4"/>
        <v>2.1401557290204754E-2</v>
      </c>
      <c r="G52" s="233">
        <f t="shared" si="4"/>
        <v>2.1322620322969887E-2</v>
      </c>
      <c r="H52" s="233">
        <f t="shared" si="4"/>
        <v>2.1351000381943416E-2</v>
      </c>
      <c r="I52" s="233">
        <f t="shared" si="4"/>
        <v>2.1417246002657441E-2</v>
      </c>
      <c r="J52" s="233">
        <f t="shared" si="4"/>
        <v>2.1361115348095514E-2</v>
      </c>
      <c r="K52" s="233">
        <f t="shared" si="4"/>
        <v>2.1294351314369447E-2</v>
      </c>
      <c r="L52" s="233">
        <f t="shared" si="4"/>
        <v>2.2066848665769776E-2</v>
      </c>
      <c r="M52" s="233">
        <f t="shared" si="4"/>
        <v>2.1707574886500328E-2</v>
      </c>
      <c r="N52" s="233">
        <f t="shared" si="4"/>
        <v>2.178297360603566E-2</v>
      </c>
      <c r="O52" s="233">
        <f t="shared" si="4"/>
        <v>2.1685672213242101E-2</v>
      </c>
      <c r="P52" s="233">
        <f t="shared" si="4"/>
        <v>2.1796859328878149E-2</v>
      </c>
      <c r="Q52" s="233">
        <f t="shared" si="4"/>
        <v>2.1646890212605359E-2</v>
      </c>
      <c r="R52" s="233">
        <f t="shared" si="4"/>
        <v>2.127589665937521E-2</v>
      </c>
      <c r="S52" s="233">
        <f t="shared" si="4"/>
        <v>2.1302086841276539E-2</v>
      </c>
      <c r="T52" s="233">
        <f t="shared" si="4"/>
        <v>2.1271375664372913E-2</v>
      </c>
      <c r="U52" s="233">
        <f t="shared" si="4"/>
        <v>2.1383873490740619E-2</v>
      </c>
      <c r="V52" s="233">
        <f t="shared" si="4"/>
        <v>2.1429611255936017E-2</v>
      </c>
      <c r="W52" s="233">
        <f t="shared" si="4"/>
        <v>2.1540318786971022E-2</v>
      </c>
      <c r="X52" s="233">
        <f t="shared" si="4"/>
        <v>2.1719590623894947E-2</v>
      </c>
      <c r="Y52" s="233">
        <f t="shared" si="4"/>
        <v>2.2088522809387307E-2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8.0074843234456093E-3</v>
      </c>
      <c r="C53" s="233">
        <f t="shared" si="5"/>
        <v>7.933153413685232E-3</v>
      </c>
      <c r="D53" s="233">
        <f t="shared" si="5"/>
        <v>7.8868800641011261E-3</v>
      </c>
      <c r="E53" s="233">
        <f t="shared" si="5"/>
        <v>7.4607535406245821E-3</v>
      </c>
      <c r="F53" s="233">
        <f t="shared" si="5"/>
        <v>7.5576830440004803E-3</v>
      </c>
      <c r="G53" s="233">
        <f t="shared" si="5"/>
        <v>7.5298074753805807E-3</v>
      </c>
      <c r="H53" s="233">
        <f t="shared" si="5"/>
        <v>7.5398295259997755E-3</v>
      </c>
      <c r="I53" s="233">
        <f t="shared" si="5"/>
        <v>7.5632233098081531E-3</v>
      </c>
      <c r="J53" s="233">
        <f t="shared" si="5"/>
        <v>7.5434014954196531E-3</v>
      </c>
      <c r="K53" s="233">
        <f t="shared" si="5"/>
        <v>7.5198246407637741E-3</v>
      </c>
      <c r="L53" s="233">
        <f t="shared" si="5"/>
        <v>7.7926220851294581E-3</v>
      </c>
      <c r="M53" s="233">
        <f t="shared" si="5"/>
        <v>7.6657491985950947E-3</v>
      </c>
      <c r="N53" s="233">
        <f t="shared" si="5"/>
        <v>7.692375280821011E-3</v>
      </c>
      <c r="O53" s="233">
        <f t="shared" si="5"/>
        <v>7.658014552930888E-3</v>
      </c>
      <c r="P53" s="233">
        <f t="shared" si="5"/>
        <v>7.6972788441765803E-3</v>
      </c>
      <c r="Q53" s="233">
        <f t="shared" si="5"/>
        <v>7.6443191912032226E-3</v>
      </c>
      <c r="R53" s="233">
        <f t="shared" si="5"/>
        <v>7.5133076181358579E-3</v>
      </c>
      <c r="S53" s="233">
        <f t="shared" si="5"/>
        <v>7.5225563420016489E-3</v>
      </c>
      <c r="T53" s="233">
        <f t="shared" si="5"/>
        <v>7.5117110872475945E-3</v>
      </c>
      <c r="U53" s="233">
        <f t="shared" si="5"/>
        <v>7.551438239028983E-3</v>
      </c>
      <c r="V53" s="233">
        <f t="shared" si="5"/>
        <v>7.5675899390104575E-3</v>
      </c>
      <c r="W53" s="233">
        <f t="shared" si="5"/>
        <v>7.6066848711595992E-3</v>
      </c>
      <c r="X53" s="233">
        <f t="shared" si="5"/>
        <v>7.6699924007853446E-3</v>
      </c>
      <c r="Y53" s="233">
        <f t="shared" si="5"/>
        <v>7.8002760285079764E-3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5.3004657044777533E-2</v>
      </c>
      <c r="C54" s="233">
        <f t="shared" si="6"/>
        <v>5.2512631806821183E-2</v>
      </c>
      <c r="D54" s="233">
        <f t="shared" si="6"/>
        <v>5.220633048596348E-2</v>
      </c>
      <c r="E54" s="233">
        <f t="shared" si="6"/>
        <v>4.9385633083106943E-2</v>
      </c>
      <c r="F54" s="233">
        <f t="shared" si="6"/>
        <v>5.0027247212642852E-2</v>
      </c>
      <c r="G54" s="233">
        <f t="shared" si="6"/>
        <v>4.9842727968527734E-2</v>
      </c>
      <c r="H54" s="233">
        <f t="shared" si="6"/>
        <v>4.9909067824404865E-2</v>
      </c>
      <c r="I54" s="233">
        <f t="shared" si="6"/>
        <v>5.006392038953722E-2</v>
      </c>
      <c r="J54" s="233">
        <f t="shared" si="6"/>
        <v>4.9932712081006234E-2</v>
      </c>
      <c r="K54" s="233">
        <f t="shared" si="6"/>
        <v>4.9776647698642061E-2</v>
      </c>
      <c r="L54" s="233">
        <f t="shared" si="6"/>
        <v>5.1582400216815316E-2</v>
      </c>
      <c r="M54" s="233">
        <f t="shared" si="6"/>
        <v>5.0742579173476555E-2</v>
      </c>
      <c r="N54" s="233">
        <f t="shared" si="6"/>
        <v>5.0918827580569696E-2</v>
      </c>
      <c r="O54" s="233">
        <f t="shared" si="6"/>
        <v>5.0691380541767278E-2</v>
      </c>
      <c r="P54" s="233">
        <f t="shared" si="6"/>
        <v>5.095128617598628E-2</v>
      </c>
      <c r="Q54" s="233">
        <f t="shared" si="6"/>
        <v>5.0600725609187019E-2</v>
      </c>
      <c r="R54" s="233">
        <f t="shared" si="6"/>
        <v>4.9733508987981789E-2</v>
      </c>
      <c r="S54" s="233">
        <f t="shared" si="6"/>
        <v>4.9794729892926028E-2</v>
      </c>
      <c r="T54" s="233">
        <f t="shared" si="6"/>
        <v>4.9722940928304663E-2</v>
      </c>
      <c r="U54" s="233">
        <f t="shared" si="6"/>
        <v>4.9985910416658563E-2</v>
      </c>
      <c r="V54" s="233">
        <f t="shared" si="6"/>
        <v>5.0092824808698207E-2</v>
      </c>
      <c r="W54" s="233">
        <f t="shared" si="6"/>
        <v>5.0351609389104657E-2</v>
      </c>
      <c r="X54" s="233">
        <f t="shared" si="6"/>
        <v>5.077066658117927E-2</v>
      </c>
      <c r="Y54" s="233">
        <f t="shared" si="6"/>
        <v>5.163306464866825E-2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2.3246203266595364E-2</v>
      </c>
      <c r="C55" s="233">
        <f t="shared" si="7"/>
        <v>2.3030416214446982E-2</v>
      </c>
      <c r="D55" s="233">
        <f t="shared" si="7"/>
        <v>2.2896081928320586E-2</v>
      </c>
      <c r="E55" s="233">
        <f t="shared" si="7"/>
        <v>2.1659011285169963E-2</v>
      </c>
      <c r="F55" s="233">
        <f t="shared" si="7"/>
        <v>2.1940403398721636E-2</v>
      </c>
      <c r="G55" s="233">
        <f t="shared" si="7"/>
        <v>2.1859478965012447E-2</v>
      </c>
      <c r="H55" s="233">
        <f t="shared" si="7"/>
        <v>2.18885735740596E-2</v>
      </c>
      <c r="I55" s="233">
        <f t="shared" si="7"/>
        <v>2.1956487119889723E-2</v>
      </c>
      <c r="J55" s="233">
        <f t="shared" si="7"/>
        <v>2.1898943213742004E-2</v>
      </c>
      <c r="K55" s="233">
        <f t="shared" si="7"/>
        <v>2.1830498202352739E-2</v>
      </c>
      <c r="L55" s="233">
        <f t="shared" si="7"/>
        <v>2.2622445409013491E-2</v>
      </c>
      <c r="M55" s="233">
        <f t="shared" si="7"/>
        <v>2.2254125873156009E-2</v>
      </c>
      <c r="N55" s="233">
        <f t="shared" si="7"/>
        <v>2.2331422973545508E-2</v>
      </c>
      <c r="O55" s="233">
        <f t="shared" si="7"/>
        <v>2.2231671736745309E-2</v>
      </c>
      <c r="P55" s="233">
        <f t="shared" si="7"/>
        <v>2.234565830962483E-2</v>
      </c>
      <c r="Q55" s="233">
        <f t="shared" si="7"/>
        <v>2.2191913287066083E-2</v>
      </c>
      <c r="R55" s="233">
        <f t="shared" si="7"/>
        <v>2.1811578898039155E-2</v>
      </c>
      <c r="S55" s="233">
        <f t="shared" si="7"/>
        <v>2.183842849352462E-2</v>
      </c>
      <c r="T55" s="233">
        <f t="shared" si="7"/>
        <v>2.1806944073910768E-2</v>
      </c>
      <c r="U55" s="233">
        <f t="shared" si="7"/>
        <v>2.1922274358455826E-2</v>
      </c>
      <c r="V55" s="233">
        <f t="shared" si="7"/>
        <v>2.1969163704185921E-2</v>
      </c>
      <c r="W55" s="233">
        <f t="shared" si="7"/>
        <v>2.2082658617534903E-2</v>
      </c>
      <c r="X55" s="233">
        <f t="shared" si="7"/>
        <v>2.2266444141494916E-2</v>
      </c>
      <c r="Y55" s="233">
        <f t="shared" si="7"/>
        <v>2.2644665261888765E-2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4.1259586872965534E-2</v>
      </c>
      <c r="C56" s="233">
        <f t="shared" si="8"/>
        <v>4.0393700426572969E-2</v>
      </c>
      <c r="D56" s="233">
        <f t="shared" si="8"/>
        <v>3.9907661656030616E-2</v>
      </c>
      <c r="E56" s="233">
        <f t="shared" si="8"/>
        <v>3.8135356704068465E-2</v>
      </c>
      <c r="F56" s="233">
        <f t="shared" si="8"/>
        <v>3.845046295279976E-2</v>
      </c>
      <c r="G56" s="233">
        <f t="shared" si="8"/>
        <v>3.837852715650867E-2</v>
      </c>
      <c r="H56" s="233">
        <f t="shared" si="8"/>
        <v>3.8297250525338382E-2</v>
      </c>
      <c r="I56" s="233">
        <f t="shared" si="8"/>
        <v>3.8364950972870925E-2</v>
      </c>
      <c r="J56" s="233">
        <f t="shared" si="8"/>
        <v>3.8182797536052283E-2</v>
      </c>
      <c r="K56" s="233">
        <f t="shared" si="8"/>
        <v>3.8076686847790968E-2</v>
      </c>
      <c r="L56" s="233">
        <f t="shared" si="8"/>
        <v>3.9120673873823279E-2</v>
      </c>
      <c r="M56" s="233">
        <f t="shared" si="8"/>
        <v>3.8698820908200468E-2</v>
      </c>
      <c r="N56" s="233">
        <f t="shared" si="8"/>
        <v>3.8752890187790122E-2</v>
      </c>
      <c r="O56" s="233">
        <f t="shared" si="8"/>
        <v>3.8573860416569537E-2</v>
      </c>
      <c r="P56" s="233">
        <f t="shared" si="8"/>
        <v>3.8818655599907007E-2</v>
      </c>
      <c r="Q56" s="233">
        <f t="shared" si="8"/>
        <v>3.8473572529937328E-2</v>
      </c>
      <c r="R56" s="233">
        <f t="shared" si="8"/>
        <v>3.8057123329801074E-2</v>
      </c>
      <c r="S56" s="233">
        <f t="shared" si="8"/>
        <v>3.8066709336541264E-2</v>
      </c>
      <c r="T56" s="233">
        <f t="shared" si="8"/>
        <v>3.7999559643906104E-2</v>
      </c>
      <c r="U56" s="233">
        <f t="shared" si="8"/>
        <v>3.8133673544937075E-2</v>
      </c>
      <c r="V56" s="233">
        <f t="shared" si="8"/>
        <v>3.8163546782105678E-2</v>
      </c>
      <c r="W56" s="233">
        <f t="shared" si="8"/>
        <v>3.8302211820732457E-2</v>
      </c>
      <c r="X56" s="233">
        <f t="shared" si="8"/>
        <v>3.8596620858723917E-2</v>
      </c>
      <c r="Y56" s="233">
        <f t="shared" si="8"/>
        <v>3.924914950610054E-2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0.19306925215108581</v>
      </c>
      <c r="C57" s="234">
        <f t="shared" si="9"/>
        <v>0.19096636340690207</v>
      </c>
      <c r="D57" s="234">
        <f t="shared" si="9"/>
        <v>0.18968696708404889</v>
      </c>
      <c r="E57" s="234">
        <f t="shared" si="9"/>
        <v>0.1830285309658963</v>
      </c>
      <c r="F57" s="234">
        <f t="shared" si="9"/>
        <v>0.18382822252856529</v>
      </c>
      <c r="G57" s="234">
        <f t="shared" si="9"/>
        <v>0.18364184520517954</v>
      </c>
      <c r="H57" s="234">
        <f t="shared" si="9"/>
        <v>0.18358740247798844</v>
      </c>
      <c r="I57" s="234">
        <f t="shared" si="9"/>
        <v>0.18365209047441544</v>
      </c>
      <c r="J57" s="234">
        <f t="shared" si="9"/>
        <v>0.18353635697838636</v>
      </c>
      <c r="K57" s="234">
        <f t="shared" si="9"/>
        <v>0.18324771178513583</v>
      </c>
      <c r="L57" s="234">
        <f t="shared" si="9"/>
        <v>0.18853701920264415</v>
      </c>
      <c r="M57" s="234">
        <f t="shared" si="9"/>
        <v>0.18534423728496577</v>
      </c>
      <c r="N57" s="234">
        <f t="shared" si="9"/>
        <v>0.18570891402302567</v>
      </c>
      <c r="O57" s="234">
        <f t="shared" si="9"/>
        <v>0.18514949708545378</v>
      </c>
      <c r="P57" s="234">
        <f t="shared" si="9"/>
        <v>0.18583218104371288</v>
      </c>
      <c r="Q57" s="234">
        <f t="shared" si="9"/>
        <v>0.18483856330280693</v>
      </c>
      <c r="R57" s="234">
        <f t="shared" si="9"/>
        <v>0.18307373907623381</v>
      </c>
      <c r="S57" s="234">
        <f t="shared" si="9"/>
        <v>0.18305205605798092</v>
      </c>
      <c r="T57" s="234">
        <f t="shared" si="9"/>
        <v>0.18293867751770967</v>
      </c>
      <c r="U57" s="234">
        <f t="shared" si="9"/>
        <v>0.18342350846102271</v>
      </c>
      <c r="V57" s="234">
        <f t="shared" si="9"/>
        <v>0.18369001605725346</v>
      </c>
      <c r="W57" s="234">
        <f t="shared" si="9"/>
        <v>0.18425310277142931</v>
      </c>
      <c r="X57" s="234">
        <f t="shared" si="9"/>
        <v>0.18546692556773553</v>
      </c>
      <c r="Y57" s="234">
        <f t="shared" si="9"/>
        <v>0.187910661231462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2.3790551556646191E-2</v>
      </c>
      <c r="C58" s="302">
        <f t="shared" si="10"/>
        <v>2.7500598060918792E-2</v>
      </c>
      <c r="D58" s="302">
        <f t="shared" si="10"/>
        <v>3.0770177061246618E-2</v>
      </c>
      <c r="E58" s="302">
        <f t="shared" si="10"/>
        <v>6.9832682843827806E-2</v>
      </c>
      <c r="F58" s="302">
        <f t="shared" si="10"/>
        <v>6.0563470355968201E-2</v>
      </c>
      <c r="G58" s="302">
        <f t="shared" si="10"/>
        <v>6.2339993822997236E-2</v>
      </c>
      <c r="H58" s="302">
        <f t="shared" si="10"/>
        <v>6.1528858344596336E-2</v>
      </c>
      <c r="I58" s="302">
        <f t="shared" si="10"/>
        <v>5.8395401837235225E-2</v>
      </c>
      <c r="J58" s="302">
        <f t="shared" si="10"/>
        <v>5.8480867888777203E-2</v>
      </c>
      <c r="K58" s="302">
        <f t="shared" si="10"/>
        <v>5.7932454644063193E-2</v>
      </c>
      <c r="L58" s="302">
        <f t="shared" si="10"/>
        <v>3.146369480320866E-2</v>
      </c>
      <c r="M58" s="302">
        <f t="shared" si="10"/>
        <v>4.6781956222739861E-2</v>
      </c>
      <c r="N58" s="302">
        <f t="shared" si="10"/>
        <v>4.5316075291925113E-2</v>
      </c>
      <c r="O58" s="302">
        <f t="shared" si="10"/>
        <v>4.5944355568819116E-2</v>
      </c>
      <c r="P58" s="302">
        <f t="shared" si="10"/>
        <v>4.2914174029263431E-2</v>
      </c>
      <c r="Q58" s="302">
        <f t="shared" si="10"/>
        <v>4.8010445762738704E-2</v>
      </c>
      <c r="R58" s="302">
        <f t="shared" si="10"/>
        <v>5.7852196717183842E-2</v>
      </c>
      <c r="S58" s="302">
        <f t="shared" si="10"/>
        <v>5.6984386443924333E-2</v>
      </c>
      <c r="T58" s="302">
        <f t="shared" si="10"/>
        <v>5.7343784915342005E-2</v>
      </c>
      <c r="U58" s="302">
        <f t="shared" si="10"/>
        <v>5.3763293055216453E-2</v>
      </c>
      <c r="V58" s="302">
        <f t="shared" si="10"/>
        <v>5.3551201786873032E-2</v>
      </c>
      <c r="W58" s="302">
        <f t="shared" si="10"/>
        <v>5.077309874746655E-2</v>
      </c>
      <c r="X58" s="302">
        <f t="shared" si="10"/>
        <v>4.5006756411013454E-2</v>
      </c>
      <c r="Y58" s="302">
        <f t="shared" si="10"/>
        <v>3.6501375656688727E-2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0.16927870059443964</v>
      </c>
      <c r="C59" s="302">
        <f t="shared" si="11"/>
        <v>0.16346576534598325</v>
      </c>
      <c r="D59" s="302">
        <f t="shared" si="11"/>
        <v>0.15891679002280226</v>
      </c>
      <c r="E59" s="302">
        <f t="shared" si="11"/>
        <v>0.11319584812206848</v>
      </c>
      <c r="F59" s="302">
        <f t="shared" si="11"/>
        <v>0.12326475217259708</v>
      </c>
      <c r="G59" s="302">
        <f t="shared" si="11"/>
        <v>0.12130185138218227</v>
      </c>
      <c r="H59" s="302">
        <f t="shared" si="11"/>
        <v>0.12205854413339211</v>
      </c>
      <c r="I59" s="302">
        <f t="shared" si="11"/>
        <v>0.1252566886371802</v>
      </c>
      <c r="J59" s="302">
        <f t="shared" si="11"/>
        <v>0.12505548908960915</v>
      </c>
      <c r="K59" s="302">
        <f t="shared" si="11"/>
        <v>0.12531525714107267</v>
      </c>
      <c r="L59" s="302">
        <f t="shared" si="11"/>
        <v>0.1570733243994355</v>
      </c>
      <c r="M59" s="302">
        <f t="shared" si="11"/>
        <v>0.1385622810622259</v>
      </c>
      <c r="N59" s="302">
        <f t="shared" si="11"/>
        <v>0.14039283873110056</v>
      </c>
      <c r="O59" s="302">
        <f t="shared" si="11"/>
        <v>0.13920514151663466</v>
      </c>
      <c r="P59" s="302">
        <f t="shared" si="11"/>
        <v>0.14291800701444943</v>
      </c>
      <c r="Q59" s="302">
        <f t="shared" si="11"/>
        <v>0.13682811754006824</v>
      </c>
      <c r="R59" s="302">
        <f t="shared" si="11"/>
        <v>0.12522154235904995</v>
      </c>
      <c r="S59" s="302">
        <f t="shared" si="11"/>
        <v>0.1260676696140566</v>
      </c>
      <c r="T59" s="302">
        <f t="shared" si="11"/>
        <v>0.12559489260236767</v>
      </c>
      <c r="U59" s="302">
        <f t="shared" si="11"/>
        <v>0.12966021540580625</v>
      </c>
      <c r="V59" s="302">
        <f t="shared" si="11"/>
        <v>0.13013881427038043</v>
      </c>
      <c r="W59" s="302">
        <f t="shared" si="11"/>
        <v>0.13348000402396279</v>
      </c>
      <c r="X59" s="302">
        <f t="shared" si="11"/>
        <v>0.14046016915672208</v>
      </c>
      <c r="Y59" s="302">
        <f t="shared" si="11"/>
        <v>0.15140928557477326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5.7342655321194112E-2</v>
      </c>
      <c r="C60" s="301">
        <f t="shared" si="12"/>
        <v>6.1445869696693516E-2</v>
      </c>
      <c r="D60" s="301">
        <f t="shared" si="12"/>
        <v>6.2457330424422468E-2</v>
      </c>
      <c r="E60" s="301">
        <f t="shared" si="12"/>
        <v>6.4260816073458599E-2</v>
      </c>
      <c r="F60" s="301">
        <f t="shared" si="12"/>
        <v>6.5109020373115736E-2</v>
      </c>
      <c r="G60" s="301">
        <f t="shared" si="12"/>
        <v>6.5196363250793282E-2</v>
      </c>
      <c r="H60" s="301">
        <f t="shared" si="12"/>
        <v>6.5886931665520954E-2</v>
      </c>
      <c r="I60" s="301">
        <f t="shared" si="12"/>
        <v>6.7489115488311033E-2</v>
      </c>
      <c r="J60" s="301">
        <f t="shared" si="12"/>
        <v>6.8843279924976242E-2</v>
      </c>
      <c r="K60" s="301">
        <f t="shared" si="12"/>
        <v>6.8928654173856727E-2</v>
      </c>
      <c r="L60" s="301">
        <f t="shared" si="12"/>
        <v>6.4900763864419897E-2</v>
      </c>
      <c r="M60" s="301">
        <f t="shared" si="12"/>
        <v>6.7147766507833218E-2</v>
      </c>
      <c r="N60" s="301">
        <f t="shared" si="12"/>
        <v>6.7100880598387785E-2</v>
      </c>
      <c r="O60" s="301">
        <f t="shared" si="12"/>
        <v>6.736257296283954E-2</v>
      </c>
      <c r="P60" s="301">
        <f t="shared" si="12"/>
        <v>6.6570034084272423E-2</v>
      </c>
      <c r="Q60" s="301">
        <f t="shared" si="12"/>
        <v>6.7530437173081326E-2</v>
      </c>
      <c r="R60" s="301">
        <f t="shared" si="12"/>
        <v>6.8898140848607431E-2</v>
      </c>
      <c r="S60" s="301">
        <f t="shared" si="12"/>
        <v>6.8861494741843415E-2</v>
      </c>
      <c r="T60" s="301">
        <f t="shared" si="12"/>
        <v>6.9127455369255894E-2</v>
      </c>
      <c r="U60" s="301">
        <f t="shared" si="12"/>
        <v>6.8650562955843139E-2</v>
      </c>
      <c r="V60" s="301">
        <f t="shared" si="12"/>
        <v>6.8661859818084009E-2</v>
      </c>
      <c r="W60" s="301">
        <f t="shared" si="12"/>
        <v>6.8290815776193697E-2</v>
      </c>
      <c r="X60" s="301">
        <f t="shared" si="12"/>
        <v>6.7234739951726005E-2</v>
      </c>
      <c r="Y60" s="301">
        <f t="shared" si="12"/>
        <v>6.5232479808854507E-2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3.1219305769056269E-2</v>
      </c>
      <c r="C61" s="302">
        <f t="shared" si="13"/>
        <v>3.5565014823254359E-2</v>
      </c>
      <c r="D61" s="302">
        <f t="shared" si="13"/>
        <v>3.6727436181976297E-2</v>
      </c>
      <c r="E61" s="302">
        <f t="shared" si="13"/>
        <v>3.992110277630901E-2</v>
      </c>
      <c r="F61" s="302">
        <f t="shared" si="13"/>
        <v>4.0453087499839127E-2</v>
      </c>
      <c r="G61" s="302">
        <f t="shared" si="13"/>
        <v>4.0631370702044069E-2</v>
      </c>
      <c r="H61" s="302">
        <f t="shared" si="13"/>
        <v>4.1289243513386316E-2</v>
      </c>
      <c r="I61" s="302">
        <f t="shared" si="13"/>
        <v>4.2815108236807807E-2</v>
      </c>
      <c r="J61" s="302">
        <f t="shared" si="13"/>
        <v>4.4233938699045156E-2</v>
      </c>
      <c r="K61" s="302">
        <f t="shared" si="13"/>
        <v>4.4396229291515869E-2</v>
      </c>
      <c r="L61" s="302">
        <f t="shared" si="13"/>
        <v>3.9478373706064843E-2</v>
      </c>
      <c r="M61" s="302">
        <f t="shared" si="13"/>
        <v>4.2139282219255718E-2</v>
      </c>
      <c r="N61" s="302">
        <f t="shared" si="13"/>
        <v>4.2005532267984445E-2</v>
      </c>
      <c r="O61" s="302">
        <f t="shared" si="13"/>
        <v>4.2379321924080129E-2</v>
      </c>
      <c r="P61" s="302">
        <f t="shared" si="13"/>
        <v>4.1458688532467911E-2</v>
      </c>
      <c r="Q61" s="302">
        <f t="shared" si="13"/>
        <v>4.2591865425245699E-2</v>
      </c>
      <c r="R61" s="302">
        <f t="shared" si="13"/>
        <v>4.4386976883337585E-2</v>
      </c>
      <c r="S61" s="302">
        <f t="shared" si="13"/>
        <v>4.4320158048573366E-2</v>
      </c>
      <c r="T61" s="302">
        <f t="shared" si="13"/>
        <v>4.4621499873060751E-2</v>
      </c>
      <c r="U61" s="302">
        <f t="shared" si="13"/>
        <v>4.4015002925842379E-2</v>
      </c>
      <c r="V61" s="302">
        <f t="shared" si="13"/>
        <v>4.3973607021237364E-2</v>
      </c>
      <c r="W61" s="302">
        <f t="shared" si="13"/>
        <v>4.3475020977765004E-2</v>
      </c>
      <c r="X61" s="302">
        <f t="shared" si="13"/>
        <v>4.2212412781968994E-2</v>
      </c>
      <c r="Y61" s="302">
        <f t="shared" si="13"/>
        <v>3.9785119681124172E-2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2.6123349552137846E-2</v>
      </c>
      <c r="C62" s="302">
        <f t="shared" si="14"/>
        <v>2.588085487343916E-2</v>
      </c>
      <c r="D62" s="302">
        <f t="shared" si="14"/>
        <v>2.5729894242446164E-2</v>
      </c>
      <c r="E62" s="302">
        <f t="shared" si="14"/>
        <v>2.4339713297149589E-2</v>
      </c>
      <c r="F62" s="302">
        <f t="shared" si="14"/>
        <v>2.4655932873276606E-2</v>
      </c>
      <c r="G62" s="302">
        <f t="shared" si="14"/>
        <v>2.456499254874921E-2</v>
      </c>
      <c r="H62" s="302">
        <f t="shared" si="14"/>
        <v>2.4597688152134638E-2</v>
      </c>
      <c r="I62" s="302">
        <f t="shared" si="14"/>
        <v>2.4674007251503222E-2</v>
      </c>
      <c r="J62" s="302">
        <f t="shared" si="14"/>
        <v>2.460934122593109E-2</v>
      </c>
      <c r="K62" s="302">
        <f t="shared" si="14"/>
        <v>2.4532424882340857E-2</v>
      </c>
      <c r="L62" s="302">
        <f t="shared" si="14"/>
        <v>2.5422390158355054E-2</v>
      </c>
      <c r="M62" s="302">
        <f t="shared" si="14"/>
        <v>2.5008484288577507E-2</v>
      </c>
      <c r="N62" s="302">
        <f t="shared" si="14"/>
        <v>2.5095348330403347E-2</v>
      </c>
      <c r="O62" s="302">
        <f t="shared" si="14"/>
        <v>2.4983251038759414E-2</v>
      </c>
      <c r="P62" s="302">
        <f t="shared" si="14"/>
        <v>2.5111345551804515E-2</v>
      </c>
      <c r="Q62" s="302">
        <f t="shared" si="14"/>
        <v>2.4938571747835626E-2</v>
      </c>
      <c r="R62" s="302">
        <f t="shared" si="14"/>
        <v>2.4511163965269849E-2</v>
      </c>
      <c r="S62" s="302">
        <f t="shared" si="14"/>
        <v>2.4541336693270049E-2</v>
      </c>
      <c r="T62" s="302">
        <f t="shared" si="14"/>
        <v>2.4505955496195133E-2</v>
      </c>
      <c r="U62" s="302">
        <f t="shared" si="14"/>
        <v>2.4635560030000767E-2</v>
      </c>
      <c r="V62" s="302">
        <f t="shared" si="14"/>
        <v>2.4688252796846642E-2</v>
      </c>
      <c r="W62" s="302">
        <f t="shared" si="14"/>
        <v>2.4815794798428686E-2</v>
      </c>
      <c r="X62" s="302">
        <f t="shared" si="14"/>
        <v>2.5022327169757008E-2</v>
      </c>
      <c r="Y62" s="302">
        <f t="shared" si="14"/>
        <v>2.5447360127730332E-2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0.23641132916459506</v>
      </c>
      <c r="C63" s="301">
        <f t="shared" si="15"/>
        <v>0.23383636335539032</v>
      </c>
      <c r="D63" s="301">
        <f t="shared" si="15"/>
        <v>0.2322697556131211</v>
      </c>
      <c r="E63" s="301">
        <f t="shared" si="15"/>
        <v>0.22411656852966896</v>
      </c>
      <c r="F63" s="301">
        <f t="shared" si="15"/>
        <v>0.2250957826880392</v>
      </c>
      <c r="G63" s="301">
        <f t="shared" si="15"/>
        <v>0.22486756555736254</v>
      </c>
      <c r="H63" s="301">
        <f t="shared" si="15"/>
        <v>0.22480090099345529</v>
      </c>
      <c r="I63" s="301">
        <f t="shared" si="15"/>
        <v>0.22488011078499845</v>
      </c>
      <c r="J63" s="301">
        <f t="shared" si="15"/>
        <v>0.22473839630006495</v>
      </c>
      <c r="K63" s="301">
        <f t="shared" si="15"/>
        <v>0.22438495320628873</v>
      </c>
      <c r="L63" s="301">
        <f t="shared" si="15"/>
        <v>0.23086165616650309</v>
      </c>
      <c r="M63" s="301">
        <f t="shared" si="15"/>
        <v>0.22695212728771313</v>
      </c>
      <c r="N63" s="301">
        <f t="shared" si="15"/>
        <v>0.22739867023227631</v>
      </c>
      <c r="O63" s="301">
        <f t="shared" si="15"/>
        <v>0.22671366990055569</v>
      </c>
      <c r="P63" s="301">
        <f t="shared" si="15"/>
        <v>0.22754960944128108</v>
      </c>
      <c r="Q63" s="301">
        <f t="shared" si="15"/>
        <v>0.22633293465649831</v>
      </c>
      <c r="R63" s="301">
        <f t="shared" si="15"/>
        <v>0.22417192539946995</v>
      </c>
      <c r="S63" s="301">
        <f t="shared" si="15"/>
        <v>0.22414537476487467</v>
      </c>
      <c r="T63" s="301">
        <f t="shared" si="15"/>
        <v>0.22400654389923627</v>
      </c>
      <c r="U63" s="301">
        <f t="shared" si="15"/>
        <v>0.22460021444206865</v>
      </c>
      <c r="V63" s="301">
        <f t="shared" si="15"/>
        <v>0.2249265502741879</v>
      </c>
      <c r="W63" s="301">
        <f t="shared" si="15"/>
        <v>0.22561604420991352</v>
      </c>
      <c r="X63" s="301">
        <f t="shared" si="15"/>
        <v>0.22710235783804356</v>
      </c>
      <c r="Y63" s="301">
        <f t="shared" si="15"/>
        <v>0.23009468722219831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2.913128762038308E-2</v>
      </c>
      <c r="C64" s="302">
        <f t="shared" si="16"/>
        <v>3.3674201707247504E-2</v>
      </c>
      <c r="D64" s="302">
        <f t="shared" si="16"/>
        <v>3.7677767830097901E-2</v>
      </c>
      <c r="E64" s="302">
        <f t="shared" si="16"/>
        <v>8.5509407563870821E-2</v>
      </c>
      <c r="F64" s="302">
        <f t="shared" si="16"/>
        <v>7.4159351456287603E-2</v>
      </c>
      <c r="G64" s="302">
        <f t="shared" si="16"/>
        <v>7.6334686313874162E-2</v>
      </c>
      <c r="H64" s="302">
        <f t="shared" si="16"/>
        <v>7.5341459197464891E-2</v>
      </c>
      <c r="I64" s="302">
        <f t="shared" si="16"/>
        <v>7.1504573678247224E-2</v>
      </c>
      <c r="J64" s="302">
        <f t="shared" si="16"/>
        <v>7.1609225986257824E-2</v>
      </c>
      <c r="K64" s="302">
        <f t="shared" si="16"/>
        <v>7.0937699564159018E-2</v>
      </c>
      <c r="L64" s="302">
        <f t="shared" si="16"/>
        <v>3.8526973228418762E-2</v>
      </c>
      <c r="M64" s="302">
        <f t="shared" si="16"/>
        <v>5.728402802784472E-2</v>
      </c>
      <c r="N64" s="302">
        <f t="shared" si="16"/>
        <v>5.5489071786030734E-2</v>
      </c>
      <c r="O64" s="302">
        <f t="shared" si="16"/>
        <v>5.6258394574064216E-2</v>
      </c>
      <c r="P64" s="302">
        <f t="shared" si="16"/>
        <v>5.2547968199098065E-2</v>
      </c>
      <c r="Q64" s="302">
        <f t="shared" si="16"/>
        <v>5.8788300933965733E-2</v>
      </c>
      <c r="R64" s="302">
        <f t="shared" si="16"/>
        <v>7.0839424551653693E-2</v>
      </c>
      <c r="S64" s="302">
        <f t="shared" si="16"/>
        <v>6.9776799727254271E-2</v>
      </c>
      <c r="T64" s="302">
        <f t="shared" si="16"/>
        <v>7.0216879488173886E-2</v>
      </c>
      <c r="U64" s="302">
        <f t="shared" si="16"/>
        <v>6.5832603741081366E-2</v>
      </c>
      <c r="V64" s="302">
        <f t="shared" si="16"/>
        <v>6.5572900147191485E-2</v>
      </c>
      <c r="W64" s="302">
        <f t="shared" si="16"/>
        <v>6.2171141323428415E-2</v>
      </c>
      <c r="X64" s="302">
        <f t="shared" si="16"/>
        <v>5.511031397266955E-2</v>
      </c>
      <c r="Y64" s="302">
        <f t="shared" si="16"/>
        <v>4.469556202859843E-2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0.20728004154421198</v>
      </c>
      <c r="C65" s="302">
        <f t="shared" si="17"/>
        <v>0.20016216164814282</v>
      </c>
      <c r="D65" s="302">
        <f t="shared" si="17"/>
        <v>0.1945919877830232</v>
      </c>
      <c r="E65" s="302">
        <f t="shared" si="17"/>
        <v>0.13860716096579814</v>
      </c>
      <c r="F65" s="302">
        <f t="shared" si="17"/>
        <v>0.15093643123175157</v>
      </c>
      <c r="G65" s="302">
        <f t="shared" si="17"/>
        <v>0.14853287924348837</v>
      </c>
      <c r="H65" s="302">
        <f t="shared" si="17"/>
        <v>0.14945944179599038</v>
      </c>
      <c r="I65" s="302">
        <f t="shared" si="17"/>
        <v>0.15337553710675123</v>
      </c>
      <c r="J65" s="302">
        <f t="shared" si="17"/>
        <v>0.15312917031380713</v>
      </c>
      <c r="K65" s="302">
        <f t="shared" si="17"/>
        <v>0.15344725364212969</v>
      </c>
      <c r="L65" s="302">
        <f t="shared" si="17"/>
        <v>0.19233468293808434</v>
      </c>
      <c r="M65" s="302">
        <f t="shared" si="17"/>
        <v>0.16966809925986842</v>
      </c>
      <c r="N65" s="302">
        <f t="shared" si="17"/>
        <v>0.17190959844624557</v>
      </c>
      <c r="O65" s="302">
        <f t="shared" si="17"/>
        <v>0.17045527532649149</v>
      </c>
      <c r="P65" s="302">
        <f t="shared" si="17"/>
        <v>0.17500164124218301</v>
      </c>
      <c r="Q65" s="302">
        <f t="shared" si="17"/>
        <v>0.16754463372253259</v>
      </c>
      <c r="R65" s="302">
        <f t="shared" si="17"/>
        <v>0.15333250084781627</v>
      </c>
      <c r="S65" s="302">
        <f t="shared" si="17"/>
        <v>0.15436857503762041</v>
      </c>
      <c r="T65" s="302">
        <f t="shared" si="17"/>
        <v>0.15378966441106237</v>
      </c>
      <c r="U65" s="302">
        <f t="shared" si="17"/>
        <v>0.15876761070098727</v>
      </c>
      <c r="V65" s="302">
        <f t="shared" si="17"/>
        <v>0.1593536501269964</v>
      </c>
      <c r="W65" s="302">
        <f t="shared" si="17"/>
        <v>0.16344490288648508</v>
      </c>
      <c r="X65" s="302">
        <f t="shared" si="17"/>
        <v>0.17199204386537401</v>
      </c>
      <c r="Y65" s="302">
        <f t="shared" si="17"/>
        <v>0.18539912519359986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0.13374216352590187</v>
      </c>
      <c r="C66" s="301">
        <f t="shared" si="18"/>
        <v>0.13832186037600117</v>
      </c>
      <c r="D66" s="301">
        <f t="shared" si="18"/>
        <v>0.14259667554433608</v>
      </c>
      <c r="E66" s="301">
        <f t="shared" si="18"/>
        <v>0.1753734495782536</v>
      </c>
      <c r="F66" s="301">
        <f t="shared" si="18"/>
        <v>0.16833767099428137</v>
      </c>
      <c r="G66" s="301">
        <f t="shared" si="18"/>
        <v>0.16991410959826084</v>
      </c>
      <c r="H66" s="301">
        <f t="shared" si="18"/>
        <v>0.16900267019062792</v>
      </c>
      <c r="I66" s="301">
        <f t="shared" si="18"/>
        <v>0.16620091327991918</v>
      </c>
      <c r="J66" s="301">
        <f t="shared" si="18"/>
        <v>0.16612347239166206</v>
      </c>
      <c r="K66" s="301">
        <f t="shared" si="18"/>
        <v>0.16778200348561936</v>
      </c>
      <c r="L66" s="301">
        <f t="shared" si="18"/>
        <v>0.14747901473126879</v>
      </c>
      <c r="M66" s="301">
        <f t="shared" si="18"/>
        <v>0.15811431809731216</v>
      </c>
      <c r="N66" s="301">
        <f t="shared" si="18"/>
        <v>0.15617143258061134</v>
      </c>
      <c r="O66" s="301">
        <f t="shared" si="18"/>
        <v>0.15878432211130866</v>
      </c>
      <c r="P66" s="301">
        <f t="shared" si="18"/>
        <v>0.15615521836796212</v>
      </c>
      <c r="Q66" s="301">
        <f t="shared" si="18"/>
        <v>0.15998680235070409</v>
      </c>
      <c r="R66" s="301">
        <f t="shared" si="18"/>
        <v>0.16849431013291288</v>
      </c>
      <c r="S66" s="301">
        <f t="shared" si="18"/>
        <v>0.16817900838951158</v>
      </c>
      <c r="T66" s="301">
        <f t="shared" si="18"/>
        <v>0.16869042763457356</v>
      </c>
      <c r="U66" s="301">
        <f t="shared" si="18"/>
        <v>0.1662769330254201</v>
      </c>
      <c r="V66" s="301">
        <f t="shared" si="18"/>
        <v>0.16496079498389332</v>
      </c>
      <c r="W66" s="301">
        <f t="shared" si="18"/>
        <v>0.16228952183310513</v>
      </c>
      <c r="X66" s="301">
        <f t="shared" si="18"/>
        <v>0.15767742539961846</v>
      </c>
      <c r="Y66" s="301">
        <f t="shared" si="18"/>
        <v>0.14808890592785071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0.14218683322435946</v>
      </c>
      <c r="C67" s="301">
        <f t="shared" si="19"/>
        <v>0.14086695843689737</v>
      </c>
      <c r="D67" s="301">
        <f t="shared" si="19"/>
        <v>0.14004529450671852</v>
      </c>
      <c r="E67" s="301">
        <f t="shared" si="19"/>
        <v>0.13247867576871716</v>
      </c>
      <c r="F67" s="301">
        <f t="shared" si="19"/>
        <v>0.13419982795264035</v>
      </c>
      <c r="G67" s="301">
        <f t="shared" si="19"/>
        <v>0.13370484867247029</v>
      </c>
      <c r="H67" s="301">
        <f t="shared" si="19"/>
        <v>0.13388280763965618</v>
      </c>
      <c r="I67" s="301">
        <f t="shared" si="19"/>
        <v>0.13429820502321507</v>
      </c>
      <c r="J67" s="301">
        <f t="shared" si="19"/>
        <v>0.13394623417908749</v>
      </c>
      <c r="K67" s="301">
        <f t="shared" si="19"/>
        <v>0.1335275860537212</v>
      </c>
      <c r="L67" s="301">
        <f t="shared" si="19"/>
        <v>0.13837157989239598</v>
      </c>
      <c r="M67" s="301">
        <f t="shared" si="19"/>
        <v>0.13611873077903142</v>
      </c>
      <c r="N67" s="301">
        <f t="shared" si="19"/>
        <v>0.13659152325166724</v>
      </c>
      <c r="O67" s="301">
        <f t="shared" si="19"/>
        <v>0.13598138867148762</v>
      </c>
      <c r="P67" s="301">
        <f t="shared" si="19"/>
        <v>0.13667859456106732</v>
      </c>
      <c r="Q67" s="301">
        <f t="shared" si="19"/>
        <v>0.13573820366665187</v>
      </c>
      <c r="R67" s="301">
        <f t="shared" si="19"/>
        <v>0.13341186496428978</v>
      </c>
      <c r="S67" s="301">
        <f t="shared" si="19"/>
        <v>0.13357609216783128</v>
      </c>
      <c r="T67" s="301">
        <f t="shared" si="19"/>
        <v>0.13338351577720703</v>
      </c>
      <c r="U67" s="301">
        <f t="shared" si="19"/>
        <v>0.13408894056190254</v>
      </c>
      <c r="V67" s="301">
        <f t="shared" si="19"/>
        <v>0.13437574213138312</v>
      </c>
      <c r="W67" s="301">
        <f t="shared" si="19"/>
        <v>0.13506994075517956</v>
      </c>
      <c r="X67" s="301">
        <f t="shared" si="19"/>
        <v>0.13619407622559018</v>
      </c>
      <c r="Y67" s="301">
        <f t="shared" si="19"/>
        <v>0.13850748899027376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8.9054547784757424E-2</v>
      </c>
      <c r="C68" s="235">
        <f t="shared" si="20"/>
        <v>8.8227882968722984E-2</v>
      </c>
      <c r="D68" s="235">
        <f t="shared" si="20"/>
        <v>8.7713257893575133E-2</v>
      </c>
      <c r="E68" s="235">
        <f t="shared" si="20"/>
        <v>8.2974128434878225E-2</v>
      </c>
      <c r="F68" s="235">
        <f t="shared" si="20"/>
        <v>8.405212156498873E-2</v>
      </c>
      <c r="G68" s="235">
        <f t="shared" si="20"/>
        <v>8.3742105827534233E-2</v>
      </c>
      <c r="H68" s="235">
        <f t="shared" si="20"/>
        <v>8.3853565201005051E-2</v>
      </c>
      <c r="I68" s="235">
        <f t="shared" si="20"/>
        <v>8.4113737154377408E-2</v>
      </c>
      <c r="J68" s="235">
        <f t="shared" si="20"/>
        <v>8.3893290551507044E-2</v>
      </c>
      <c r="K68" s="235">
        <f t="shared" si="20"/>
        <v>8.3631082591459127E-2</v>
      </c>
      <c r="L68" s="235">
        <f t="shared" si="20"/>
        <v>8.666497589221675E-2</v>
      </c>
      <c r="M68" s="235">
        <f t="shared" si="20"/>
        <v>8.5253970003215843E-2</v>
      </c>
      <c r="N68" s="235">
        <f t="shared" si="20"/>
        <v>8.5550089685269518E-2</v>
      </c>
      <c r="O68" s="235">
        <f t="shared" si="20"/>
        <v>8.5167949807099505E-2</v>
      </c>
      <c r="P68" s="235">
        <f t="shared" si="20"/>
        <v>8.5604624243131297E-2</v>
      </c>
      <c r="Q68" s="235">
        <f t="shared" si="20"/>
        <v>8.5015638020258424E-2</v>
      </c>
      <c r="R68" s="235">
        <f t="shared" si="20"/>
        <v>8.3558604085153115E-2</v>
      </c>
      <c r="S68" s="235">
        <f t="shared" si="20"/>
        <v>8.3661462971687861E-2</v>
      </c>
      <c r="T68" s="235">
        <f t="shared" si="20"/>
        <v>8.3540848404275614E-2</v>
      </c>
      <c r="U68" s="235">
        <f t="shared" si="20"/>
        <v>8.3982670503921719E-2</v>
      </c>
      <c r="V68" s="235">
        <f t="shared" si="20"/>
        <v>8.4162300245261806E-2</v>
      </c>
      <c r="W68" s="235">
        <f t="shared" si="20"/>
        <v>8.4597091168676253E-2</v>
      </c>
      <c r="X68" s="235">
        <f t="shared" si="20"/>
        <v>8.5301160411207694E-2</v>
      </c>
      <c r="Y68" s="235">
        <f t="shared" si="20"/>
        <v>8.6750098564808045E-2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0.56477966588430373</v>
      </c>
      <c r="C72" s="322">
        <f>IF(C$5=0,0,C$5/MAE_fec!C$5)</f>
        <v>0.56479702756527694</v>
      </c>
      <c r="D72" s="322">
        <f>IF(D$5=0,0,D$5/MAE_fec!D$5)</f>
        <v>0.56404223769341277</v>
      </c>
      <c r="E72" s="322">
        <f>IF(E$5=0,0,E$5/MAE_fec!E$5)</f>
        <v>0.55145981062632887</v>
      </c>
      <c r="F72" s="322">
        <f>IF(F$5=0,0,F$5/MAE_fec!F$5)</f>
        <v>0.55521235081424092</v>
      </c>
      <c r="G72" s="322">
        <f>IF(G$5=0,0,G$5/MAE_fec!G$5)</f>
        <v>0.55531055259857609</v>
      </c>
      <c r="H72" s="322">
        <f>IF(H$5=0,0,H$5/MAE_fec!H$5)</f>
        <v>0.55527783352834026</v>
      </c>
      <c r="I72" s="322">
        <f>IF(I$5=0,0,I$5/MAE_fec!I$5)</f>
        <v>0.55646541793627957</v>
      </c>
      <c r="J72" s="322">
        <f>IF(J$5=0,0,J$5/MAE_fec!J$5)</f>
        <v>0.55808776351937861</v>
      </c>
      <c r="K72" s="322">
        <f>IF(K$5=0,0,K$5/MAE_fec!K$5)</f>
        <v>0.55797180248536071</v>
      </c>
      <c r="L72" s="322">
        <f>IF(L$5=0,0,L$5/MAE_fec!L$5)</f>
        <v>0.56585876822993963</v>
      </c>
      <c r="M72" s="322">
        <f>IF(M$5=0,0,M$5/MAE_fec!M$5)</f>
        <v>0.56183363006963583</v>
      </c>
      <c r="N72" s="322">
        <f>IF(N$5=0,0,N$5/MAE_fec!N$5)</f>
        <v>0.56257236930867938</v>
      </c>
      <c r="O72" s="322">
        <f>IF(O$5=0,0,O$5/MAE_fec!O$5)</f>
        <v>0.56282671466766632</v>
      </c>
      <c r="P72" s="322">
        <f>IF(P$5=0,0,P$5/MAE_fec!P$5)</f>
        <v>0.56317588075135494</v>
      </c>
      <c r="Q72" s="322">
        <f>IF(Q$5=0,0,Q$5/MAE_fec!Q$5)</f>
        <v>0.56169618888318518</v>
      </c>
      <c r="R72" s="322">
        <f>IF(R$5=0,0,R$5/MAE_fec!R$5)</f>
        <v>0.558862805924628</v>
      </c>
      <c r="S72" s="322">
        <f>IF(S$5=0,0,S$5/MAE_fec!S$5)</f>
        <v>0.55926008382347281</v>
      </c>
      <c r="T72" s="322">
        <f>IF(T$5=0,0,T$5/MAE_fec!T$5)</f>
        <v>0.55938288351529142</v>
      </c>
      <c r="U72" s="322">
        <f>IF(U$5=0,0,U$5/MAE_fec!U$5)</f>
        <v>0.56036108273856988</v>
      </c>
      <c r="V72" s="322">
        <f>IF(V$5=0,0,V$5/MAE_fec!V$5)</f>
        <v>0.56030694609052212</v>
      </c>
      <c r="W72" s="322">
        <f>IF(W$5=0,0,W$5/MAE_fec!W$5)</f>
        <v>0.56099873372134224</v>
      </c>
      <c r="X72" s="322">
        <f>IF(X$5=0,0,X$5/MAE_fec!X$5)</f>
        <v>0.56186612912976641</v>
      </c>
      <c r="Y72" s="322">
        <f>IF(Y$5=0,0,Y$5/MAE_fec!Y$5)</f>
        <v>0.56488416589984525</v>
      </c>
      <c r="DA72" s="95"/>
    </row>
    <row r="73" spans="1:105" ht="12" customHeight="1" x14ac:dyDescent="0.25">
      <c r="A73" s="173" t="s">
        <v>91</v>
      </c>
      <c r="B73" s="335">
        <f>IF(B$6=0,0,B$6/MAE_fec!B$6)</f>
        <v>0.47970013207555545</v>
      </c>
      <c r="C73" s="335">
        <f>IF(C$6=0,0,C$6/MAE_fec!C$6)</f>
        <v>0.47970013207555534</v>
      </c>
      <c r="D73" s="335">
        <f>IF(D$6=0,0,D$6/MAE_fec!D$6)</f>
        <v>0.4797001320755554</v>
      </c>
      <c r="E73" s="335">
        <f>IF(E$6=0,0,E$6/MAE_fec!E$6)</f>
        <v>0.47970013207555545</v>
      </c>
      <c r="F73" s="335">
        <f>IF(F$6=0,0,F$6/MAE_fec!F$6)</f>
        <v>0.47970013207555556</v>
      </c>
      <c r="G73" s="335">
        <f>IF(G$6=0,0,G$6/MAE_fec!G$6)</f>
        <v>0.47970013207555534</v>
      </c>
      <c r="H73" s="335">
        <f>IF(H$6=0,0,H$6/MAE_fec!H$6)</f>
        <v>0.47970013207555534</v>
      </c>
      <c r="I73" s="335">
        <f>IF(I$6=0,0,I$6/MAE_fec!I$6)</f>
        <v>0.4797001320755554</v>
      </c>
      <c r="J73" s="335">
        <f>IF(J$6=0,0,J$6/MAE_fec!J$6)</f>
        <v>0.47970013207555529</v>
      </c>
      <c r="K73" s="335">
        <f>IF(K$6=0,0,K$6/MAE_fec!K$6)</f>
        <v>0.47970013207555529</v>
      </c>
      <c r="L73" s="335">
        <f>IF(L$6=0,0,L$6/MAE_fec!L$6)</f>
        <v>0.47970013207555529</v>
      </c>
      <c r="M73" s="335">
        <f>IF(M$6=0,0,M$6/MAE_fec!M$6)</f>
        <v>0.47970013207555545</v>
      </c>
      <c r="N73" s="335">
        <f>IF(N$6=0,0,N$6/MAE_fec!N$6)</f>
        <v>0.47970013207555529</v>
      </c>
      <c r="O73" s="335">
        <f>IF(O$6=0,0,O$6/MAE_fec!O$6)</f>
        <v>0.47970013207555534</v>
      </c>
      <c r="P73" s="335">
        <f>IF(P$6=0,0,P$6/MAE_fec!P$6)</f>
        <v>0.47970013207555534</v>
      </c>
      <c r="Q73" s="335">
        <f>IF(Q$6=0,0,Q$6/MAE_fec!Q$6)</f>
        <v>0.47970013207555545</v>
      </c>
      <c r="R73" s="335">
        <f>IF(R$6=0,0,R$6/MAE_fec!R$6)</f>
        <v>0.47970013207555556</v>
      </c>
      <c r="S73" s="335">
        <f>IF(S$6=0,0,S$6/MAE_fec!S$6)</f>
        <v>0.4797001320755554</v>
      </c>
      <c r="T73" s="335">
        <f>IF(T$6=0,0,T$6/MAE_fec!T$6)</f>
        <v>0.47970013207555534</v>
      </c>
      <c r="U73" s="335">
        <f>IF(U$6=0,0,U$6/MAE_fec!U$6)</f>
        <v>0.47970013207555534</v>
      </c>
      <c r="V73" s="335">
        <f>IF(V$6=0,0,V$6/MAE_fec!V$6)</f>
        <v>0.47970013207555545</v>
      </c>
      <c r="W73" s="335">
        <f>IF(W$6=0,0,W$6/MAE_fec!W$6)</f>
        <v>0.47970013207555529</v>
      </c>
      <c r="X73" s="335">
        <f>IF(X$6=0,0,X$6/MAE_fec!X$6)</f>
        <v>0.47970013207555545</v>
      </c>
      <c r="Y73" s="335">
        <f>IF(Y$6=0,0,Y$6/MAE_fec!Y$6)</f>
        <v>0.47970013207555534</v>
      </c>
      <c r="DA73" s="177"/>
    </row>
    <row r="74" spans="1:105" ht="12" customHeight="1" x14ac:dyDescent="0.25">
      <c r="A74" s="173" t="s">
        <v>92</v>
      </c>
      <c r="B74" s="335">
        <f>IF(B$7=0,0,B$7/MAE_fec!B$7)</f>
        <v>0.12455874620654529</v>
      </c>
      <c r="C74" s="335">
        <f>IF(C$7=0,0,C$7/MAE_fec!C$7)</f>
        <v>0.12455874620654528</v>
      </c>
      <c r="D74" s="335">
        <f>IF(D$7=0,0,D$7/MAE_fec!D$7)</f>
        <v>0.12455874620654522</v>
      </c>
      <c r="E74" s="335">
        <f>IF(E$7=0,0,E$7/MAE_fec!E$7)</f>
        <v>0.12455874620654529</v>
      </c>
      <c r="F74" s="335">
        <f>IF(F$7=0,0,F$7/MAE_fec!F$7)</f>
        <v>0.12455874620654529</v>
      </c>
      <c r="G74" s="335">
        <f>IF(G$7=0,0,G$7/MAE_fec!G$7)</f>
        <v>0.12455874620654525</v>
      </c>
      <c r="H74" s="335">
        <f>IF(H$7=0,0,H$7/MAE_fec!H$7)</f>
        <v>0.12455874620654528</v>
      </c>
      <c r="I74" s="335">
        <f>IF(I$7=0,0,I$7/MAE_fec!I$7)</f>
        <v>0.12455874620654525</v>
      </c>
      <c r="J74" s="335">
        <f>IF(J$7=0,0,J$7/MAE_fec!J$7)</f>
        <v>0.12455874620654528</v>
      </c>
      <c r="K74" s="335">
        <f>IF(K$7=0,0,K$7/MAE_fec!K$7)</f>
        <v>0.12455874620654531</v>
      </c>
      <c r="L74" s="335">
        <f>IF(L$7=0,0,L$7/MAE_fec!L$7)</f>
        <v>0.12455874620654526</v>
      </c>
      <c r="M74" s="335">
        <f>IF(M$7=0,0,M$7/MAE_fec!M$7)</f>
        <v>0.12455874620654528</v>
      </c>
      <c r="N74" s="335">
        <f>IF(N$7=0,0,N$7/MAE_fec!N$7)</f>
        <v>0.12455874620654531</v>
      </c>
      <c r="O74" s="335">
        <f>IF(O$7=0,0,O$7/MAE_fec!O$7)</f>
        <v>0.12455874620654525</v>
      </c>
      <c r="P74" s="335">
        <f>IF(P$7=0,0,P$7/MAE_fec!P$7)</f>
        <v>0.12455874620654525</v>
      </c>
      <c r="Q74" s="335">
        <f>IF(Q$7=0,0,Q$7/MAE_fec!Q$7)</f>
        <v>0.12455874620654528</v>
      </c>
      <c r="R74" s="335">
        <f>IF(R$7=0,0,R$7/MAE_fec!R$7)</f>
        <v>0.12455874620654528</v>
      </c>
      <c r="S74" s="335">
        <f>IF(S$7=0,0,S$7/MAE_fec!S$7)</f>
        <v>0.12455874620654526</v>
      </c>
      <c r="T74" s="335">
        <f>IF(T$7=0,0,T$7/MAE_fec!T$7)</f>
        <v>0.12455874620654525</v>
      </c>
      <c r="U74" s="335">
        <f>IF(U$7=0,0,U$7/MAE_fec!U$7)</f>
        <v>0.12455874620654525</v>
      </c>
      <c r="V74" s="335">
        <f>IF(V$7=0,0,V$7/MAE_fec!V$7)</f>
        <v>0.12455874620654528</v>
      </c>
      <c r="W74" s="335">
        <f>IF(W$7=0,0,W$7/MAE_fec!W$7)</f>
        <v>0.12455874620654529</v>
      </c>
      <c r="X74" s="335">
        <f>IF(X$7=0,0,X$7/MAE_fec!X$7)</f>
        <v>0.12455874620654526</v>
      </c>
      <c r="Y74" s="335">
        <f>IF(Y$7=0,0,Y$7/MAE_fec!Y$7)</f>
        <v>0.12455874620654528</v>
      </c>
      <c r="DA74" s="177"/>
    </row>
    <row r="75" spans="1:105" ht="12" customHeight="1" x14ac:dyDescent="0.25">
      <c r="A75" s="173" t="s">
        <v>93</v>
      </c>
      <c r="B75" s="335">
        <f>IF(B$8=0,0,B$8/MAE_fec!B$8)</f>
        <v>0.6674546859311985</v>
      </c>
      <c r="C75" s="335">
        <f>IF(C$8=0,0,C$8/MAE_fec!C$8)</f>
        <v>0.66745468593119839</v>
      </c>
      <c r="D75" s="335">
        <f>IF(D$8=0,0,D$8/MAE_fec!D$8)</f>
        <v>0.66745468593119839</v>
      </c>
      <c r="E75" s="335">
        <f>IF(E$8=0,0,E$8/MAE_fec!E$8)</f>
        <v>0.66745468593119839</v>
      </c>
      <c r="F75" s="335">
        <f>IF(F$8=0,0,F$8/MAE_fec!F$8)</f>
        <v>0.66745468593119828</v>
      </c>
      <c r="G75" s="335">
        <f>IF(G$8=0,0,G$8/MAE_fec!G$8)</f>
        <v>0.6674546859311985</v>
      </c>
      <c r="H75" s="335">
        <f>IF(H$8=0,0,H$8/MAE_fec!H$8)</f>
        <v>0.6674546859311985</v>
      </c>
      <c r="I75" s="335">
        <f>IF(I$8=0,0,I$8/MAE_fec!I$8)</f>
        <v>0.66745468593119839</v>
      </c>
      <c r="J75" s="335">
        <f>IF(J$8=0,0,J$8/MAE_fec!J$8)</f>
        <v>0.66745468593119839</v>
      </c>
      <c r="K75" s="335">
        <f>IF(K$8=0,0,K$8/MAE_fec!K$8)</f>
        <v>0.66745468593119839</v>
      </c>
      <c r="L75" s="335">
        <f>IF(L$8=0,0,L$8/MAE_fec!L$8)</f>
        <v>0.6674546859311985</v>
      </c>
      <c r="M75" s="335">
        <f>IF(M$8=0,0,M$8/MAE_fec!M$8)</f>
        <v>0.66745468593119828</v>
      </c>
      <c r="N75" s="335">
        <f>IF(N$8=0,0,N$8/MAE_fec!N$8)</f>
        <v>0.66745468593119839</v>
      </c>
      <c r="O75" s="335">
        <f>IF(O$8=0,0,O$8/MAE_fec!O$8)</f>
        <v>0.6674546859311985</v>
      </c>
      <c r="P75" s="335">
        <f>IF(P$8=0,0,P$8/MAE_fec!P$8)</f>
        <v>0.66745468593119839</v>
      </c>
      <c r="Q75" s="335">
        <f>IF(Q$8=0,0,Q$8/MAE_fec!Q$8)</f>
        <v>0.66745468593119839</v>
      </c>
      <c r="R75" s="335">
        <f>IF(R$8=0,0,R$8/MAE_fec!R$8)</f>
        <v>0.66745468593119839</v>
      </c>
      <c r="S75" s="335">
        <f>IF(S$8=0,0,S$8/MAE_fec!S$8)</f>
        <v>0.6674546859311985</v>
      </c>
      <c r="T75" s="335">
        <f>IF(T$8=0,0,T$8/MAE_fec!T$8)</f>
        <v>0.6674546859311985</v>
      </c>
      <c r="U75" s="335">
        <f>IF(U$8=0,0,U$8/MAE_fec!U$8)</f>
        <v>0.6674546859311985</v>
      </c>
      <c r="V75" s="335">
        <f>IF(V$8=0,0,V$8/MAE_fec!V$8)</f>
        <v>0.66745468593119839</v>
      </c>
      <c r="W75" s="335">
        <f>IF(W$8=0,0,W$8/MAE_fec!W$8)</f>
        <v>0.66745468593119828</v>
      </c>
      <c r="X75" s="335">
        <f>IF(X$8=0,0,X$8/MAE_fec!X$8)</f>
        <v>0.66745468593119839</v>
      </c>
      <c r="Y75" s="335">
        <f>IF(Y$8=0,0,Y$8/MAE_fec!Y$8)</f>
        <v>0.66745468593119839</v>
      </c>
      <c r="DA75" s="177"/>
    </row>
    <row r="76" spans="1:105" ht="12" customHeight="1" x14ac:dyDescent="0.25">
      <c r="A76" s="173" t="s">
        <v>94</v>
      </c>
      <c r="B76" s="335">
        <f>IF(B$9=0,0,B$9/MAE_fec!B$9)</f>
        <v>0.4728634331030499</v>
      </c>
      <c r="C76" s="335">
        <f>IF(C$9=0,0,C$9/MAE_fec!C$9)</f>
        <v>0.47286343310304979</v>
      </c>
      <c r="D76" s="335">
        <f>IF(D$9=0,0,D$9/MAE_fec!D$9)</f>
        <v>0.47286343310304974</v>
      </c>
      <c r="E76" s="335">
        <f>IF(E$9=0,0,E$9/MAE_fec!E$9)</f>
        <v>0.47286343310304979</v>
      </c>
      <c r="F76" s="335">
        <f>IF(F$9=0,0,F$9/MAE_fec!F$9)</f>
        <v>0.47286343310304979</v>
      </c>
      <c r="G76" s="335">
        <f>IF(G$9=0,0,G$9/MAE_fec!G$9)</f>
        <v>0.47286343310304979</v>
      </c>
      <c r="H76" s="335">
        <f>IF(H$9=0,0,H$9/MAE_fec!H$9)</f>
        <v>0.47286343310304974</v>
      </c>
      <c r="I76" s="335">
        <f>IF(I$9=0,0,I$9/MAE_fec!I$9)</f>
        <v>0.47286343310304968</v>
      </c>
      <c r="J76" s="335">
        <f>IF(J$9=0,0,J$9/MAE_fec!J$9)</f>
        <v>0.47286343310304996</v>
      </c>
      <c r="K76" s="335">
        <f>IF(K$9=0,0,K$9/MAE_fec!K$9)</f>
        <v>0.47286343310304968</v>
      </c>
      <c r="L76" s="335">
        <f>IF(L$9=0,0,L$9/MAE_fec!L$9)</f>
        <v>0.4728634331030499</v>
      </c>
      <c r="M76" s="335">
        <f>IF(M$9=0,0,M$9/MAE_fec!M$9)</f>
        <v>0.47286343310304979</v>
      </c>
      <c r="N76" s="335">
        <f>IF(N$9=0,0,N$9/MAE_fec!N$9)</f>
        <v>0.47286343310304985</v>
      </c>
      <c r="O76" s="335">
        <f>IF(O$9=0,0,O$9/MAE_fec!O$9)</f>
        <v>0.47286343310304979</v>
      </c>
      <c r="P76" s="335">
        <f>IF(P$9=0,0,P$9/MAE_fec!P$9)</f>
        <v>0.47286343310304968</v>
      </c>
      <c r="Q76" s="335">
        <f>IF(Q$9=0,0,Q$9/MAE_fec!Q$9)</f>
        <v>0.4728634331030499</v>
      </c>
      <c r="R76" s="335">
        <f>IF(R$9=0,0,R$9/MAE_fec!R$9)</f>
        <v>0.47286343310304985</v>
      </c>
      <c r="S76" s="335">
        <f>IF(S$9=0,0,S$9/MAE_fec!S$9)</f>
        <v>0.47286343310304968</v>
      </c>
      <c r="T76" s="335">
        <f>IF(T$9=0,0,T$9/MAE_fec!T$9)</f>
        <v>0.4728634331030499</v>
      </c>
      <c r="U76" s="335">
        <f>IF(U$9=0,0,U$9/MAE_fec!U$9)</f>
        <v>0.47286343310304962</v>
      </c>
      <c r="V76" s="335">
        <f>IF(V$9=0,0,V$9/MAE_fec!V$9)</f>
        <v>0.47286343310304974</v>
      </c>
      <c r="W76" s="335">
        <f>IF(W$9=0,0,W$9/MAE_fec!W$9)</f>
        <v>0.47286343310305001</v>
      </c>
      <c r="X76" s="335">
        <f>IF(X$9=0,0,X$9/MAE_fec!X$9)</f>
        <v>0.4728634331030499</v>
      </c>
      <c r="Y76" s="335">
        <f>IF(Y$9=0,0,Y$9/MAE_fec!Y$9)</f>
        <v>0.47286343310304985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0.83427596183521902</v>
      </c>
      <c r="C77" s="335">
        <f>IF(C$10=0,0,C$10/MAE_fec!C$10)</f>
        <v>0.8276696711148015</v>
      </c>
      <c r="D77" s="335">
        <f>IF(D$10=0,0,D$10/MAE_fec!D$10)</f>
        <v>0.82171566815858599</v>
      </c>
      <c r="E77" s="335">
        <f>IF(E$10=0,0,E$10/MAE_fec!E$10)</f>
        <v>0.80692282042437691</v>
      </c>
      <c r="F77" s="335">
        <f>IF(F$10=0,0,F$10/MAE_fec!F$10)</f>
        <v>0.80751304452600969</v>
      </c>
      <c r="G77" s="335">
        <f>IF(G$10=0,0,G$10/MAE_fec!G$10)</f>
        <v>0.80896941476006645</v>
      </c>
      <c r="H77" s="335">
        <f>IF(H$10=0,0,H$10/MAE_fec!H$10)</f>
        <v>0.80414513017344758</v>
      </c>
      <c r="I77" s="335">
        <f>IF(I$10=0,0,I$10/MAE_fec!I$10)</f>
        <v>0.80458114188466046</v>
      </c>
      <c r="J77" s="335">
        <f>IF(J$10=0,0,J$10/MAE_fec!J$10)</f>
        <v>0.80055992842850088</v>
      </c>
      <c r="K77" s="335">
        <f>IF(K$10=0,0,K$10/MAE_fec!K$10)</f>
        <v>0.79952229601826397</v>
      </c>
      <c r="L77" s="335">
        <f>IF(L$10=0,0,L$10/MAE_fec!L$10)</f>
        <v>0.81525254442413708</v>
      </c>
      <c r="M77" s="335">
        <f>IF(M$10=0,0,M$10/MAE_fec!M$10)</f>
        <v>0.8096090194156772</v>
      </c>
      <c r="N77" s="335">
        <f>IF(N$10=0,0,N$10/MAE_fec!N$10)</f>
        <v>0.80940611689704212</v>
      </c>
      <c r="O77" s="335">
        <f>IF(O$10=0,0,O$10/MAE_fec!O$10)</f>
        <v>0.80763139062546707</v>
      </c>
      <c r="P77" s="335">
        <f>IF(P$10=0,0,P$10/MAE_fec!P$10)</f>
        <v>0.8115597132281801</v>
      </c>
      <c r="Q77" s="335">
        <f>IF(Q$10=0,0,Q$10/MAE_fec!Q$10)</f>
        <v>0.80470007216481454</v>
      </c>
      <c r="R77" s="335">
        <f>IF(R$10=0,0,R$10/MAE_fec!R$10)</f>
        <v>0.80029314724030631</v>
      </c>
      <c r="S77" s="335">
        <f>IF(S$10=0,0,S$10/MAE_fec!S$10)</f>
        <v>0.79996579594124539</v>
      </c>
      <c r="T77" s="335">
        <f>IF(T$10=0,0,T$10/MAE_fec!T$10)</f>
        <v>0.79844576898186659</v>
      </c>
      <c r="U77" s="335">
        <f>IF(U$10=0,0,U$10/MAE_fec!U$10)</f>
        <v>0.80068488513753389</v>
      </c>
      <c r="V77" s="335">
        <f>IF(V$10=0,0,V$10/MAE_fec!V$10)</f>
        <v>0.7999025906908761</v>
      </c>
      <c r="W77" s="335">
        <f>IF(W$10=0,0,W$10/MAE_fec!W$10)</f>
        <v>0.80176760701934258</v>
      </c>
      <c r="X77" s="335">
        <f>IF(X$10=0,0,X$10/MAE_fec!X$10)</f>
        <v>0.80675339363270826</v>
      </c>
      <c r="Y77" s="335">
        <f>IF(Y$10=0,0,Y$10/MAE_fec!Y$10)</f>
        <v>0.81560683519827082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0.60755920872848135</v>
      </c>
      <c r="C78" s="353">
        <f>IF(C$16=0,0,C$16/MAE_fec!C$16)</f>
        <v>0.60587158062363078</v>
      </c>
      <c r="D78" s="353">
        <f>IF(D$16=0,0,D$16/MAE_fec!D$16)</f>
        <v>0.60310078374380105</v>
      </c>
      <c r="E78" s="353">
        <f>IF(E$16=0,0,E$16/MAE_fec!E$16)</f>
        <v>0.56729284245396938</v>
      </c>
      <c r="F78" s="353">
        <f>IF(F$16=0,0,F$16/MAE_fec!F$16)</f>
        <v>0.57695224655431476</v>
      </c>
      <c r="G78" s="353">
        <f>IF(G$16=0,0,G$16/MAE_fec!G$16)</f>
        <v>0.57617707007827923</v>
      </c>
      <c r="H78" s="353">
        <f>IF(H$16=0,0,H$16/MAE_fec!H$16)</f>
        <v>0.57676850621352715</v>
      </c>
      <c r="I78" s="353">
        <f>IF(I$16=0,0,I$16/MAE_fec!I$16)</f>
        <v>0.58029422205521886</v>
      </c>
      <c r="J78" s="353">
        <f>IF(J$16=0,0,J$16/MAE_fec!J$16)</f>
        <v>0.58291730263666686</v>
      </c>
      <c r="K78" s="353">
        <f>IF(K$16=0,0,K$16/MAE_fec!K$16)</f>
        <v>0.58341597290103098</v>
      </c>
      <c r="L78" s="353">
        <f>IF(L$16=0,0,L$16/MAE_fec!L$16)</f>
        <v>0.60597551113593806</v>
      </c>
      <c r="M78" s="353">
        <f>IF(M$16=0,0,M$16/MAE_fec!M$16)</f>
        <v>0.59283614405948448</v>
      </c>
      <c r="N78" s="353">
        <f>IF(N$16=0,0,N$16/MAE_fec!N$16)</f>
        <v>0.59422629017760187</v>
      </c>
      <c r="O78" s="353">
        <f>IF(O$16=0,0,O$16/MAE_fec!O$16)</f>
        <v>0.59379065624846483</v>
      </c>
      <c r="P78" s="353">
        <f>IF(P$16=0,0,P$16/MAE_fec!P$16)</f>
        <v>0.5956624130680912</v>
      </c>
      <c r="Q78" s="353">
        <f>IF(Q$16=0,0,Q$16/MAE_fec!Q$16)</f>
        <v>0.59154343018650812</v>
      </c>
      <c r="R78" s="353">
        <f>IF(R$16=0,0,R$16/MAE_fec!R$16)</f>
        <v>0.58363307462394598</v>
      </c>
      <c r="S78" s="353">
        <f>IF(S$16=0,0,S$16/MAE_fec!S$16)</f>
        <v>0.58399268728663656</v>
      </c>
      <c r="T78" s="353">
        <f>IF(T$16=0,0,T$16/MAE_fec!T$16)</f>
        <v>0.58414279767847654</v>
      </c>
      <c r="U78" s="353">
        <f>IF(U$16=0,0,U$16/MAE_fec!U$16)</f>
        <v>0.58693184504118601</v>
      </c>
      <c r="V78" s="353">
        <f>IF(V$16=0,0,V$16/MAE_fec!V$16)</f>
        <v>0.58731719315333952</v>
      </c>
      <c r="W78" s="353">
        <f>IF(W$16=0,0,W$16/MAE_fec!W$16)</f>
        <v>0.58958359146083561</v>
      </c>
      <c r="X78" s="353">
        <f>IF(X$16=0,0,X$16/MAE_fec!X$16)</f>
        <v>0.59426405449945385</v>
      </c>
      <c r="Y78" s="353">
        <f>IF(Y$16=0,0,Y$16/MAE_fec!Y$16)</f>
        <v>0.60139173710888394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0.47887672982096047</v>
      </c>
      <c r="C79" s="349">
        <f>IF(C$24=0,0,C$24/MAE_fec!C$24)</f>
        <v>0.4753910719588057</v>
      </c>
      <c r="D79" s="349">
        <f>IF(D$24=0,0,D$24/MAE_fec!D$24)</f>
        <v>0.47446277067089543</v>
      </c>
      <c r="E79" s="349">
        <f>IF(E$24=0,0,E$24/MAE_fec!E$24)</f>
        <v>0.47115682360265809</v>
      </c>
      <c r="F79" s="349">
        <f>IF(F$24=0,0,F$24/MAE_fec!F$24)</f>
        <v>0.47114915291632675</v>
      </c>
      <c r="G79" s="349">
        <f>IF(G$24=0,0,G$24/MAE_fec!G$24)</f>
        <v>0.4709611122108241</v>
      </c>
      <c r="H79" s="349">
        <f>IF(H$24=0,0,H$24/MAE_fec!H$24)</f>
        <v>0.470620161159858</v>
      </c>
      <c r="I79" s="349">
        <f>IF(I$24=0,0,I$24/MAE_fec!I$24)</f>
        <v>0.46985845969921403</v>
      </c>
      <c r="J79" s="349">
        <f>IF(J$24=0,0,J$24/MAE_fec!J$24)</f>
        <v>0.46906013218780807</v>
      </c>
      <c r="K79" s="349">
        <f>IF(K$24=0,0,K$24/MAE_fec!K$24)</f>
        <v>0.46890740516268498</v>
      </c>
      <c r="L79" s="349">
        <f>IF(L$24=0,0,L$24/MAE_fec!L$24)</f>
        <v>0.47244076498235071</v>
      </c>
      <c r="M79" s="349">
        <f>IF(M$24=0,0,M$24/MAE_fec!M$24)</f>
        <v>0.4705321357213294</v>
      </c>
      <c r="N79" s="349">
        <f>IF(N$24=0,0,N$24/MAE_fec!N$24)</f>
        <v>0.4706855407749021</v>
      </c>
      <c r="O79" s="349">
        <f>IF(O$24=0,0,O$24/MAE_fec!O$24)</f>
        <v>0.47037809519406093</v>
      </c>
      <c r="P79" s="349">
        <f>IF(P$24=0,0,P$24/MAE_fec!P$24)</f>
        <v>0.47100382893786547</v>
      </c>
      <c r="Q79" s="349">
        <f>IF(Q$24=0,0,Q$24/MAE_fec!Q$24)</f>
        <v>0.47022205730184363</v>
      </c>
      <c r="R79" s="349">
        <f>IF(R$24=0,0,R$24/MAE_fec!R$24)</f>
        <v>0.46889261821550715</v>
      </c>
      <c r="S79" s="349">
        <f>IF(S$24=0,0,S$24/MAE_fec!S$24)</f>
        <v>0.4689540884848688</v>
      </c>
      <c r="T79" s="349">
        <f>IF(T$24=0,0,T$24/MAE_fec!T$24)</f>
        <v>0.46876967552724663</v>
      </c>
      <c r="U79" s="349">
        <f>IF(U$24=0,0,U$24/MAE_fec!U$24)</f>
        <v>0.46919596832486121</v>
      </c>
      <c r="V79" s="349">
        <f>IF(V$24=0,0,V$24/MAE_fec!V$24)</f>
        <v>0.4692654539217524</v>
      </c>
      <c r="W79" s="349">
        <f>IF(W$24=0,0,W$24/MAE_fec!W$24)</f>
        <v>0.46964063676094497</v>
      </c>
      <c r="X79" s="349">
        <f>IF(X$24=0,0,X$24/MAE_fec!X$24)</f>
        <v>0.47050492465619564</v>
      </c>
      <c r="Y79" s="349">
        <f>IF(Y$24=0,0,Y$24/MAE_fec!Y$24)</f>
        <v>0.47228081245583609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0.5207650360529843</v>
      </c>
      <c r="C80" s="349">
        <f>IF(C$27=0,0,C$27/MAE_fec!C$27)</f>
        <v>0.51931849767739791</v>
      </c>
      <c r="D80" s="349">
        <f>IF(D$27=0,0,D$27/MAE_fec!D$27)</f>
        <v>0.51694352892325812</v>
      </c>
      <c r="E80" s="349">
        <f>IF(E$27=0,0,E$27/MAE_fec!E$27)</f>
        <v>0.48625100781768782</v>
      </c>
      <c r="F80" s="349">
        <f>IF(F$27=0,0,F$27/MAE_fec!F$27)</f>
        <v>0.49453049704655555</v>
      </c>
      <c r="G80" s="349">
        <f>IF(G$27=0,0,G$27/MAE_fec!G$27)</f>
        <v>0.49386606006709644</v>
      </c>
      <c r="H80" s="349">
        <f>IF(H$27=0,0,H$27/MAE_fec!H$27)</f>
        <v>0.49437300532588035</v>
      </c>
      <c r="I80" s="349">
        <f>IF(I$27=0,0,I$27/MAE_fec!I$27)</f>
        <v>0.4973950474759018</v>
      </c>
      <c r="J80" s="349">
        <f>IF(J$27=0,0,J$27/MAE_fec!J$27)</f>
        <v>0.49964340226000009</v>
      </c>
      <c r="K80" s="349">
        <f>IF(K$27=0,0,K$27/MAE_fec!K$27)</f>
        <v>0.50007083391516927</v>
      </c>
      <c r="L80" s="349">
        <f>IF(L$27=0,0,L$27/MAE_fec!L$27)</f>
        <v>0.51940758097366135</v>
      </c>
      <c r="M80" s="349">
        <f>IF(M$27=0,0,M$27/MAE_fec!M$27)</f>
        <v>0.5081452663367011</v>
      </c>
      <c r="N80" s="349">
        <f>IF(N$27=0,0,N$27/MAE_fec!N$27)</f>
        <v>0.50933682015223025</v>
      </c>
      <c r="O80" s="349">
        <f>IF(O$27=0,0,O$27/MAE_fec!O$27)</f>
        <v>0.50896341964154146</v>
      </c>
      <c r="P80" s="349">
        <f>IF(P$27=0,0,P$27/MAE_fec!P$27)</f>
        <v>0.51056778262979241</v>
      </c>
      <c r="Q80" s="349">
        <f>IF(Q$27=0,0,Q$27/MAE_fec!Q$27)</f>
        <v>0.5070372258741499</v>
      </c>
      <c r="R80" s="349">
        <f>IF(R$27=0,0,R$27/MAE_fec!R$27)</f>
        <v>0.50025692110623932</v>
      </c>
      <c r="S80" s="349">
        <f>IF(S$27=0,0,S$27/MAE_fec!S$27)</f>
        <v>0.50056516053140288</v>
      </c>
      <c r="T80" s="349">
        <f>IF(T$27=0,0,T$27/MAE_fec!T$27)</f>
        <v>0.50069382658155104</v>
      </c>
      <c r="U80" s="349">
        <f>IF(U$27=0,0,U$27/MAE_fec!U$27)</f>
        <v>0.50308443860673091</v>
      </c>
      <c r="V80" s="349">
        <f>IF(V$27=0,0,V$27/MAE_fec!V$27)</f>
        <v>0.50341473698857653</v>
      </c>
      <c r="W80" s="349">
        <f>IF(W$27=0,0,W$27/MAE_fec!W$27)</f>
        <v>0.50535736410928778</v>
      </c>
      <c r="X80" s="349">
        <f>IF(X$27=0,0,X$27/MAE_fec!X$27)</f>
        <v>0.50936918957096022</v>
      </c>
      <c r="Y80" s="349">
        <f>IF(Y$27=0,0,Y$27/MAE_fec!Y$27)</f>
        <v>0.51547863180761466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0.63995500025272389</v>
      </c>
      <c r="C81" s="349">
        <f>IF(C$35=0,0,C$35/MAE_fec!C$35)</f>
        <v>0.65210603569000147</v>
      </c>
      <c r="D81" s="349">
        <f>IF(D$35=0,0,D$35/MAE_fec!D$35)</f>
        <v>0.65543637560540546</v>
      </c>
      <c r="E81" s="349">
        <f>IF(E$35=0,0,E$35/MAE_fec!E$35)</f>
        <v>0.65465500401811949</v>
      </c>
      <c r="F81" s="349">
        <f>IF(F$35=0,0,F$35/MAE_fec!F$35)</f>
        <v>0.65831105020319569</v>
      </c>
      <c r="G81" s="349">
        <f>IF(G$35=0,0,G$35/MAE_fec!G$35)</f>
        <v>0.66054773228493857</v>
      </c>
      <c r="H81" s="349">
        <f>IF(H$35=0,0,H$35/MAE_fec!H$35)</f>
        <v>0.66059706191630274</v>
      </c>
      <c r="I81" s="349">
        <f>IF(I$35=0,0,I$35/MAE_fec!I$35)</f>
        <v>0.66239974006446345</v>
      </c>
      <c r="J81" s="349">
        <f>IF(J$35=0,0,J$35/MAE_fec!J$35)</f>
        <v>0.66980662620770748</v>
      </c>
      <c r="K81" s="349">
        <f>IF(K$35=0,0,K$35/MAE_fec!K$35)</f>
        <v>0.66603159093578101</v>
      </c>
      <c r="L81" s="349">
        <f>IF(L$35=0,0,L$35/MAE_fec!L$35)</f>
        <v>0.66356753346277231</v>
      </c>
      <c r="M81" s="349">
        <f>IF(M$35=0,0,M$35/MAE_fec!M$35)</f>
        <v>0.67016603727327539</v>
      </c>
      <c r="N81" s="349">
        <f>IF(N$35=0,0,N$35/MAE_fec!N$35)</f>
        <v>0.673486094769565</v>
      </c>
      <c r="O81" s="349">
        <f>IF(O$35=0,0,O$35/MAE_fec!O$35)</f>
        <v>0.67584101520448825</v>
      </c>
      <c r="P81" s="349">
        <f>IF(P$35=0,0,P$35/MAE_fec!P$35)</f>
        <v>0.67251195448913381</v>
      </c>
      <c r="Q81" s="349">
        <f>IF(Q$35=0,0,Q$35/MAE_fec!Q$35)</f>
        <v>0.67355255073395592</v>
      </c>
      <c r="R81" s="349">
        <f>IF(R$35=0,0,R$35/MAE_fec!R$35)</f>
        <v>0.67209749000599139</v>
      </c>
      <c r="S81" s="349">
        <f>IF(S$35=0,0,S$35/MAE_fec!S$35)</f>
        <v>0.67450623342236737</v>
      </c>
      <c r="T81" s="349">
        <f>IF(T$35=0,0,T$35/MAE_fec!T$35)</f>
        <v>0.67524803318783977</v>
      </c>
      <c r="U81" s="349">
        <f>IF(U$35=0,0,U$35/MAE_fec!U$35)</f>
        <v>0.6749786517737657</v>
      </c>
      <c r="V81" s="349">
        <f>IF(V$35=0,0,V$35/MAE_fec!V$35)</f>
        <v>0.67448187692386141</v>
      </c>
      <c r="W81" s="349">
        <f>IF(W$35=0,0,W$35/MAE_fec!W$35)</f>
        <v>0.67399241522581432</v>
      </c>
      <c r="X81" s="349">
        <f>IF(X$35=0,0,X$35/MAE_fec!X$35)</f>
        <v>0.6664625196211259</v>
      </c>
      <c r="Y81" s="349">
        <f>IF(Y$35=0,0,Y$35/MAE_fec!Y$35)</f>
        <v>0.67132452554549504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0.62666463083800916</v>
      </c>
      <c r="C82" s="349">
        <f>IF(C$46=0,0,C$46/MAE_fec!C$46)</f>
        <v>0.62666463083800894</v>
      </c>
      <c r="D82" s="349">
        <f>IF(D$46=0,0,D$46/MAE_fec!D$46)</f>
        <v>0.62666463083800883</v>
      </c>
      <c r="E82" s="349">
        <f>IF(E$46=0,0,E$46/MAE_fec!E$46)</f>
        <v>0.62666463083800883</v>
      </c>
      <c r="F82" s="349">
        <f>IF(F$46=0,0,F$46/MAE_fec!F$46)</f>
        <v>0.62666463083800883</v>
      </c>
      <c r="G82" s="349">
        <f>IF(G$46=0,0,G$46/MAE_fec!G$46)</f>
        <v>0.62666463083800894</v>
      </c>
      <c r="H82" s="349">
        <f>IF(H$46=0,0,H$46/MAE_fec!H$46)</f>
        <v>0.62666463083800894</v>
      </c>
      <c r="I82" s="349">
        <f>IF(I$46=0,0,I$46/MAE_fec!I$46)</f>
        <v>0.62666463083800894</v>
      </c>
      <c r="J82" s="349">
        <f>IF(J$46=0,0,J$46/MAE_fec!J$46)</f>
        <v>0.62666463083800883</v>
      </c>
      <c r="K82" s="349">
        <f>IF(K$46=0,0,K$46/MAE_fec!K$46)</f>
        <v>0.62666463083800894</v>
      </c>
      <c r="L82" s="349">
        <f>IF(L$46=0,0,L$46/MAE_fec!L$46)</f>
        <v>0.62666463083800894</v>
      </c>
      <c r="M82" s="349">
        <f>IF(M$46=0,0,M$46/MAE_fec!M$46)</f>
        <v>0.62666463083800894</v>
      </c>
      <c r="N82" s="349">
        <f>IF(N$46=0,0,N$46/MAE_fec!N$46)</f>
        <v>0.62666463083800861</v>
      </c>
      <c r="O82" s="349">
        <f>IF(O$46=0,0,O$46/MAE_fec!O$46)</f>
        <v>0.62666463083800861</v>
      </c>
      <c r="P82" s="349">
        <f>IF(P$46=0,0,P$46/MAE_fec!P$46)</f>
        <v>0.62666463083800883</v>
      </c>
      <c r="Q82" s="349">
        <f>IF(Q$46=0,0,Q$46/MAE_fec!Q$46)</f>
        <v>0.62666463083800894</v>
      </c>
      <c r="R82" s="349">
        <f>IF(R$46=0,0,R$46/MAE_fec!R$46)</f>
        <v>0.62666463083800927</v>
      </c>
      <c r="S82" s="349">
        <f>IF(S$46=0,0,S$46/MAE_fec!S$46)</f>
        <v>0.62666463083800861</v>
      </c>
      <c r="T82" s="349">
        <f>IF(T$46=0,0,T$46/MAE_fec!T$46)</f>
        <v>0.62666463083800894</v>
      </c>
      <c r="U82" s="349">
        <f>IF(U$46=0,0,U$46/MAE_fec!U$46)</f>
        <v>0.62666463083800894</v>
      </c>
      <c r="V82" s="349">
        <f>IF(V$46=0,0,V$46/MAE_fec!V$46)</f>
        <v>0.62666463083800883</v>
      </c>
      <c r="W82" s="349">
        <f>IF(W$46=0,0,W$46/MAE_fec!W$46)</f>
        <v>0.62666463083800883</v>
      </c>
      <c r="X82" s="349">
        <f>IF(X$46=0,0,X$46/MAE_fec!X$46)</f>
        <v>0.62666463083800883</v>
      </c>
      <c r="Y82" s="349">
        <f>IF(Y$46=0,0,Y$46/MAE_fec!Y$46)</f>
        <v>0.62666463083800905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0.57962002147595837</v>
      </c>
      <c r="C83" s="337">
        <f>IF(C$47=0,0,C$47/MAE_fec!C$47)</f>
        <v>0.57962002147595826</v>
      </c>
      <c r="D83" s="337">
        <f>IF(D$47=0,0,D$47/MAE_fec!D$47)</f>
        <v>0.57962002147595804</v>
      </c>
      <c r="E83" s="337">
        <f>IF(E$47=0,0,E$47/MAE_fec!E$47)</f>
        <v>0.57962002147595837</v>
      </c>
      <c r="F83" s="337">
        <f>IF(F$47=0,0,F$47/MAE_fec!F$47)</f>
        <v>0.57962002147595837</v>
      </c>
      <c r="G83" s="337">
        <f>IF(G$47=0,0,G$47/MAE_fec!G$47)</f>
        <v>0.57962002147595826</v>
      </c>
      <c r="H83" s="337">
        <f>IF(H$47=0,0,H$47/MAE_fec!H$47)</f>
        <v>0.57962002147595848</v>
      </c>
      <c r="I83" s="337">
        <f>IF(I$47=0,0,I$47/MAE_fec!I$47)</f>
        <v>0.57962002147595826</v>
      </c>
      <c r="J83" s="337">
        <f>IF(J$47=0,0,J$47/MAE_fec!J$47)</f>
        <v>0.57962002147595837</v>
      </c>
      <c r="K83" s="337">
        <f>IF(K$47=0,0,K$47/MAE_fec!K$47)</f>
        <v>0.57962002147595837</v>
      </c>
      <c r="L83" s="337">
        <f>IF(L$47=0,0,L$47/MAE_fec!L$47)</f>
        <v>0.57962002147595826</v>
      </c>
      <c r="M83" s="337">
        <f>IF(M$47=0,0,M$47/MAE_fec!M$47)</f>
        <v>0.5796200214759587</v>
      </c>
      <c r="N83" s="337">
        <f>IF(N$47=0,0,N$47/MAE_fec!N$47)</f>
        <v>0.57962002147595837</v>
      </c>
      <c r="O83" s="337">
        <f>IF(O$47=0,0,O$47/MAE_fec!O$47)</f>
        <v>0.57962002147595837</v>
      </c>
      <c r="P83" s="337">
        <f>IF(P$47=0,0,P$47/MAE_fec!P$47)</f>
        <v>0.57962002147595837</v>
      </c>
      <c r="Q83" s="337">
        <f>IF(Q$47=0,0,Q$47/MAE_fec!Q$47)</f>
        <v>0.57962002147595826</v>
      </c>
      <c r="R83" s="337">
        <f>IF(R$47=0,0,R$47/MAE_fec!R$47)</f>
        <v>0.57962002147595848</v>
      </c>
      <c r="S83" s="337">
        <f>IF(S$47=0,0,S$47/MAE_fec!S$47)</f>
        <v>0.57962002147595848</v>
      </c>
      <c r="T83" s="337">
        <f>IF(T$47=0,0,T$47/MAE_fec!T$47)</f>
        <v>0.57962002147595837</v>
      </c>
      <c r="U83" s="337">
        <f>IF(U$47=0,0,U$47/MAE_fec!U$47)</f>
        <v>0.57962002147595804</v>
      </c>
      <c r="V83" s="337">
        <f>IF(V$47=0,0,V$47/MAE_fec!V$47)</f>
        <v>0.57962002147595859</v>
      </c>
      <c r="W83" s="337">
        <f>IF(W$47=0,0,W$47/MAE_fec!W$47)</f>
        <v>0.57962002147595837</v>
      </c>
      <c r="X83" s="337">
        <f>IF(X$47=0,0,X$47/MAE_fec!X$47)</f>
        <v>0.57962002147595859</v>
      </c>
      <c r="Y83" s="337">
        <f>IF(Y$47=0,0,Y$47/MAE_fec!Y$47)</f>
        <v>0.57962002147595859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PT: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68.484084842164691</v>
      </c>
      <c r="C5" s="223">
        <v>76.013780042279521</v>
      </c>
      <c r="D5" s="223">
        <v>82.792138681203582</v>
      </c>
      <c r="E5" s="223">
        <v>167.36973263925259</v>
      </c>
      <c r="F5" s="223">
        <v>152.32812516156909</v>
      </c>
      <c r="G5" s="223">
        <v>156.12371784102231</v>
      </c>
      <c r="H5" s="223">
        <v>162.4379831991248</v>
      </c>
      <c r="I5" s="223">
        <v>156.40546211880681</v>
      </c>
      <c r="J5" s="223">
        <v>152.25792155920379</v>
      </c>
      <c r="K5" s="223">
        <v>148.74441515920481</v>
      </c>
      <c r="L5" s="223">
        <v>102.7747454413054</v>
      </c>
      <c r="M5" s="223">
        <v>129.7363953609073</v>
      </c>
      <c r="N5" s="223">
        <v>122.9717844011299</v>
      </c>
      <c r="O5" s="223">
        <v>123.1490239209167</v>
      </c>
      <c r="P5" s="223">
        <v>121.3218813616686</v>
      </c>
      <c r="Q5" s="223">
        <v>135.3598599623889</v>
      </c>
      <c r="R5" s="223">
        <v>126.2214835179461</v>
      </c>
      <c r="S5" s="223">
        <v>126.0044629184833</v>
      </c>
      <c r="T5" s="223">
        <v>134.99899811784439</v>
      </c>
      <c r="U5" s="223">
        <v>128.25784763909689</v>
      </c>
      <c r="V5" s="223">
        <v>121.3501064407892</v>
      </c>
      <c r="W5" s="223">
        <v>125.662302361013</v>
      </c>
      <c r="X5" s="223">
        <v>119.346050881026</v>
      </c>
      <c r="Y5" s="223">
        <v>105.1588569614169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0.47814713489378868</v>
      </c>
      <c r="C10" s="260">
        <v>0.8127982066059003</v>
      </c>
      <c r="D10" s="260">
        <v>1.1058902824760739</v>
      </c>
      <c r="E10" s="260">
        <v>2.1974490625546772</v>
      </c>
      <c r="F10" s="260">
        <v>2.1953156095104189</v>
      </c>
      <c r="G10" s="260">
        <v>2.146101012995929</v>
      </c>
      <c r="H10" s="260">
        <v>2.5403086896866198</v>
      </c>
      <c r="I10" s="260">
        <v>2.5560803053443788</v>
      </c>
      <c r="J10" s="260">
        <v>2.8395698797372519</v>
      </c>
      <c r="K10" s="260">
        <v>2.8313751889876961</v>
      </c>
      <c r="L10" s="260">
        <v>1.793964397841741</v>
      </c>
      <c r="M10" s="260">
        <v>2.226568179460064</v>
      </c>
      <c r="N10" s="260">
        <v>2.1548583379575601</v>
      </c>
      <c r="O10" s="260">
        <v>2.2680588068943841</v>
      </c>
      <c r="P10" s="260">
        <v>2.0572901155020822</v>
      </c>
      <c r="Q10" s="260">
        <v>2.5704005721635159</v>
      </c>
      <c r="R10" s="260">
        <v>2.419227571854063</v>
      </c>
      <c r="S10" s="260">
        <v>2.4335708190304421</v>
      </c>
      <c r="T10" s="260">
        <v>2.7062814229986341</v>
      </c>
      <c r="U10" s="260">
        <v>2.5428427226378241</v>
      </c>
      <c r="V10" s="260">
        <v>2.444509679009534</v>
      </c>
      <c r="W10" s="260">
        <v>2.4945706621624688</v>
      </c>
      <c r="X10" s="260">
        <v>2.258933254165755</v>
      </c>
      <c r="Y10" s="260">
        <v>1.7022961649591151</v>
      </c>
      <c r="DA10" s="68" t="s">
        <v>2641</v>
      </c>
    </row>
    <row r="11" spans="1:105" ht="12" customHeight="1" x14ac:dyDescent="0.25">
      <c r="A11" s="37" t="s">
        <v>159</v>
      </c>
      <c r="B11" s="226">
        <v>0.17133645185454091</v>
      </c>
      <c r="C11" s="226">
        <v>0.17751860311722589</v>
      </c>
      <c r="D11" s="226">
        <v>0.36889374972737532</v>
      </c>
      <c r="E11" s="226">
        <v>1.0745800997321191</v>
      </c>
      <c r="F11" s="226">
        <v>0.94985454222921872</v>
      </c>
      <c r="G11" s="226">
        <v>0.835909262493573</v>
      </c>
      <c r="H11" s="226">
        <v>1.0691723293760631</v>
      </c>
      <c r="I11" s="226">
        <v>0.63382126818846463</v>
      </c>
      <c r="J11" s="226">
        <v>0.36487350429417942</v>
      </c>
      <c r="K11" s="226">
        <v>0.36525642309930012</v>
      </c>
      <c r="L11" s="226">
        <v>0.27148566594292722</v>
      </c>
      <c r="M11" s="226">
        <v>0.21829176367189479</v>
      </c>
      <c r="N11" s="226">
        <v>0.21146421812474561</v>
      </c>
      <c r="O11" s="226">
        <v>0.2133857962000818</v>
      </c>
      <c r="P11" s="226">
        <v>0.20946408252971091</v>
      </c>
      <c r="Q11" s="226">
        <v>0.43464645445330391</v>
      </c>
      <c r="R11" s="226">
        <v>0.24335811046037459</v>
      </c>
      <c r="S11" s="226">
        <v>0.25292583827032072</v>
      </c>
      <c r="T11" s="226">
        <v>0.24841029953916999</v>
      </c>
      <c r="U11" s="226">
        <v>0.25507143780086577</v>
      </c>
      <c r="V11" s="226">
        <v>0.29579596932555841</v>
      </c>
      <c r="W11" s="226">
        <v>0.30734687215863432</v>
      </c>
      <c r="X11" s="226">
        <v>0.32379297579722582</v>
      </c>
      <c r="Y11" s="226">
        <v>0.23263487357041751</v>
      </c>
      <c r="DA11" s="69" t="s">
        <v>2642</v>
      </c>
    </row>
    <row r="12" spans="1:105" ht="12" customHeight="1" x14ac:dyDescent="0.25">
      <c r="A12" s="37" t="s">
        <v>35</v>
      </c>
      <c r="B12" s="226">
        <v>0.30681068303924769</v>
      </c>
      <c r="C12" s="226">
        <v>0.6352796034886744</v>
      </c>
      <c r="D12" s="226">
        <v>0.73699653274869892</v>
      </c>
      <c r="E12" s="226">
        <v>1.1228689628225581</v>
      </c>
      <c r="F12" s="226">
        <v>1.245461067281201</v>
      </c>
      <c r="G12" s="226">
        <v>1.3101917505023559</v>
      </c>
      <c r="H12" s="226">
        <v>1.4711363603105581</v>
      </c>
      <c r="I12" s="226">
        <v>1.9222590371559141</v>
      </c>
      <c r="J12" s="226">
        <v>2.4746963754430729</v>
      </c>
      <c r="K12" s="226">
        <v>2.4661187658883961</v>
      </c>
      <c r="L12" s="226">
        <v>1.522478731898814</v>
      </c>
      <c r="M12" s="226">
        <v>2.0082764157881692</v>
      </c>
      <c r="N12" s="226">
        <v>1.943394119832814</v>
      </c>
      <c r="O12" s="226">
        <v>2.0546730106943021</v>
      </c>
      <c r="P12" s="226">
        <v>1.847826032972371</v>
      </c>
      <c r="Q12" s="226">
        <v>2.1357541177102122</v>
      </c>
      <c r="R12" s="226">
        <v>2.1758694613936882</v>
      </c>
      <c r="S12" s="226">
        <v>2.1806449807601211</v>
      </c>
      <c r="T12" s="226">
        <v>2.457871123459463</v>
      </c>
      <c r="U12" s="226">
        <v>2.2877712848369578</v>
      </c>
      <c r="V12" s="226">
        <v>2.148713709683975</v>
      </c>
      <c r="W12" s="226">
        <v>2.1872237900038352</v>
      </c>
      <c r="X12" s="226">
        <v>1.935140278368529</v>
      </c>
      <c r="Y12" s="226">
        <v>1.4696612913886971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9.0258737653987318</v>
      </c>
      <c r="C16" s="261">
        <f t="shared" si="0"/>
        <v>10.38065724528105</v>
      </c>
      <c r="D16" s="261">
        <f t="shared" si="0"/>
        <v>11.88984398927586</v>
      </c>
      <c r="E16" s="261">
        <f t="shared" si="0"/>
        <v>34.591498155317282</v>
      </c>
      <c r="F16" s="261">
        <f t="shared" si="0"/>
        <v>29.42341085655308</v>
      </c>
      <c r="G16" s="261">
        <f t="shared" si="0"/>
        <v>30.465903023132061</v>
      </c>
      <c r="H16" s="261">
        <f t="shared" si="0"/>
        <v>31.424175077429929</v>
      </c>
      <c r="I16" s="261">
        <f t="shared" si="0"/>
        <v>29.330950653818501</v>
      </c>
      <c r="J16" s="261">
        <f t="shared" si="0"/>
        <v>28.08276661982757</v>
      </c>
      <c r="K16" s="261">
        <f t="shared" si="0"/>
        <v>27.07404495449801</v>
      </c>
      <c r="L16" s="261">
        <f t="shared" si="0"/>
        <v>13.863549528026009</v>
      </c>
      <c r="M16" s="261">
        <f t="shared" si="0"/>
        <v>21.810500701077981</v>
      </c>
      <c r="N16" s="261">
        <f t="shared" si="0"/>
        <v>20.214601665585331</v>
      </c>
      <c r="O16" s="261">
        <f t="shared" si="0"/>
        <v>20.511443566478171</v>
      </c>
      <c r="P16" s="261">
        <f t="shared" si="0"/>
        <v>19.66251620233119</v>
      </c>
      <c r="Q16" s="261">
        <f t="shared" si="0"/>
        <v>22.96215443424483</v>
      </c>
      <c r="R16" s="261">
        <f t="shared" si="0"/>
        <v>23.384904631108171</v>
      </c>
      <c r="S16" s="261">
        <f t="shared" si="0"/>
        <v>23.18355791712975</v>
      </c>
      <c r="T16" s="261">
        <f t="shared" si="0"/>
        <v>24.864549048531028</v>
      </c>
      <c r="U16" s="261">
        <f t="shared" si="0"/>
        <v>23.02530190318793</v>
      </c>
      <c r="V16" s="261">
        <f t="shared" si="0"/>
        <v>21.62691085879635</v>
      </c>
      <c r="W16" s="261">
        <f t="shared" si="0"/>
        <v>21.843129474844108</v>
      </c>
      <c r="X16" s="261">
        <f t="shared" si="0"/>
        <v>19.845103419063989</v>
      </c>
      <c r="Y16" s="261">
        <f t="shared" si="0"/>
        <v>15.68640311329845</v>
      </c>
      <c r="DA16" s="70"/>
    </row>
    <row r="17" spans="1:105" ht="12" customHeight="1" x14ac:dyDescent="0.25">
      <c r="A17" s="60" t="s">
        <v>2556</v>
      </c>
      <c r="B17" s="329">
        <v>9.0258737653987318</v>
      </c>
      <c r="C17" s="329">
        <v>10.38065724528105</v>
      </c>
      <c r="D17" s="329">
        <v>11.88984398927586</v>
      </c>
      <c r="E17" s="329">
        <v>34.591498155317282</v>
      </c>
      <c r="F17" s="329">
        <v>29.42341085655308</v>
      </c>
      <c r="G17" s="329">
        <v>30.465903023132061</v>
      </c>
      <c r="H17" s="329">
        <v>31.424175077429929</v>
      </c>
      <c r="I17" s="329">
        <v>29.330950653818501</v>
      </c>
      <c r="J17" s="329">
        <v>28.08276661982757</v>
      </c>
      <c r="K17" s="329">
        <v>27.07404495449801</v>
      </c>
      <c r="L17" s="329">
        <v>13.863549528026009</v>
      </c>
      <c r="M17" s="329">
        <v>21.810500701077981</v>
      </c>
      <c r="N17" s="329">
        <v>20.214601665585331</v>
      </c>
      <c r="O17" s="329">
        <v>20.511443566478171</v>
      </c>
      <c r="P17" s="329">
        <v>19.66251620233119</v>
      </c>
      <c r="Q17" s="329">
        <v>22.96215443424483</v>
      </c>
      <c r="R17" s="329">
        <v>23.384904631108171</v>
      </c>
      <c r="S17" s="329">
        <v>23.18355791712975</v>
      </c>
      <c r="T17" s="329">
        <v>24.864549048531028</v>
      </c>
      <c r="U17" s="329">
        <v>23.02530190318793</v>
      </c>
      <c r="V17" s="329">
        <v>21.62691085879635</v>
      </c>
      <c r="W17" s="329">
        <v>21.843129474844108</v>
      </c>
      <c r="X17" s="329">
        <v>19.845103419063989</v>
      </c>
      <c r="Y17" s="329">
        <v>15.68640311329845</v>
      </c>
      <c r="DA17" s="72" t="s">
        <v>2647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9.6944246480618723E-2</v>
      </c>
      <c r="T18" s="230">
        <v>0.1281057143392299</v>
      </c>
      <c r="U18" s="230">
        <v>4.0197905171416352E-2</v>
      </c>
      <c r="V18" s="230">
        <v>4.2655012270461784E-3</v>
      </c>
      <c r="W18" s="230">
        <v>9.0160255167909542E-2</v>
      </c>
      <c r="X18" s="230">
        <v>8.6973260204097208E-3</v>
      </c>
      <c r="Y18" s="230">
        <v>1.27488398855258E-2</v>
      </c>
      <c r="DA18" s="71" t="s">
        <v>2648</v>
      </c>
    </row>
    <row r="19" spans="1:105" ht="12" customHeight="1" x14ac:dyDescent="0.25">
      <c r="A19" s="59" t="s">
        <v>31</v>
      </c>
      <c r="B19" s="230">
        <v>2.8238367713653951</v>
      </c>
      <c r="C19" s="230">
        <v>2.9919485980979492</v>
      </c>
      <c r="D19" s="230">
        <v>3.139908715658311</v>
      </c>
      <c r="E19" s="230">
        <v>19.787188293145661</v>
      </c>
      <c r="F19" s="230">
        <v>16.12562467932613</v>
      </c>
      <c r="G19" s="230">
        <v>18.306750454472041</v>
      </c>
      <c r="H19" s="230">
        <v>16.887127480693739</v>
      </c>
      <c r="I19" s="230">
        <v>13.55104159132822</v>
      </c>
      <c r="J19" s="230">
        <v>12.223769085296031</v>
      </c>
      <c r="K19" s="230">
        <v>11.07655173325675</v>
      </c>
      <c r="L19" s="230">
        <v>2.65146913111897</v>
      </c>
      <c r="M19" s="230">
        <v>8.9321920328898674</v>
      </c>
      <c r="N19" s="230">
        <v>7.5884879205381024</v>
      </c>
      <c r="O19" s="230">
        <v>7.1231974085234411</v>
      </c>
      <c r="P19" s="230">
        <v>6.9558116171837474</v>
      </c>
      <c r="Q19" s="230">
        <v>7.8386152483192566</v>
      </c>
      <c r="R19" s="230">
        <v>9.7459022405433071</v>
      </c>
      <c r="S19" s="230">
        <v>8.9084698018742259</v>
      </c>
      <c r="T19" s="230">
        <v>9.1242369970991142</v>
      </c>
      <c r="U19" s="230">
        <v>7.8901914822048376</v>
      </c>
      <c r="V19" s="230">
        <v>7.3453599967030367</v>
      </c>
      <c r="W19" s="230">
        <v>7.0492756469011946</v>
      </c>
      <c r="X19" s="230">
        <v>6.3851096161986041</v>
      </c>
      <c r="Y19" s="230">
        <v>5.4678808880988132</v>
      </c>
      <c r="DA19" s="71" t="s">
        <v>2649</v>
      </c>
    </row>
    <row r="20" spans="1:105" ht="12" customHeight="1" x14ac:dyDescent="0.25">
      <c r="A20" s="59" t="s">
        <v>159</v>
      </c>
      <c r="B20" s="230">
        <v>0.9855697259857068</v>
      </c>
      <c r="C20" s="230">
        <v>1.043210881966109</v>
      </c>
      <c r="D20" s="230">
        <v>2.187171495251055</v>
      </c>
      <c r="E20" s="230">
        <v>5.0671577086669188</v>
      </c>
      <c r="F20" s="230">
        <v>4.8447989247724799</v>
      </c>
      <c r="G20" s="230">
        <v>4.1856203629274908</v>
      </c>
      <c r="H20" s="230">
        <v>5.5258949703356217</v>
      </c>
      <c r="I20" s="230">
        <v>3.400874338508284</v>
      </c>
      <c r="J20" s="230">
        <v>2.0378184901555252</v>
      </c>
      <c r="K20" s="230">
        <v>2.063727610269483</v>
      </c>
      <c r="L20" s="230">
        <v>1.696755586020539</v>
      </c>
      <c r="M20" s="230">
        <v>1.262583709864904</v>
      </c>
      <c r="N20" s="230">
        <v>1.2390472375929811</v>
      </c>
      <c r="O20" s="230">
        <v>1.2596064782154881</v>
      </c>
      <c r="P20" s="230">
        <v>1.230790549241302</v>
      </c>
      <c r="Q20" s="230">
        <v>2.5573417455378591</v>
      </c>
      <c r="R20" s="230">
        <v>1.371992403256481</v>
      </c>
      <c r="S20" s="230">
        <v>1.436971361952202</v>
      </c>
      <c r="T20" s="230">
        <v>1.424861931175176</v>
      </c>
      <c r="U20" s="230">
        <v>1.4813586010743269</v>
      </c>
      <c r="V20" s="230">
        <v>1.727611675633121</v>
      </c>
      <c r="W20" s="230">
        <v>1.811587980776584</v>
      </c>
      <c r="X20" s="230">
        <v>1.9280938498454561</v>
      </c>
      <c r="Y20" s="230">
        <v>1.3946381145601869</v>
      </c>
      <c r="DA20" s="71" t="s">
        <v>2650</v>
      </c>
    </row>
    <row r="21" spans="1:105" ht="12" customHeight="1" x14ac:dyDescent="0.25">
      <c r="A21" s="59" t="s">
        <v>32</v>
      </c>
      <c r="B21" s="230">
        <v>3.4516161955555211</v>
      </c>
      <c r="C21" s="230">
        <v>2.6121955432923429</v>
      </c>
      <c r="D21" s="230">
        <v>2.1931104304361169</v>
      </c>
      <c r="E21" s="230">
        <v>4.4422894232088934</v>
      </c>
      <c r="F21" s="230">
        <v>2.1004267588775289</v>
      </c>
      <c r="G21" s="230">
        <v>1.4130530768337179</v>
      </c>
      <c r="H21" s="230">
        <v>1.4077525095438059</v>
      </c>
      <c r="I21" s="230">
        <v>2.0648313995752101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0.61826822590502994</v>
      </c>
      <c r="Q21" s="230">
        <v>0</v>
      </c>
      <c r="R21" s="230">
        <v>0</v>
      </c>
      <c r="S21" s="230">
        <v>0.35206900768525068</v>
      </c>
      <c r="T21" s="230">
        <v>8.9189047427940774E-2</v>
      </c>
      <c r="U21" s="230">
        <v>0.32704210728875138</v>
      </c>
      <c r="V21" s="230">
        <v>0</v>
      </c>
      <c r="W21" s="230">
        <v>0</v>
      </c>
      <c r="X21" s="230">
        <v>0</v>
      </c>
      <c r="Y21" s="230">
        <v>5.6606843695106493E-4</v>
      </c>
      <c r="DA21" s="71" t="s">
        <v>2651</v>
      </c>
    </row>
    <row r="22" spans="1:105" ht="12" customHeight="1" x14ac:dyDescent="0.25">
      <c r="A22" s="59" t="s">
        <v>35</v>
      </c>
      <c r="B22" s="230">
        <v>1.764851072492108</v>
      </c>
      <c r="C22" s="230">
        <v>3.7333022219246512</v>
      </c>
      <c r="D22" s="230">
        <v>4.3696533479303747</v>
      </c>
      <c r="E22" s="230">
        <v>5.2948627302958151</v>
      </c>
      <c r="F22" s="230">
        <v>6.3525604935769424</v>
      </c>
      <c r="G22" s="230">
        <v>6.5604791288988009</v>
      </c>
      <c r="H22" s="230">
        <v>7.6034001168567578</v>
      </c>
      <c r="I22" s="230">
        <v>10.31420332440679</v>
      </c>
      <c r="J22" s="230">
        <v>13.82117904437602</v>
      </c>
      <c r="K22" s="230">
        <v>13.933765610971779</v>
      </c>
      <c r="L22" s="230">
        <v>9.515324810886499</v>
      </c>
      <c r="M22" s="230">
        <v>11.615724958323201</v>
      </c>
      <c r="N22" s="230">
        <v>11.38706650745425</v>
      </c>
      <c r="O22" s="230">
        <v>12.12863967973925</v>
      </c>
      <c r="P22" s="230">
        <v>10.85764581000111</v>
      </c>
      <c r="Q22" s="230">
        <v>12.56619744038772</v>
      </c>
      <c r="R22" s="230">
        <v>12.267009987308381</v>
      </c>
      <c r="S22" s="230">
        <v>12.389103499137461</v>
      </c>
      <c r="T22" s="230">
        <v>14.098155358489571</v>
      </c>
      <c r="U22" s="230">
        <v>13.286511807448599</v>
      </c>
      <c r="V22" s="230">
        <v>12.549673685233151</v>
      </c>
      <c r="W22" s="230">
        <v>12.892105591998421</v>
      </c>
      <c r="X22" s="230">
        <v>11.52320262699952</v>
      </c>
      <c r="Y22" s="230">
        <v>8.8105692023169748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10.76726162564872</v>
      </c>
      <c r="C24" s="261">
        <f t="shared" si="1"/>
        <v>13.069653676005659</v>
      </c>
      <c r="D24" s="261">
        <f t="shared" si="1"/>
        <v>13.875420320793481</v>
      </c>
      <c r="E24" s="261">
        <f t="shared" si="1"/>
        <v>19.077756241464481</v>
      </c>
      <c r="F24" s="261">
        <f t="shared" si="1"/>
        <v>19.404387928263901</v>
      </c>
      <c r="G24" s="261">
        <f t="shared" si="1"/>
        <v>19.840531522393579</v>
      </c>
      <c r="H24" s="261">
        <f t="shared" si="1"/>
        <v>21.020503717352408</v>
      </c>
      <c r="I24" s="261">
        <f t="shared" si="1"/>
        <v>21.914568410152999</v>
      </c>
      <c r="J24" s="261">
        <f t="shared" si="1"/>
        <v>22.71854769693455</v>
      </c>
      <c r="K24" s="261">
        <f t="shared" si="1"/>
        <v>22.253641017727951</v>
      </c>
      <c r="L24" s="261">
        <f t="shared" si="1"/>
        <v>18.999261054471241</v>
      </c>
      <c r="M24" s="261">
        <f t="shared" si="1"/>
        <v>21.196725310782199</v>
      </c>
      <c r="N24" s="261">
        <f t="shared" si="1"/>
        <v>20.299769798901739</v>
      </c>
      <c r="O24" s="261">
        <f t="shared" si="1"/>
        <v>20.58378127129232</v>
      </c>
      <c r="P24" s="261">
        <f t="shared" si="1"/>
        <v>20.376002403968531</v>
      </c>
      <c r="Q24" s="261">
        <f t="shared" si="1"/>
        <v>21.82468350575634</v>
      </c>
      <c r="R24" s="261">
        <f t="shared" si="1"/>
        <v>19.331976202348759</v>
      </c>
      <c r="S24" s="261">
        <f t="shared" si="1"/>
        <v>19.386157903907339</v>
      </c>
      <c r="T24" s="261">
        <f t="shared" si="1"/>
        <v>20.973323199967709</v>
      </c>
      <c r="U24" s="261">
        <f t="shared" si="1"/>
        <v>20.424422151388939</v>
      </c>
      <c r="V24" s="261">
        <f t="shared" si="1"/>
        <v>19.297551756514981</v>
      </c>
      <c r="W24" s="261">
        <f t="shared" si="1"/>
        <v>20.33535140979259</v>
      </c>
      <c r="X24" s="261">
        <f t="shared" si="1"/>
        <v>20.19479894479775</v>
      </c>
      <c r="Y24" s="261">
        <f t="shared" si="1"/>
        <v>18.517694549541272</v>
      </c>
      <c r="DA24" s="70"/>
    </row>
    <row r="25" spans="1:105" ht="12" customHeight="1" x14ac:dyDescent="0.25">
      <c r="A25" s="60" t="s">
        <v>2566</v>
      </c>
      <c r="B25" s="262">
        <v>10.76726162564872</v>
      </c>
      <c r="C25" s="262">
        <v>13.069653676005659</v>
      </c>
      <c r="D25" s="262">
        <v>13.875420320793481</v>
      </c>
      <c r="E25" s="262">
        <v>19.077756241464481</v>
      </c>
      <c r="F25" s="262">
        <v>19.404387928263901</v>
      </c>
      <c r="G25" s="262">
        <v>19.840531522393579</v>
      </c>
      <c r="H25" s="262">
        <v>21.020503717352408</v>
      </c>
      <c r="I25" s="262">
        <v>21.914568410152999</v>
      </c>
      <c r="J25" s="262">
        <v>22.71854769693455</v>
      </c>
      <c r="K25" s="262">
        <v>22.253641017727951</v>
      </c>
      <c r="L25" s="262">
        <v>18.999261054471241</v>
      </c>
      <c r="M25" s="262">
        <v>21.196725310782199</v>
      </c>
      <c r="N25" s="262">
        <v>20.299769798901739</v>
      </c>
      <c r="O25" s="262">
        <v>20.58378127129232</v>
      </c>
      <c r="P25" s="262">
        <v>20.376002403968531</v>
      </c>
      <c r="Q25" s="262">
        <v>21.82468350575634</v>
      </c>
      <c r="R25" s="262">
        <v>19.331976202348759</v>
      </c>
      <c r="S25" s="262">
        <v>19.386157903907339</v>
      </c>
      <c r="T25" s="262">
        <v>20.973323199967709</v>
      </c>
      <c r="U25" s="262">
        <v>20.424422151388939</v>
      </c>
      <c r="V25" s="262">
        <v>19.297551756514981</v>
      </c>
      <c r="W25" s="262">
        <v>20.33535140979259</v>
      </c>
      <c r="X25" s="262">
        <v>20.19479894479775</v>
      </c>
      <c r="Y25" s="262">
        <v>18.517694549541272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12.894105379141051</v>
      </c>
      <c r="C27" s="261">
        <f t="shared" si="2"/>
        <v>14.829510350401501</v>
      </c>
      <c r="D27" s="261">
        <f t="shared" si="2"/>
        <v>16.985491413251221</v>
      </c>
      <c r="E27" s="261">
        <f t="shared" si="2"/>
        <v>49.41642593616757</v>
      </c>
      <c r="F27" s="261">
        <f t="shared" si="2"/>
        <v>42.033444080790112</v>
      </c>
      <c r="G27" s="261">
        <f t="shared" si="2"/>
        <v>43.522718604474349</v>
      </c>
      <c r="H27" s="261">
        <f t="shared" si="2"/>
        <v>44.891678682042738</v>
      </c>
      <c r="I27" s="261">
        <f t="shared" si="2"/>
        <v>41.901358076883582</v>
      </c>
      <c r="J27" s="261">
        <f t="shared" si="2"/>
        <v>40.118238028325123</v>
      </c>
      <c r="K27" s="261">
        <f t="shared" si="2"/>
        <v>38.677207077854312</v>
      </c>
      <c r="L27" s="261">
        <f t="shared" si="2"/>
        <v>19.80507075432287</v>
      </c>
      <c r="M27" s="261">
        <f t="shared" si="2"/>
        <v>31.1578581443971</v>
      </c>
      <c r="N27" s="261">
        <f t="shared" si="2"/>
        <v>28.878002379407619</v>
      </c>
      <c r="O27" s="261">
        <f t="shared" si="2"/>
        <v>29.302062237825961</v>
      </c>
      <c r="P27" s="261">
        <f t="shared" si="2"/>
        <v>28.089308860473128</v>
      </c>
      <c r="Q27" s="261">
        <f t="shared" si="2"/>
        <v>32.8030777632069</v>
      </c>
      <c r="R27" s="261">
        <f t="shared" si="2"/>
        <v>33.407006615868823</v>
      </c>
      <c r="S27" s="261">
        <f t="shared" si="2"/>
        <v>33.119368453042519</v>
      </c>
      <c r="T27" s="261">
        <f t="shared" si="2"/>
        <v>35.520784355044341</v>
      </c>
      <c r="U27" s="261">
        <f t="shared" si="2"/>
        <v>32.893288433125612</v>
      </c>
      <c r="V27" s="261">
        <f t="shared" si="2"/>
        <v>30.895586941137658</v>
      </c>
      <c r="W27" s="261">
        <f t="shared" si="2"/>
        <v>31.20447067834872</v>
      </c>
      <c r="X27" s="261">
        <f t="shared" si="2"/>
        <v>28.35014774151999</v>
      </c>
      <c r="Y27" s="261">
        <f t="shared" si="2"/>
        <v>22.409147304712072</v>
      </c>
      <c r="DA27" s="70"/>
    </row>
    <row r="28" spans="1:105" ht="12" customHeight="1" x14ac:dyDescent="0.25">
      <c r="A28" s="60" t="s">
        <v>2571</v>
      </c>
      <c r="B28" s="329">
        <v>12.894105379141051</v>
      </c>
      <c r="C28" s="329">
        <v>14.829510350401501</v>
      </c>
      <c r="D28" s="329">
        <v>16.985491413251221</v>
      </c>
      <c r="E28" s="329">
        <v>49.41642593616757</v>
      </c>
      <c r="F28" s="329">
        <v>42.033444080790112</v>
      </c>
      <c r="G28" s="329">
        <v>43.522718604474349</v>
      </c>
      <c r="H28" s="329">
        <v>44.891678682042738</v>
      </c>
      <c r="I28" s="329">
        <v>41.901358076883582</v>
      </c>
      <c r="J28" s="329">
        <v>40.118238028325123</v>
      </c>
      <c r="K28" s="329">
        <v>38.677207077854312</v>
      </c>
      <c r="L28" s="329">
        <v>19.80507075432287</v>
      </c>
      <c r="M28" s="329">
        <v>31.1578581443971</v>
      </c>
      <c r="N28" s="329">
        <v>28.878002379407619</v>
      </c>
      <c r="O28" s="329">
        <v>29.302062237825961</v>
      </c>
      <c r="P28" s="329">
        <v>28.089308860473128</v>
      </c>
      <c r="Q28" s="329">
        <v>32.8030777632069</v>
      </c>
      <c r="R28" s="329">
        <v>33.407006615868823</v>
      </c>
      <c r="S28" s="329">
        <v>33.119368453042519</v>
      </c>
      <c r="T28" s="329">
        <v>35.520784355044341</v>
      </c>
      <c r="U28" s="329">
        <v>32.893288433125612</v>
      </c>
      <c r="V28" s="329">
        <v>30.895586941137658</v>
      </c>
      <c r="W28" s="329">
        <v>31.20447067834872</v>
      </c>
      <c r="X28" s="329">
        <v>28.35014774151999</v>
      </c>
      <c r="Y28" s="329">
        <v>22.409147304712072</v>
      </c>
      <c r="DA28" s="72" t="s">
        <v>2656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0.1384917806865982</v>
      </c>
      <c r="T29" s="230">
        <v>0.18300816334175701</v>
      </c>
      <c r="U29" s="230">
        <v>5.7425578816309067E-2</v>
      </c>
      <c r="V29" s="230">
        <v>6.0935731814945422E-3</v>
      </c>
      <c r="W29" s="230">
        <v>0.1288003645255851</v>
      </c>
      <c r="X29" s="230">
        <v>1.242475145772818E-2</v>
      </c>
      <c r="Y29" s="230">
        <v>1.8212628407893991E-2</v>
      </c>
      <c r="DA29" s="71" t="s">
        <v>2657</v>
      </c>
    </row>
    <row r="30" spans="1:105" ht="12" customHeight="1" x14ac:dyDescent="0.25">
      <c r="A30" s="59" t="s">
        <v>31</v>
      </c>
      <c r="B30" s="230">
        <v>4.0340525305219934</v>
      </c>
      <c r="C30" s="230">
        <v>4.2742122829970697</v>
      </c>
      <c r="D30" s="230">
        <v>4.4855838795118732</v>
      </c>
      <c r="E30" s="230">
        <v>28.26741184735096</v>
      </c>
      <c r="F30" s="230">
        <v>23.036606684751611</v>
      </c>
      <c r="G30" s="230">
        <v>26.15250064924577</v>
      </c>
      <c r="H30" s="230">
        <v>24.12446782956248</v>
      </c>
      <c r="I30" s="230">
        <v>19.3586308447546</v>
      </c>
      <c r="J30" s="230">
        <v>17.462527264708619</v>
      </c>
      <c r="K30" s="230">
        <v>15.823645333223929</v>
      </c>
      <c r="L30" s="230">
        <v>3.7878130444556719</v>
      </c>
      <c r="M30" s="230">
        <v>12.76027433269981</v>
      </c>
      <c r="N30" s="230">
        <v>10.84069702934015</v>
      </c>
      <c r="O30" s="230">
        <v>10.175996297890631</v>
      </c>
      <c r="P30" s="230">
        <v>9.9368737388339241</v>
      </c>
      <c r="Q30" s="230">
        <v>11.198021783313219</v>
      </c>
      <c r="R30" s="230">
        <v>13.922717486490439</v>
      </c>
      <c r="S30" s="230">
        <v>12.7263854312489</v>
      </c>
      <c r="T30" s="230">
        <v>13.03462428157016</v>
      </c>
      <c r="U30" s="230">
        <v>11.271702117435479</v>
      </c>
      <c r="V30" s="230">
        <v>10.49337142386149</v>
      </c>
      <c r="W30" s="230">
        <v>10.07039378128742</v>
      </c>
      <c r="X30" s="230">
        <v>9.1215851659980061</v>
      </c>
      <c r="Y30" s="230">
        <v>7.8112584115697317</v>
      </c>
      <c r="DA30" s="71" t="s">
        <v>2658</v>
      </c>
    </row>
    <row r="31" spans="1:105" ht="12" customHeight="1" x14ac:dyDescent="0.25">
      <c r="A31" s="59" t="s">
        <v>159</v>
      </c>
      <c r="B31" s="230">
        <v>1.407956751408153</v>
      </c>
      <c r="C31" s="230">
        <v>1.490301259951585</v>
      </c>
      <c r="D31" s="230">
        <v>3.1245307075015081</v>
      </c>
      <c r="E31" s="230">
        <v>7.2387967266670303</v>
      </c>
      <c r="F31" s="230">
        <v>6.9211413211035424</v>
      </c>
      <c r="G31" s="230">
        <v>5.9794576613249868</v>
      </c>
      <c r="H31" s="230">
        <v>7.8941356719080309</v>
      </c>
      <c r="I31" s="230">
        <v>4.8583919121546923</v>
      </c>
      <c r="J31" s="230">
        <v>2.9111692716507509</v>
      </c>
      <c r="K31" s="230">
        <v>2.948182300384977</v>
      </c>
      <c r="L31" s="230">
        <v>2.423936551457913</v>
      </c>
      <c r="M31" s="230">
        <v>1.80369101409272</v>
      </c>
      <c r="N31" s="230">
        <v>1.770067482275687</v>
      </c>
      <c r="O31" s="230">
        <v>1.799437826022126</v>
      </c>
      <c r="P31" s="230">
        <v>1.7582722132018609</v>
      </c>
      <c r="Q31" s="230">
        <v>3.6533453507683689</v>
      </c>
      <c r="R31" s="230">
        <v>1.9599891475092579</v>
      </c>
      <c r="S31" s="230">
        <v>2.0528162313602891</v>
      </c>
      <c r="T31" s="230">
        <v>2.0355170445359652</v>
      </c>
      <c r="U31" s="230">
        <v>2.1162265729633249</v>
      </c>
      <c r="V31" s="230">
        <v>2.468016679475888</v>
      </c>
      <c r="W31" s="230">
        <v>2.5879828296808332</v>
      </c>
      <c r="X31" s="230">
        <v>2.7544197854935089</v>
      </c>
      <c r="Y31" s="230">
        <v>1.9923401636574101</v>
      </c>
      <c r="DA31" s="71" t="s">
        <v>2659</v>
      </c>
    </row>
    <row r="32" spans="1:105" ht="12" customHeight="1" x14ac:dyDescent="0.25">
      <c r="A32" s="59" t="s">
        <v>32</v>
      </c>
      <c r="B32" s="230">
        <v>4.9308802793650317</v>
      </c>
      <c r="C32" s="230">
        <v>3.7317079189890632</v>
      </c>
      <c r="D32" s="230">
        <v>3.1330149006230239</v>
      </c>
      <c r="E32" s="230">
        <v>6.3461277474412752</v>
      </c>
      <c r="F32" s="230">
        <v>3.0006096555393271</v>
      </c>
      <c r="G32" s="230">
        <v>2.0186472526195969</v>
      </c>
      <c r="H32" s="230">
        <v>2.011075013634009</v>
      </c>
      <c r="I32" s="230">
        <v>2.9497591422502998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0.88324032272147124</v>
      </c>
      <c r="Q32" s="230">
        <v>0</v>
      </c>
      <c r="R32" s="230">
        <v>0</v>
      </c>
      <c r="S32" s="230">
        <v>0.50295572526464405</v>
      </c>
      <c r="T32" s="230">
        <v>0.1274129248970583</v>
      </c>
      <c r="U32" s="230">
        <v>0.46720301041250201</v>
      </c>
      <c r="V32" s="230">
        <v>0</v>
      </c>
      <c r="W32" s="230">
        <v>0</v>
      </c>
      <c r="X32" s="230">
        <v>0</v>
      </c>
      <c r="Y32" s="230">
        <v>8.0866919564437833E-4</v>
      </c>
      <c r="DA32" s="71" t="s">
        <v>2660</v>
      </c>
    </row>
    <row r="33" spans="1:105" ht="12" customHeight="1" x14ac:dyDescent="0.25">
      <c r="A33" s="59" t="s">
        <v>35</v>
      </c>
      <c r="B33" s="230">
        <v>2.521215817845869</v>
      </c>
      <c r="C33" s="230">
        <v>5.3332888884637866</v>
      </c>
      <c r="D33" s="230">
        <v>6.2423619256148202</v>
      </c>
      <c r="E33" s="230">
        <v>7.5640896147083119</v>
      </c>
      <c r="F33" s="230">
        <v>9.0750864193956318</v>
      </c>
      <c r="G33" s="230">
        <v>9.372113041283999</v>
      </c>
      <c r="H33" s="230">
        <v>10.86200016693823</v>
      </c>
      <c r="I33" s="230">
        <v>14.73457617772398</v>
      </c>
      <c r="J33" s="230">
        <v>19.744541491965741</v>
      </c>
      <c r="K33" s="230">
        <v>19.905379444245401</v>
      </c>
      <c r="L33" s="230">
        <v>13.593321158409291</v>
      </c>
      <c r="M33" s="230">
        <v>16.593892797604571</v>
      </c>
      <c r="N33" s="230">
        <v>16.267237867791781</v>
      </c>
      <c r="O33" s="230">
        <v>17.326628113913209</v>
      </c>
      <c r="P33" s="230">
        <v>15.510922585715869</v>
      </c>
      <c r="Q33" s="230">
        <v>17.951710629125309</v>
      </c>
      <c r="R33" s="230">
        <v>17.52429998186912</v>
      </c>
      <c r="S33" s="230">
        <v>17.698719284482092</v>
      </c>
      <c r="T33" s="230">
        <v>20.140221940699391</v>
      </c>
      <c r="U33" s="230">
        <v>18.980731153497999</v>
      </c>
      <c r="V33" s="230">
        <v>17.92810526461879</v>
      </c>
      <c r="W33" s="230">
        <v>18.417293702854881</v>
      </c>
      <c r="X33" s="230">
        <v>16.461718038570751</v>
      </c>
      <c r="Y33" s="230">
        <v>12.58652743188139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35.318696937082407</v>
      </c>
      <c r="C35" s="261">
        <v>36.92116056398541</v>
      </c>
      <c r="D35" s="261">
        <v>38.935492675406941</v>
      </c>
      <c r="E35" s="261">
        <v>62.086603243748563</v>
      </c>
      <c r="F35" s="261">
        <v>59.271566686451557</v>
      </c>
      <c r="G35" s="261">
        <v>60.148463678026317</v>
      </c>
      <c r="H35" s="261">
        <v>62.561317032613061</v>
      </c>
      <c r="I35" s="261">
        <v>60.702504672607333</v>
      </c>
      <c r="J35" s="261">
        <v>58.498799334379306</v>
      </c>
      <c r="K35" s="261">
        <v>57.908146920136801</v>
      </c>
      <c r="L35" s="261">
        <v>48.312899706643549</v>
      </c>
      <c r="M35" s="261">
        <v>53.344743025189942</v>
      </c>
      <c r="N35" s="261">
        <v>51.424552219277643</v>
      </c>
      <c r="O35" s="261">
        <v>50.483678038425857</v>
      </c>
      <c r="P35" s="261">
        <v>51.136763779393711</v>
      </c>
      <c r="Q35" s="261">
        <v>55.199543687017297</v>
      </c>
      <c r="R35" s="261">
        <v>47.678368496766304</v>
      </c>
      <c r="S35" s="261">
        <v>47.881807825373237</v>
      </c>
      <c r="T35" s="261">
        <v>50.934060091302683</v>
      </c>
      <c r="U35" s="261">
        <v>49.37199242875657</v>
      </c>
      <c r="V35" s="261">
        <v>47.085547205330712</v>
      </c>
      <c r="W35" s="261">
        <v>49.78478013586512</v>
      </c>
      <c r="X35" s="261">
        <v>48.697067521478488</v>
      </c>
      <c r="Y35" s="261">
        <v>46.843315828905958</v>
      </c>
      <c r="DA35" s="70" t="s">
        <v>2663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0.20020933282833009</v>
      </c>
      <c r="T36" s="229">
        <v>0.26240356231121231</v>
      </c>
      <c r="U36" s="229">
        <v>8.618891601117229E-2</v>
      </c>
      <c r="V36" s="229">
        <v>9.286125591567938E-3</v>
      </c>
      <c r="W36" s="229">
        <v>0.2054801003094146</v>
      </c>
      <c r="X36" s="229">
        <v>2.134064252217301E-2</v>
      </c>
      <c r="Y36" s="229">
        <v>3.8068531707373579E-2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11.04981497857651</v>
      </c>
      <c r="C38" s="229">
        <v>10.641543399362529</v>
      </c>
      <c r="D38" s="229">
        <v>10.282211685050569</v>
      </c>
      <c r="E38" s="229">
        <v>35.515065099226902</v>
      </c>
      <c r="F38" s="229">
        <v>32.484032636498263</v>
      </c>
      <c r="G38" s="229">
        <v>36.142795896692988</v>
      </c>
      <c r="H38" s="229">
        <v>33.620005409422483</v>
      </c>
      <c r="I38" s="229">
        <v>28.044851843532332</v>
      </c>
      <c r="J38" s="229">
        <v>25.463154129751931</v>
      </c>
      <c r="K38" s="229">
        <v>22.443952453299321</v>
      </c>
      <c r="L38" s="229">
        <v>8.0737430645797694</v>
      </c>
      <c r="M38" s="229">
        <v>21.846609354667809</v>
      </c>
      <c r="N38" s="229">
        <v>19.304589810415621</v>
      </c>
      <c r="O38" s="229">
        <v>17.531930573806569</v>
      </c>
      <c r="P38" s="229">
        <v>17.938438924388549</v>
      </c>
      <c r="Q38" s="229">
        <v>18.697137728931079</v>
      </c>
      <c r="R38" s="229">
        <v>19.87045599236486</v>
      </c>
      <c r="S38" s="229">
        <v>18.397778726467681</v>
      </c>
      <c r="T38" s="229">
        <v>18.68950424077514</v>
      </c>
      <c r="U38" s="229">
        <v>16.917474880143331</v>
      </c>
      <c r="V38" s="229">
        <v>15.991071579622609</v>
      </c>
      <c r="W38" s="229">
        <v>16.065680652038861</v>
      </c>
      <c r="X38" s="229">
        <v>15.667153498031629</v>
      </c>
      <c r="Y38" s="229">
        <v>16.32730498067173</v>
      </c>
      <c r="DA38" s="73" t="s">
        <v>2666</v>
      </c>
    </row>
    <row r="39" spans="1:105" ht="12" customHeight="1" x14ac:dyDescent="0.25">
      <c r="A39" s="46" t="s">
        <v>159</v>
      </c>
      <c r="B39" s="229">
        <v>3.8565837909117699</v>
      </c>
      <c r="C39" s="229">
        <v>3.7104159751230399</v>
      </c>
      <c r="D39" s="229">
        <v>7.1622974876723218</v>
      </c>
      <c r="E39" s="229">
        <v>9.0947957448655785</v>
      </c>
      <c r="F39" s="229">
        <v>9.7595354920636588</v>
      </c>
      <c r="G39" s="229">
        <v>8.2636196333454155</v>
      </c>
      <c r="H39" s="229">
        <v>11.00131558827743</v>
      </c>
      <c r="I39" s="229">
        <v>7.0383532010536296</v>
      </c>
      <c r="J39" s="229">
        <v>4.2449498138594643</v>
      </c>
      <c r="K39" s="229">
        <v>4.1816447462057544</v>
      </c>
      <c r="L39" s="229">
        <v>5.1666332766766923</v>
      </c>
      <c r="M39" s="229">
        <v>3.0880631524064639</v>
      </c>
      <c r="N39" s="229">
        <v>3.1520507020540851</v>
      </c>
      <c r="O39" s="229">
        <v>3.1001995396009359</v>
      </c>
      <c r="P39" s="229">
        <v>3.1741027950982388</v>
      </c>
      <c r="Q39" s="229">
        <v>6.0999257294225231</v>
      </c>
      <c r="R39" s="229">
        <v>2.7972899786902681</v>
      </c>
      <c r="S39" s="229">
        <v>2.9676343683519559</v>
      </c>
      <c r="T39" s="229">
        <v>2.9185961646638519</v>
      </c>
      <c r="U39" s="229">
        <v>3.176202628121287</v>
      </c>
      <c r="V39" s="229">
        <v>3.761063035609018</v>
      </c>
      <c r="W39" s="229">
        <v>4.1287070374418624</v>
      </c>
      <c r="X39" s="229">
        <v>4.7309669089320661</v>
      </c>
      <c r="Y39" s="229">
        <v>4.1644436482980076</v>
      </c>
      <c r="DA39" s="73" t="s">
        <v>2667</v>
      </c>
    </row>
    <row r="40" spans="1:105" ht="12" customHeight="1" x14ac:dyDescent="0.25">
      <c r="A40" s="46" t="s">
        <v>32</v>
      </c>
      <c r="B40" s="229">
        <v>13.506347365646491</v>
      </c>
      <c r="C40" s="229">
        <v>9.2908655781180727</v>
      </c>
      <c r="D40" s="229">
        <v>7.1817456290950554</v>
      </c>
      <c r="E40" s="229">
        <v>7.973249949287756</v>
      </c>
      <c r="F40" s="229">
        <v>4.2311744656581709</v>
      </c>
      <c r="G40" s="229">
        <v>2.789773590578394</v>
      </c>
      <c r="H40" s="229">
        <v>2.802646396795399</v>
      </c>
      <c r="I40" s="229">
        <v>4.2733165781158506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1.594460491409605</v>
      </c>
      <c r="Q40" s="229">
        <v>0</v>
      </c>
      <c r="R40" s="229">
        <v>0</v>
      </c>
      <c r="S40" s="229">
        <v>0.72709318703393389</v>
      </c>
      <c r="T40" s="229">
        <v>0.18268914766957001</v>
      </c>
      <c r="U40" s="229">
        <v>0.70121576228977922</v>
      </c>
      <c r="V40" s="229">
        <v>0</v>
      </c>
      <c r="W40" s="229">
        <v>0</v>
      </c>
      <c r="X40" s="229">
        <v>0</v>
      </c>
      <c r="Y40" s="229">
        <v>1.6903023674397851E-3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3.0491445599699731</v>
      </c>
      <c r="L41" s="229">
        <v>6.09828912012647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3.1060799999305449E-3</v>
      </c>
      <c r="T41" s="229">
        <v>3.1060799999072012E-3</v>
      </c>
      <c r="U41" s="229">
        <v>3.106079999959419E-3</v>
      </c>
      <c r="V41" s="229">
        <v>3.1060800000370539E-3</v>
      </c>
      <c r="W41" s="229">
        <v>3.1060800000452531E-3</v>
      </c>
      <c r="X41" s="229">
        <v>3.1060800000476578E-3</v>
      </c>
      <c r="Y41" s="229">
        <v>3.1060800000687629E-3</v>
      </c>
      <c r="DA41" s="73" t="s">
        <v>2669</v>
      </c>
    </row>
    <row r="42" spans="1:105" ht="12" customHeight="1" x14ac:dyDescent="0.25">
      <c r="A42" s="46" t="s">
        <v>35</v>
      </c>
      <c r="B42" s="229">
        <v>6.9059508019476494</v>
      </c>
      <c r="C42" s="229">
        <v>13.27833561138176</v>
      </c>
      <c r="D42" s="229">
        <v>14.309237873588989</v>
      </c>
      <c r="E42" s="229">
        <v>9.5034924503683218</v>
      </c>
      <c r="F42" s="229">
        <v>12.79682409223148</v>
      </c>
      <c r="G42" s="229">
        <v>12.95227455740952</v>
      </c>
      <c r="H42" s="229">
        <v>15.13734963811776</v>
      </c>
      <c r="I42" s="229">
        <v>21.34598304990552</v>
      </c>
      <c r="J42" s="229">
        <v>28.790695390767919</v>
      </c>
      <c r="K42" s="229">
        <v>28.23340516066175</v>
      </c>
      <c r="L42" s="229">
        <v>28.974234245260611</v>
      </c>
      <c r="M42" s="229">
        <v>28.41007051811566</v>
      </c>
      <c r="N42" s="229">
        <v>28.967911706807939</v>
      </c>
      <c r="O42" s="229">
        <v>29.851547925018359</v>
      </c>
      <c r="P42" s="229">
        <v>28.00093316848708</v>
      </c>
      <c r="Q42" s="229">
        <v>29.973651828650269</v>
      </c>
      <c r="R42" s="229">
        <v>25.01062252571117</v>
      </c>
      <c r="S42" s="229">
        <v>25.58598613069142</v>
      </c>
      <c r="T42" s="229">
        <v>28.877760895883</v>
      </c>
      <c r="U42" s="229">
        <v>28.48780416219104</v>
      </c>
      <c r="V42" s="229">
        <v>27.321020384507481</v>
      </c>
      <c r="W42" s="229">
        <v>29.381806266074939</v>
      </c>
      <c r="X42" s="229">
        <v>28.274500391992561</v>
      </c>
      <c r="Y42" s="229">
        <v>26.30870228586134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0.42882840001023842</v>
      </c>
      <c r="Q44" s="229">
        <v>0.4288284000134206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</v>
      </c>
      <c r="E51" s="232">
        <f t="shared" si="3"/>
        <v>1</v>
      </c>
      <c r="F51" s="232">
        <f t="shared" si="3"/>
        <v>0.99999999999999978</v>
      </c>
      <c r="G51" s="232">
        <f t="shared" si="3"/>
        <v>0.99999999999999956</v>
      </c>
      <c r="H51" s="232">
        <f t="shared" si="3"/>
        <v>0.99999999999999978</v>
      </c>
      <c r="I51" s="232">
        <f t="shared" si="3"/>
        <v>1</v>
      </c>
      <c r="J51" s="232">
        <f t="shared" si="3"/>
        <v>1</v>
      </c>
      <c r="K51" s="232">
        <f t="shared" si="3"/>
        <v>0.99999999999999978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1.0000000000000004</v>
      </c>
      <c r="Q51" s="232">
        <f t="shared" si="3"/>
        <v>0.99999999999999989</v>
      </c>
      <c r="R51" s="232">
        <f t="shared" si="3"/>
        <v>1.0000000000000002</v>
      </c>
      <c r="S51" s="232">
        <f t="shared" si="3"/>
        <v>1</v>
      </c>
      <c r="T51" s="232">
        <f t="shared" si="3"/>
        <v>1</v>
      </c>
      <c r="U51" s="232">
        <f t="shared" si="3"/>
        <v>0.99999999999999978</v>
      </c>
      <c r="V51" s="232">
        <f t="shared" si="3"/>
        <v>1.0000000000000002</v>
      </c>
      <c r="W51" s="232">
        <f t="shared" si="3"/>
        <v>1</v>
      </c>
      <c r="X51" s="232">
        <f t="shared" si="3"/>
        <v>0.99999999999999978</v>
      </c>
      <c r="Y51" s="232">
        <f t="shared" si="3"/>
        <v>0.99999999999999967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6.9818722991739565E-3</v>
      </c>
      <c r="C56" s="300">
        <f t="shared" si="8"/>
        <v>1.069277447002129E-2</v>
      </c>
      <c r="D56" s="300">
        <f t="shared" si="8"/>
        <v>1.3357431032605343E-2</v>
      </c>
      <c r="E56" s="300">
        <f t="shared" si="8"/>
        <v>1.3129309749756497E-2</v>
      </c>
      <c r="F56" s="300">
        <f t="shared" si="8"/>
        <v>1.4411754934828514E-2</v>
      </c>
      <c r="G56" s="300">
        <f t="shared" si="8"/>
        <v>1.3746156206587786E-2</v>
      </c>
      <c r="H56" s="300">
        <f t="shared" si="8"/>
        <v>1.5638637218073431E-2</v>
      </c>
      <c r="I56" s="300">
        <f t="shared" si="8"/>
        <v>1.63426537073415E-2</v>
      </c>
      <c r="J56" s="300">
        <f t="shared" si="8"/>
        <v>1.8649734940937815E-2</v>
      </c>
      <c r="K56" s="300">
        <f t="shared" si="8"/>
        <v>1.9035169730286718E-2</v>
      </c>
      <c r="L56" s="300">
        <f t="shared" si="8"/>
        <v>1.7455303733797844E-2</v>
      </c>
      <c r="M56" s="300">
        <f t="shared" si="8"/>
        <v>1.7162247904807925E-2</v>
      </c>
      <c r="N56" s="300">
        <f t="shared" si="8"/>
        <v>1.7523193214213136E-2</v>
      </c>
      <c r="O56" s="300">
        <f t="shared" si="8"/>
        <v>1.8417188660389838E-2</v>
      </c>
      <c r="P56" s="300">
        <f t="shared" si="8"/>
        <v>1.6957288268298145E-2</v>
      </c>
      <c r="Q56" s="300">
        <f t="shared" si="8"/>
        <v>1.8989385574702335E-2</v>
      </c>
      <c r="R56" s="300">
        <f t="shared" si="8"/>
        <v>1.9166527792474398E-2</v>
      </c>
      <c r="S56" s="300">
        <f t="shared" si="8"/>
        <v>1.931337003995489E-2</v>
      </c>
      <c r="T56" s="300">
        <f t="shared" si="8"/>
        <v>2.0046677832647658E-2</v>
      </c>
      <c r="U56" s="300">
        <f t="shared" si="8"/>
        <v>1.9826020547242432E-2</v>
      </c>
      <c r="V56" s="300">
        <f t="shared" si="8"/>
        <v>2.0144273051810567E-2</v>
      </c>
      <c r="W56" s="300">
        <f t="shared" si="8"/>
        <v>1.9851384347517848E-2</v>
      </c>
      <c r="X56" s="300">
        <f t="shared" si="8"/>
        <v>1.8927591130917656E-2</v>
      </c>
      <c r="Y56" s="300">
        <f t="shared" si="8"/>
        <v>1.6187853445228037E-2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0.131795201559613</v>
      </c>
      <c r="C57" s="301">
        <f t="shared" si="9"/>
        <v>0.13656283425856783</v>
      </c>
      <c r="D57" s="301">
        <f t="shared" si="9"/>
        <v>0.14361078453424744</v>
      </c>
      <c r="E57" s="301">
        <f t="shared" si="9"/>
        <v>0.20667714293285946</v>
      </c>
      <c r="F57" s="301">
        <f t="shared" si="9"/>
        <v>0.19315809753021448</v>
      </c>
      <c r="G57" s="301">
        <f t="shared" si="9"/>
        <v>0.19513949222087373</v>
      </c>
      <c r="H57" s="301">
        <f t="shared" si="9"/>
        <v>0.19345336883990097</v>
      </c>
      <c r="I57" s="301">
        <f t="shared" si="9"/>
        <v>0.18753149830239613</v>
      </c>
      <c r="J57" s="301">
        <f t="shared" si="9"/>
        <v>0.18444207258476136</v>
      </c>
      <c r="K57" s="301">
        <f t="shared" si="9"/>
        <v>0.18201722011223073</v>
      </c>
      <c r="L57" s="301">
        <f t="shared" si="9"/>
        <v>0.13489256984774994</v>
      </c>
      <c r="M57" s="301">
        <f t="shared" si="9"/>
        <v>0.16811397172246401</v>
      </c>
      <c r="N57" s="301">
        <f t="shared" si="9"/>
        <v>0.1643840639056352</v>
      </c>
      <c r="O57" s="301">
        <f t="shared" si="9"/>
        <v>0.16655790613208693</v>
      </c>
      <c r="P57" s="301">
        <f t="shared" si="9"/>
        <v>0.16206900174681532</v>
      </c>
      <c r="Q57" s="301">
        <f t="shared" si="9"/>
        <v>0.16963784123760986</v>
      </c>
      <c r="R57" s="301">
        <f t="shared" si="9"/>
        <v>0.18526881462127101</v>
      </c>
      <c r="S57" s="301">
        <f t="shared" si="9"/>
        <v>0.18398997448311022</v>
      </c>
      <c r="T57" s="301">
        <f t="shared" si="9"/>
        <v>0.18418321169188284</v>
      </c>
      <c r="U57" s="301">
        <f t="shared" si="9"/>
        <v>0.17952353268845217</v>
      </c>
      <c r="V57" s="301">
        <f t="shared" si="9"/>
        <v>0.17821913381962171</v>
      </c>
      <c r="W57" s="301">
        <f t="shared" si="9"/>
        <v>0.17382404320502873</v>
      </c>
      <c r="X57" s="301">
        <f t="shared" si="9"/>
        <v>0.16628202837517619</v>
      </c>
      <c r="Y57" s="301">
        <f t="shared" si="9"/>
        <v>0.14916863464057847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0.131795201559613</v>
      </c>
      <c r="C58" s="302">
        <f t="shared" si="10"/>
        <v>0.13656283425856783</v>
      </c>
      <c r="D58" s="302">
        <f t="shared" si="10"/>
        <v>0.14361078453424744</v>
      </c>
      <c r="E58" s="302">
        <f t="shared" si="10"/>
        <v>0.20667714293285946</v>
      </c>
      <c r="F58" s="302">
        <f t="shared" si="10"/>
        <v>0.19315809753021448</v>
      </c>
      <c r="G58" s="302">
        <f t="shared" si="10"/>
        <v>0.19513949222087373</v>
      </c>
      <c r="H58" s="302">
        <f t="shared" si="10"/>
        <v>0.19345336883990097</v>
      </c>
      <c r="I58" s="302">
        <f t="shared" si="10"/>
        <v>0.18753149830239613</v>
      </c>
      <c r="J58" s="302">
        <f t="shared" si="10"/>
        <v>0.18444207258476136</v>
      </c>
      <c r="K58" s="302">
        <f t="shared" si="10"/>
        <v>0.18201722011223073</v>
      </c>
      <c r="L58" s="302">
        <f t="shared" si="10"/>
        <v>0.13489256984774994</v>
      </c>
      <c r="M58" s="302">
        <f t="shared" si="10"/>
        <v>0.16811397172246401</v>
      </c>
      <c r="N58" s="302">
        <f t="shared" si="10"/>
        <v>0.1643840639056352</v>
      </c>
      <c r="O58" s="302">
        <f t="shared" si="10"/>
        <v>0.16655790613208693</v>
      </c>
      <c r="P58" s="302">
        <f t="shared" si="10"/>
        <v>0.16206900174681532</v>
      </c>
      <c r="Q58" s="302">
        <f t="shared" si="10"/>
        <v>0.16963784123760986</v>
      </c>
      <c r="R58" s="302">
        <f t="shared" si="10"/>
        <v>0.18526881462127101</v>
      </c>
      <c r="S58" s="302">
        <f t="shared" si="10"/>
        <v>0.18398997448311022</v>
      </c>
      <c r="T58" s="302">
        <f t="shared" si="10"/>
        <v>0.18418321169188284</v>
      </c>
      <c r="U58" s="302">
        <f t="shared" si="10"/>
        <v>0.17952353268845217</v>
      </c>
      <c r="V58" s="302">
        <f t="shared" si="10"/>
        <v>0.17821913381962171</v>
      </c>
      <c r="W58" s="302">
        <f t="shared" si="10"/>
        <v>0.17382404320502873</v>
      </c>
      <c r="X58" s="302">
        <f t="shared" si="10"/>
        <v>0.16628202837517619</v>
      </c>
      <c r="Y58" s="302">
        <f t="shared" si="10"/>
        <v>0.14916863464057847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0.15722282995332468</v>
      </c>
      <c r="C60" s="301">
        <f t="shared" si="12"/>
        <v>0.1719379521546778</v>
      </c>
      <c r="D60" s="301">
        <f t="shared" si="12"/>
        <v>0.16759345200903281</v>
      </c>
      <c r="E60" s="301">
        <f t="shared" si="12"/>
        <v>0.11398570064388241</v>
      </c>
      <c r="F60" s="301">
        <f t="shared" si="12"/>
        <v>0.12738545759479641</v>
      </c>
      <c r="G60" s="301">
        <f t="shared" si="12"/>
        <v>0.12708211024411295</v>
      </c>
      <c r="H60" s="301">
        <f t="shared" si="12"/>
        <v>0.12940633282539835</v>
      </c>
      <c r="I60" s="301">
        <f t="shared" si="12"/>
        <v>0.14011383051000176</v>
      </c>
      <c r="J60" s="301">
        <f t="shared" si="12"/>
        <v>0.14921094064784468</v>
      </c>
      <c r="K60" s="301">
        <f t="shared" si="12"/>
        <v>0.14960992648973967</v>
      </c>
      <c r="L60" s="301">
        <f t="shared" si="12"/>
        <v>0.18486312929202736</v>
      </c>
      <c r="M60" s="301">
        <f t="shared" si="12"/>
        <v>0.16338302950236958</v>
      </c>
      <c r="N60" s="301">
        <f t="shared" si="12"/>
        <v>0.16507664662882796</v>
      </c>
      <c r="O60" s="301">
        <f t="shared" si="12"/>
        <v>0.16714530587356277</v>
      </c>
      <c r="P60" s="301">
        <f t="shared" si="12"/>
        <v>0.1679499375980357</v>
      </c>
      <c r="Q60" s="301">
        <f t="shared" si="12"/>
        <v>0.16123453076724922</v>
      </c>
      <c r="R60" s="301">
        <f t="shared" si="12"/>
        <v>0.15315915851678411</v>
      </c>
      <c r="S60" s="301">
        <f t="shared" si="12"/>
        <v>0.15385294659324031</v>
      </c>
      <c r="T60" s="301">
        <f t="shared" si="12"/>
        <v>0.15535910260355792</v>
      </c>
      <c r="U60" s="301">
        <f t="shared" si="12"/>
        <v>0.15924500938812694</v>
      </c>
      <c r="V60" s="301">
        <f t="shared" si="12"/>
        <v>0.15902377280510177</v>
      </c>
      <c r="W60" s="301">
        <f t="shared" si="12"/>
        <v>0.16182539256181636</v>
      </c>
      <c r="X60" s="301">
        <f t="shared" si="12"/>
        <v>0.16921212554347184</v>
      </c>
      <c r="Y60" s="301">
        <f t="shared" si="12"/>
        <v>0.17609258111597265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0.15722282995332468</v>
      </c>
      <c r="C61" s="302">
        <f t="shared" si="13"/>
        <v>0.1719379521546778</v>
      </c>
      <c r="D61" s="302">
        <f t="shared" si="13"/>
        <v>0.16759345200903281</v>
      </c>
      <c r="E61" s="302">
        <f t="shared" si="13"/>
        <v>0.11398570064388241</v>
      </c>
      <c r="F61" s="302">
        <f t="shared" si="13"/>
        <v>0.12738545759479641</v>
      </c>
      <c r="G61" s="302">
        <f t="shared" si="13"/>
        <v>0.12708211024411295</v>
      </c>
      <c r="H61" s="302">
        <f t="shared" si="13"/>
        <v>0.12940633282539835</v>
      </c>
      <c r="I61" s="302">
        <f t="shared" si="13"/>
        <v>0.14011383051000176</v>
      </c>
      <c r="J61" s="302">
        <f t="shared" si="13"/>
        <v>0.14921094064784468</v>
      </c>
      <c r="K61" s="302">
        <f t="shared" si="13"/>
        <v>0.14960992648973967</v>
      </c>
      <c r="L61" s="302">
        <f t="shared" si="13"/>
        <v>0.18486312929202736</v>
      </c>
      <c r="M61" s="302">
        <f t="shared" si="13"/>
        <v>0.16338302950236958</v>
      </c>
      <c r="N61" s="302">
        <f t="shared" si="13"/>
        <v>0.16507664662882796</v>
      </c>
      <c r="O61" s="302">
        <f t="shared" si="13"/>
        <v>0.16714530587356277</v>
      </c>
      <c r="P61" s="302">
        <f t="shared" si="13"/>
        <v>0.1679499375980357</v>
      </c>
      <c r="Q61" s="302">
        <f t="shared" si="13"/>
        <v>0.16123453076724922</v>
      </c>
      <c r="R61" s="302">
        <f t="shared" si="13"/>
        <v>0.15315915851678411</v>
      </c>
      <c r="S61" s="302">
        <f t="shared" si="13"/>
        <v>0.15385294659324031</v>
      </c>
      <c r="T61" s="302">
        <f t="shared" si="13"/>
        <v>0.15535910260355792</v>
      </c>
      <c r="U61" s="302">
        <f t="shared" si="13"/>
        <v>0.15924500938812694</v>
      </c>
      <c r="V61" s="302">
        <f t="shared" si="13"/>
        <v>0.15902377280510177</v>
      </c>
      <c r="W61" s="302">
        <f t="shared" si="13"/>
        <v>0.16182539256181636</v>
      </c>
      <c r="X61" s="302">
        <f t="shared" si="13"/>
        <v>0.16921212554347184</v>
      </c>
      <c r="Y61" s="302">
        <f t="shared" si="13"/>
        <v>0.17609258111597265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0.18827885937087577</v>
      </c>
      <c r="C63" s="301">
        <f t="shared" si="15"/>
        <v>0.19508976322652549</v>
      </c>
      <c r="D63" s="301">
        <f t="shared" si="15"/>
        <v>0.20515826362035339</v>
      </c>
      <c r="E63" s="301">
        <f t="shared" si="15"/>
        <v>0.29525306133265655</v>
      </c>
      <c r="F63" s="301">
        <f t="shared" si="15"/>
        <v>0.27594013932887779</v>
      </c>
      <c r="G63" s="301">
        <f t="shared" si="15"/>
        <v>0.2787707031726766</v>
      </c>
      <c r="H63" s="301">
        <f t="shared" si="15"/>
        <v>0.27636195548557274</v>
      </c>
      <c r="I63" s="301">
        <f t="shared" si="15"/>
        <v>0.26790214043199451</v>
      </c>
      <c r="J63" s="301">
        <f t="shared" si="15"/>
        <v>0.26348867512108781</v>
      </c>
      <c r="K63" s="301">
        <f t="shared" si="15"/>
        <v>0.26002460016032969</v>
      </c>
      <c r="L63" s="301">
        <f t="shared" si="15"/>
        <v>0.19270367121107135</v>
      </c>
      <c r="M63" s="301">
        <f t="shared" si="15"/>
        <v>0.24016281674637704</v>
      </c>
      <c r="N63" s="301">
        <f t="shared" si="15"/>
        <v>0.23483437700805032</v>
      </c>
      <c r="O63" s="301">
        <f t="shared" si="15"/>
        <v>0.23793986590298133</v>
      </c>
      <c r="P63" s="301">
        <f t="shared" si="15"/>
        <v>0.23152714535259331</v>
      </c>
      <c r="Q63" s="301">
        <f t="shared" si="15"/>
        <v>0.24233977319658551</v>
      </c>
      <c r="R63" s="301">
        <f t="shared" si="15"/>
        <v>0.26466973517324438</v>
      </c>
      <c r="S63" s="301">
        <f t="shared" si="15"/>
        <v>0.26284282069015763</v>
      </c>
      <c r="T63" s="301">
        <f t="shared" si="15"/>
        <v>0.26311887384554705</v>
      </c>
      <c r="U63" s="301">
        <f t="shared" si="15"/>
        <v>0.25646218955493166</v>
      </c>
      <c r="V63" s="301">
        <f t="shared" si="15"/>
        <v>0.25459876259945974</v>
      </c>
      <c r="W63" s="301">
        <f t="shared" si="15"/>
        <v>0.24832006172146956</v>
      </c>
      <c r="X63" s="301">
        <f t="shared" si="15"/>
        <v>0.23754575482168033</v>
      </c>
      <c r="Y63" s="301">
        <f t="shared" si="15"/>
        <v>0.21309804948654068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0.18827885937087577</v>
      </c>
      <c r="C64" s="302">
        <f t="shared" si="16"/>
        <v>0.19508976322652549</v>
      </c>
      <c r="D64" s="302">
        <f t="shared" si="16"/>
        <v>0.20515826362035339</v>
      </c>
      <c r="E64" s="302">
        <f t="shared" si="16"/>
        <v>0.29525306133265655</v>
      </c>
      <c r="F64" s="302">
        <f t="shared" si="16"/>
        <v>0.27594013932887779</v>
      </c>
      <c r="G64" s="302">
        <f t="shared" si="16"/>
        <v>0.2787707031726766</v>
      </c>
      <c r="H64" s="302">
        <f t="shared" si="16"/>
        <v>0.27636195548557274</v>
      </c>
      <c r="I64" s="302">
        <f t="shared" si="16"/>
        <v>0.26790214043199451</v>
      </c>
      <c r="J64" s="302">
        <f t="shared" si="16"/>
        <v>0.26348867512108781</v>
      </c>
      <c r="K64" s="302">
        <f t="shared" si="16"/>
        <v>0.26002460016032969</v>
      </c>
      <c r="L64" s="302">
        <f t="shared" si="16"/>
        <v>0.19270367121107135</v>
      </c>
      <c r="M64" s="302">
        <f t="shared" si="16"/>
        <v>0.24016281674637704</v>
      </c>
      <c r="N64" s="302">
        <f t="shared" si="16"/>
        <v>0.23483437700805032</v>
      </c>
      <c r="O64" s="302">
        <f t="shared" si="16"/>
        <v>0.23793986590298133</v>
      </c>
      <c r="P64" s="302">
        <f t="shared" si="16"/>
        <v>0.23152714535259331</v>
      </c>
      <c r="Q64" s="302">
        <f t="shared" si="16"/>
        <v>0.24233977319658551</v>
      </c>
      <c r="R64" s="302">
        <f t="shared" si="16"/>
        <v>0.26466973517324438</v>
      </c>
      <c r="S64" s="302">
        <f t="shared" si="16"/>
        <v>0.26284282069015763</v>
      </c>
      <c r="T64" s="302">
        <f t="shared" si="16"/>
        <v>0.26311887384554705</v>
      </c>
      <c r="U64" s="302">
        <f t="shared" si="16"/>
        <v>0.25646218955493166</v>
      </c>
      <c r="V64" s="302">
        <f t="shared" si="16"/>
        <v>0.25459876259945974</v>
      </c>
      <c r="W64" s="302">
        <f t="shared" si="16"/>
        <v>0.24832006172146956</v>
      </c>
      <c r="X64" s="302">
        <f t="shared" si="16"/>
        <v>0.23754575482168033</v>
      </c>
      <c r="Y64" s="302">
        <f t="shared" si="16"/>
        <v>0.21309804948654068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0.51572123681701276</v>
      </c>
      <c r="C66" s="301">
        <f t="shared" si="18"/>
        <v>0.48571667589020756</v>
      </c>
      <c r="D66" s="301">
        <f t="shared" si="18"/>
        <v>0.470280068803761</v>
      </c>
      <c r="E66" s="301">
        <f t="shared" si="18"/>
        <v>0.37095478534084497</v>
      </c>
      <c r="F66" s="301">
        <f t="shared" si="18"/>
        <v>0.38910455061128263</v>
      </c>
      <c r="G66" s="301">
        <f t="shared" si="18"/>
        <v>0.38526153815574843</v>
      </c>
      <c r="H66" s="301">
        <f t="shared" si="18"/>
        <v>0.38513970563105426</v>
      </c>
      <c r="I66" s="301">
        <f t="shared" si="18"/>
        <v>0.38810987704826599</v>
      </c>
      <c r="J66" s="301">
        <f t="shared" si="18"/>
        <v>0.38420857670536834</v>
      </c>
      <c r="K66" s="301">
        <f t="shared" si="18"/>
        <v>0.38931308350741295</v>
      </c>
      <c r="L66" s="301">
        <f t="shared" si="18"/>
        <v>0.47008532591535357</v>
      </c>
      <c r="M66" s="301">
        <f t="shared" si="18"/>
        <v>0.41117793412398135</v>
      </c>
      <c r="N66" s="301">
        <f t="shared" si="18"/>
        <v>0.41818171924327335</v>
      </c>
      <c r="O66" s="301">
        <f t="shared" si="18"/>
        <v>0.40993973343097906</v>
      </c>
      <c r="P66" s="301">
        <f t="shared" si="18"/>
        <v>0.42149662703425783</v>
      </c>
      <c r="Q66" s="301">
        <f t="shared" si="18"/>
        <v>0.40779846922385299</v>
      </c>
      <c r="R66" s="301">
        <f t="shared" si="18"/>
        <v>0.37773576389622626</v>
      </c>
      <c r="S66" s="301">
        <f t="shared" si="18"/>
        <v>0.38000088819353689</v>
      </c>
      <c r="T66" s="301">
        <f t="shared" si="18"/>
        <v>0.37729213402636458</v>
      </c>
      <c r="U66" s="301">
        <f t="shared" si="18"/>
        <v>0.38494324782124667</v>
      </c>
      <c r="V66" s="301">
        <f t="shared" si="18"/>
        <v>0.38801405772400649</v>
      </c>
      <c r="W66" s="301">
        <f t="shared" si="18"/>
        <v>0.39617911816416751</v>
      </c>
      <c r="X66" s="301">
        <f t="shared" si="18"/>
        <v>0.40803250012875369</v>
      </c>
      <c r="Y66" s="301">
        <f t="shared" si="18"/>
        <v>0.44545288131167982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0.6035184269240581</v>
      </c>
      <c r="C72" s="320">
        <f>IF(C$5=0,0,C$5/MAE_fec!C$5)</f>
        <v>0.62870584370523519</v>
      </c>
      <c r="D72" s="320">
        <f>IF(D$5=0,0,D$5/MAE_fec!D$5)</f>
        <v>0.66519510333815823</v>
      </c>
      <c r="E72" s="320">
        <f>IF(E$5=0,0,E$5/MAE_fec!E$5)</f>
        <v>1.0393692748718522</v>
      </c>
      <c r="F72" s="320">
        <f>IF(F$5=0,0,F$5/MAE_fec!F$5)</f>
        <v>0.9488439467154739</v>
      </c>
      <c r="G72" s="320">
        <f>IF(G$5=0,0,G$5/MAE_fec!G$5)</f>
        <v>0.95546950943098174</v>
      </c>
      <c r="H72" s="320">
        <f>IF(H$5=0,0,H$5/MAE_fec!H$5)</f>
        <v>0.95344486297342645</v>
      </c>
      <c r="I72" s="320">
        <f>IF(I$5=0,0,I$5/MAE_fec!I$5)</f>
        <v>0.91507790729957417</v>
      </c>
      <c r="J72" s="320">
        <f>IF(J$5=0,0,J$5/MAE_fec!J$5)</f>
        <v>0.89035108917316874</v>
      </c>
      <c r="K72" s="320">
        <f>IF(K$5=0,0,K$5/MAE_fec!K$5)</f>
        <v>0.8910493929696427</v>
      </c>
      <c r="L72" s="320">
        <f>IF(L$5=0,0,L$5/MAE_fec!L$5)</f>
        <v>0.65031063100816811</v>
      </c>
      <c r="M72" s="320">
        <f>IF(M$5=0,0,M$5/MAE_fec!M$5)</f>
        <v>0.77981533456271601</v>
      </c>
      <c r="N72" s="320">
        <f>IF(N$5=0,0,N$5/MAE_fec!N$5)</f>
        <v>0.7703766352276209</v>
      </c>
      <c r="O72" s="320">
        <f>IF(O$5=0,0,O$5/MAE_fec!O$5)</f>
        <v>0.76795959842842787</v>
      </c>
      <c r="P72" s="320">
        <f>IF(P$5=0,0,P$5/MAE_fec!P$5)</f>
        <v>0.74814126627341559</v>
      </c>
      <c r="Q72" s="320">
        <f>IF(Q$5=0,0,Q$5/MAE_fec!Q$5)</f>
        <v>0.79849818100608028</v>
      </c>
      <c r="R72" s="320">
        <f>IF(R$5=0,0,R$5/MAE_fec!R$5)</f>
        <v>0.87160889312062151</v>
      </c>
      <c r="S72" s="320">
        <f>IF(S$5=0,0,S$5/MAE_fec!S$5)</f>
        <v>0.86698813892212823</v>
      </c>
      <c r="T72" s="320">
        <f>IF(T$5=0,0,T$5/MAE_fec!T$5)</f>
        <v>0.86461045740660092</v>
      </c>
      <c r="U72" s="320">
        <f>IF(U$5=0,0,U$5/MAE_fec!U$5)</f>
        <v>0.83350214239725517</v>
      </c>
      <c r="V72" s="320">
        <f>IF(V$5=0,0,V$5/MAE_fec!V$5)</f>
        <v>0.83379616825633729</v>
      </c>
      <c r="W72" s="320">
        <f>IF(W$5=0,0,W$5/MAE_fec!W$5)</f>
        <v>0.81107097945400453</v>
      </c>
      <c r="X72" s="320">
        <f>IF(X$5=0,0,X$5/MAE_fec!X$5)</f>
        <v>0.75430224147457536</v>
      </c>
      <c r="Y72" s="320">
        <f>IF(Y$5=0,0,Y$5/MAE_fec!Y$5)</f>
        <v>0.68681988629051838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0.15085796290290185</v>
      </c>
      <c r="C77" s="332">
        <f>IF(C$10=0,0,C$10/MAE_fec!C$10)</f>
        <v>0.24388714094039796</v>
      </c>
      <c r="D77" s="332">
        <f>IF(D$10=0,0,D$10/MAE_fec!D$10)</f>
        <v>0.32435876914208461</v>
      </c>
      <c r="E77" s="332">
        <f>IF(E$10=0,0,E$10/MAE_fec!E$10)</f>
        <v>0.52360295190338946</v>
      </c>
      <c r="F77" s="332">
        <f>IF(F$10=0,0,F$10/MAE_fec!F$10)</f>
        <v>0.51725001837046469</v>
      </c>
      <c r="G77" s="332">
        <f>IF(G$10=0,0,G$10/MAE_fec!G$10)</f>
        <v>0.4985468530611406</v>
      </c>
      <c r="H77" s="332">
        <f>IF(H$10=0,0,H$10/MAE_fec!H$10)</f>
        <v>0.56383365058310664</v>
      </c>
      <c r="I77" s="332">
        <f>IF(I$10=0,0,I$10/MAE_fec!I$10)</f>
        <v>0.56360867668250991</v>
      </c>
      <c r="J77" s="332">
        <f>IF(J$10=0,0,J$10/MAE_fec!J$10)</f>
        <v>0.62381751022352683</v>
      </c>
      <c r="K77" s="332">
        <f>IF(K$10=0,0,K$10/MAE_fec!K$10)</f>
        <v>0.63828951024430491</v>
      </c>
      <c r="L77" s="332">
        <f>IF(L$10=0,0,L$10/MAE_fec!L$10)</f>
        <v>0.41804790359436778</v>
      </c>
      <c r="M77" s="332">
        <f>IF(M$10=0,0,M$10/MAE_fec!M$10)</f>
        <v>0.49835155223875865</v>
      </c>
      <c r="N77" s="332">
        <f>IF(N$10=0,0,N$10/MAE_fec!N$10)</f>
        <v>0.50118762440084019</v>
      </c>
      <c r="O77" s="332">
        <f>IF(O$10=0,0,O$10/MAE_fec!O$10)</f>
        <v>0.52614699286103461</v>
      </c>
      <c r="P77" s="332">
        <f>IF(P$10=0,0,P$10/MAE_fec!P$10)</f>
        <v>0.47095125236208207</v>
      </c>
      <c r="Q77" s="332">
        <f>IF(Q$10=0,0,Q$10/MAE_fec!Q$10)</f>
        <v>0.56461822411497087</v>
      </c>
      <c r="R77" s="332">
        <f>IF(R$10=0,0,R$10/MAE_fec!R$10)</f>
        <v>0.62859805015564618</v>
      </c>
      <c r="S77" s="332">
        <f>IF(S$10=0,0,S$10/MAE_fec!S$10)</f>
        <v>0.6291924120068445</v>
      </c>
      <c r="T77" s="332">
        <f>IF(T$10=0,0,T$10/MAE_fec!T$10)</f>
        <v>0.651059352065119</v>
      </c>
      <c r="U77" s="332">
        <f>IF(U$10=0,0,U$10/MAE_fec!U$10)</f>
        <v>0.61919478864080468</v>
      </c>
      <c r="V77" s="332">
        <f>IF(V$10=0,0,V$10/MAE_fec!V$10)</f>
        <v>0.62830984080076158</v>
      </c>
      <c r="W77" s="332">
        <f>IF(W$10=0,0,W$10/MAE_fec!W$10)</f>
        <v>0.6007758015802398</v>
      </c>
      <c r="X77" s="332">
        <f>IF(X$10=0,0,X$10/MAE_fec!X$10)</f>
        <v>0.53112825897457838</v>
      </c>
      <c r="Y77" s="332">
        <f>IF(Y$10=0,0,Y$10/MAE_fec!Y$10)</f>
        <v>0.40900002089708021</v>
      </c>
      <c r="DA77" s="68"/>
    </row>
    <row r="78" spans="1:105" ht="12" customHeight="1" x14ac:dyDescent="0.25">
      <c r="A78" s="174" t="s">
        <v>2555</v>
      </c>
      <c r="B78" s="348">
        <f>IF(B$16=0,0,B$16/MAE_fec!B$16)</f>
        <v>0.4431865529401029</v>
      </c>
      <c r="C78" s="348">
        <f>IF(C$16=0,0,C$16/MAE_fec!C$16)</f>
        <v>0.48229340145488397</v>
      </c>
      <c r="D78" s="348">
        <f>IF(D$16=0,0,D$16/MAE_fec!D$16)</f>
        <v>0.5384890440421547</v>
      </c>
      <c r="E78" s="348">
        <f>IF(E$16=0,0,E$16/MAE_fec!E$16)</f>
        <v>1.2073605085423509</v>
      </c>
      <c r="F78" s="348">
        <f>IF(F$16=0,0,F$16/MAE_fec!F$16)</f>
        <v>1.0360394027422029</v>
      </c>
      <c r="G78" s="348">
        <f>IF(G$16=0,0,G$16/MAE_fec!G$16)</f>
        <v>1.0534414427305001</v>
      </c>
      <c r="H78" s="348">
        <f>IF(H$16=0,0,H$16/MAE_fec!H$16)</f>
        <v>1.043566680448144</v>
      </c>
      <c r="I78" s="348">
        <f>IF(I$16=0,0,I$16/MAE_fec!I$16)</f>
        <v>0.97442066141347294</v>
      </c>
      <c r="J78" s="348">
        <f>IF(J$16=0,0,J$16/MAE_fec!J$16)</f>
        <v>0.93455233550986228</v>
      </c>
      <c r="K78" s="348">
        <f>IF(K$16=0,0,K$16/MAE_fec!K$16)</f>
        <v>0.92542613160698672</v>
      </c>
      <c r="L78" s="348">
        <f>IF(L$16=0,0,L$16/MAE_fec!L$16)</f>
        <v>0.49826372393676938</v>
      </c>
      <c r="M78" s="348">
        <f>IF(M$16=0,0,M$16/MAE_fec!M$16)</f>
        <v>0.74635154204497578</v>
      </c>
      <c r="N78" s="348">
        <f>IF(N$16=0,0,N$16/MAE_fec!N$16)</f>
        <v>0.72028360467532493</v>
      </c>
      <c r="O78" s="348">
        <f>IF(O$16=0,0,O$16/MAE_fec!O$16)</f>
        <v>0.7288526629386497</v>
      </c>
      <c r="P78" s="348">
        <f>IF(P$16=0,0,P$16/MAE_fec!P$16)</f>
        <v>0.69011075076968642</v>
      </c>
      <c r="Q78" s="348">
        <f>IF(Q$16=0,0,Q$16/MAE_fec!Q$16)</f>
        <v>0.77177239797921038</v>
      </c>
      <c r="R78" s="348">
        <f>IF(R$16=0,0,R$16/MAE_fec!R$16)</f>
        <v>0.92115478529811767</v>
      </c>
      <c r="S78" s="348">
        <f>IF(S$16=0,0,S$16/MAE_fec!S$16)</f>
        <v>0.90996835463696979</v>
      </c>
      <c r="T78" s="348">
        <f>IF(T$16=0,0,T$16/MAE_fec!T$16)</f>
        <v>0.90902294071069489</v>
      </c>
      <c r="U78" s="348">
        <f>IF(U$16=0,0,U$16/MAE_fec!U$16)</f>
        <v>0.85446212681779077</v>
      </c>
      <c r="V78" s="348">
        <f>IF(V$16=0,0,V$16/MAE_fec!V$16)</f>
        <v>0.84796002619828081</v>
      </c>
      <c r="W78" s="348">
        <f>IF(W$16=0,0,W$16/MAE_fec!W$16)</f>
        <v>0.80415063135753062</v>
      </c>
      <c r="X78" s="348">
        <f>IF(X$16=0,0,X$16/MAE_fec!X$16)</f>
        <v>0.71527138036880433</v>
      </c>
      <c r="Y78" s="348">
        <f>IF(Y$16=0,0,Y$16/MAE_fec!Y$16)</f>
        <v>0.58045293374110041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1.4030496051923136</v>
      </c>
      <c r="C79" s="348">
        <f>IF(C$24=0,0,C$24/MAE_fec!C$24)</f>
        <v>1.4807616908085168</v>
      </c>
      <c r="D79" s="348">
        <f>IF(D$24=0,0,D$24/MAE_fec!D$24)</f>
        <v>1.5014579932043921</v>
      </c>
      <c r="E79" s="348">
        <f>IF(E$24=0,0,E$24/MAE_fec!E$24)</f>
        <v>1.5751634605134144</v>
      </c>
      <c r="F79" s="348">
        <f>IF(F$24=0,0,F$24/MAE_fec!F$24)</f>
        <v>1.5753344770206252</v>
      </c>
      <c r="G79" s="348">
        <f>IF(G$24=0,0,G$24/MAE_fec!G$24)</f>
        <v>1.5795268091379027</v>
      </c>
      <c r="H79" s="348">
        <f>IF(H$24=0,0,H$24/MAE_fec!H$24)</f>
        <v>1.5871282486111473</v>
      </c>
      <c r="I79" s="348">
        <f>IF(I$24=0,0,I$24/MAE_fec!I$24)</f>
        <v>1.604110239232271</v>
      </c>
      <c r="J79" s="348">
        <f>IF(J$24=0,0,J$24/MAE_fec!J$24)</f>
        <v>1.6219088007576963</v>
      </c>
      <c r="K79" s="348">
        <f>IF(K$24=0,0,K$24/MAE_fec!K$24)</f>
        <v>1.6253138210211993</v>
      </c>
      <c r="L79" s="348">
        <f>IF(L$24=0,0,L$24/MAE_fec!L$24)</f>
        <v>1.5465382292455423</v>
      </c>
      <c r="M79" s="348">
        <f>IF(M$24=0,0,M$24/MAE_fec!M$24)</f>
        <v>1.5890907591861552</v>
      </c>
      <c r="N79" s="348">
        <f>IF(N$24=0,0,N$24/MAE_fec!N$24)</f>
        <v>1.5856706224060551</v>
      </c>
      <c r="O79" s="348">
        <f>IF(O$24=0,0,O$24/MAE_fec!O$24)</f>
        <v>1.592525063732628</v>
      </c>
      <c r="P79" s="348">
        <f>IF(P$24=0,0,P$24/MAE_fec!P$24)</f>
        <v>1.5785744477529442</v>
      </c>
      <c r="Q79" s="348">
        <f>IF(Q$24=0,0,Q$24/MAE_fec!Q$24)</f>
        <v>1.5960038991544956</v>
      </c>
      <c r="R79" s="348">
        <f>IF(R$24=0,0,R$24/MAE_fec!R$24)</f>
        <v>1.6256434932238459</v>
      </c>
      <c r="S79" s="348">
        <f>IF(S$24=0,0,S$24/MAE_fec!S$24)</f>
        <v>1.6242730251445323</v>
      </c>
      <c r="T79" s="348">
        <f>IF(T$24=0,0,T$24/MAE_fec!T$24)</f>
        <v>1.628384477305997</v>
      </c>
      <c r="U79" s="348">
        <f>IF(U$24=0,0,U$24/MAE_fec!U$24)</f>
        <v>1.6188803596628139</v>
      </c>
      <c r="V79" s="348">
        <f>IF(V$24=0,0,V$24/MAE_fec!V$24)</f>
        <v>1.6173311913656854</v>
      </c>
      <c r="W79" s="348">
        <f>IF(W$24=0,0,W$24/MAE_fec!W$24)</f>
        <v>1.6089665606204722</v>
      </c>
      <c r="X79" s="348">
        <f>IF(X$24=0,0,X$24/MAE_fec!X$24)</f>
        <v>1.5896974247589144</v>
      </c>
      <c r="Y79" s="348">
        <f>IF(Y$24=0,0,Y$24/MAE_fec!Y$24)</f>
        <v>1.5501043407018598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0.44318655294010301</v>
      </c>
      <c r="C80" s="348">
        <f>IF(C$27=0,0,C$27/MAE_fec!C$27)</f>
        <v>0.48229340145488403</v>
      </c>
      <c r="D80" s="348">
        <f>IF(D$27=0,0,D$27/MAE_fec!D$27)</f>
        <v>0.53848904404215447</v>
      </c>
      <c r="E80" s="348">
        <f>IF(E$27=0,0,E$27/MAE_fec!E$27)</f>
        <v>1.2073605085423507</v>
      </c>
      <c r="F80" s="348">
        <f>IF(F$27=0,0,F$27/MAE_fec!F$27)</f>
        <v>1.0360394027422026</v>
      </c>
      <c r="G80" s="348">
        <f>IF(G$27=0,0,G$27/MAE_fec!G$27)</f>
        <v>1.0534414427305001</v>
      </c>
      <c r="H80" s="348">
        <f>IF(H$27=0,0,H$27/MAE_fec!H$27)</f>
        <v>1.0435666804481434</v>
      </c>
      <c r="I80" s="348">
        <f>IF(I$27=0,0,I$27/MAE_fec!I$27)</f>
        <v>0.97442066141347305</v>
      </c>
      <c r="J80" s="348">
        <f>IF(J$27=0,0,J$27/MAE_fec!J$27)</f>
        <v>0.93455233550986272</v>
      </c>
      <c r="K80" s="348">
        <f>IF(K$27=0,0,K$27/MAE_fec!K$27)</f>
        <v>0.92542613160698683</v>
      </c>
      <c r="L80" s="348">
        <f>IF(L$27=0,0,L$27/MAE_fec!L$27)</f>
        <v>0.49826372393676932</v>
      </c>
      <c r="M80" s="348">
        <f>IF(M$27=0,0,M$27/MAE_fec!M$27)</f>
        <v>0.74635154204497567</v>
      </c>
      <c r="N80" s="348">
        <f>IF(N$27=0,0,N$27/MAE_fec!N$27)</f>
        <v>0.72028360467532515</v>
      </c>
      <c r="O80" s="348">
        <f>IF(O$27=0,0,O$27/MAE_fec!O$27)</f>
        <v>0.72885266293864981</v>
      </c>
      <c r="P80" s="348">
        <f>IF(P$27=0,0,P$27/MAE_fec!P$27)</f>
        <v>0.69011075076968631</v>
      </c>
      <c r="Q80" s="348">
        <f>IF(Q$27=0,0,Q$27/MAE_fec!Q$27)</f>
        <v>0.77177239797921027</v>
      </c>
      <c r="R80" s="348">
        <f>IF(R$27=0,0,R$27/MAE_fec!R$27)</f>
        <v>0.92115478529811767</v>
      </c>
      <c r="S80" s="348">
        <f>IF(S$27=0,0,S$27/MAE_fec!S$27)</f>
        <v>0.90996835463697001</v>
      </c>
      <c r="T80" s="348">
        <f>IF(T$27=0,0,T$27/MAE_fec!T$27)</f>
        <v>0.909022940710695</v>
      </c>
      <c r="U80" s="348">
        <f>IF(U$27=0,0,U$27/MAE_fec!U$27)</f>
        <v>0.85446212681779066</v>
      </c>
      <c r="V80" s="348">
        <f>IF(V$27=0,0,V$27/MAE_fec!V$27)</f>
        <v>0.84796002619828104</v>
      </c>
      <c r="W80" s="348">
        <f>IF(W$27=0,0,W$27/MAE_fec!W$27)</f>
        <v>0.80415063135753051</v>
      </c>
      <c r="X80" s="348">
        <f>IF(X$27=0,0,X$27/MAE_fec!X$27)</f>
        <v>0.71527138036880422</v>
      </c>
      <c r="Y80" s="348">
        <f>IF(Y$27=0,0,Y$27/MAE_fec!Y$27)</f>
        <v>0.58045293374110041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2.6369845812317805</v>
      </c>
      <c r="C81" s="348">
        <f>IF(C$35=0,0,C$35/MAE_fec!C$35)</f>
        <v>2.5489745969238493</v>
      </c>
      <c r="D81" s="348">
        <f>IF(D$35=0,0,D$35/MAE_fec!D$35)</f>
        <v>2.549265857640902</v>
      </c>
      <c r="E81" s="348">
        <f>IF(E$35=0,0,E$35/MAE_fec!E$35)</f>
        <v>2.6099106054827086</v>
      </c>
      <c r="F81" s="348">
        <f>IF(F$35=0,0,F$35/MAE_fec!F$35)</f>
        <v>2.6004697938233132</v>
      </c>
      <c r="G81" s="348">
        <f>IF(G$35=0,0,G$35/MAE_fec!G$35)</f>
        <v>2.5769816273751229</v>
      </c>
      <c r="H81" s="348">
        <f>IF(H$35=0,0,H$35/MAE_fec!H$35)</f>
        <v>2.5849170535768176</v>
      </c>
      <c r="I81" s="348">
        <f>IF(I$35=0,0,I$35/MAE_fec!I$35)</f>
        <v>2.5436733104620521</v>
      </c>
      <c r="J81" s="348">
        <f>IF(J$35=0,0,J$35/MAE_fec!J$35)</f>
        <v>2.4714070916393553</v>
      </c>
      <c r="K81" s="348">
        <f>IF(K$35=0,0,K$35/MAE_fec!K$35)</f>
        <v>2.4679592166471149</v>
      </c>
      <c r="L81" s="348">
        <f>IF(L$35=0,0,L$35/MAE_fec!L$35)</f>
        <v>2.4307729786446552</v>
      </c>
      <c r="M81" s="348">
        <f>IF(M$35=0,0,M$35/MAE_fec!M$35)</f>
        <v>2.4189397717995336</v>
      </c>
      <c r="N81" s="348">
        <f>IF(N$35=0,0,N$35/MAE_fec!N$35)</f>
        <v>2.4695441091654393</v>
      </c>
      <c r="O81" s="348">
        <f>IF(O$35=0,0,O$35/MAE_fec!O$35)</f>
        <v>2.3807873668605262</v>
      </c>
      <c r="P81" s="348">
        <f>IF(P$35=0,0,P$35/MAE_fec!P$35)</f>
        <v>2.4114439603978122</v>
      </c>
      <c r="Q81" s="348">
        <f>IF(Q$35=0,0,Q$35/MAE_fec!Q$35)</f>
        <v>2.4406492576602101</v>
      </c>
      <c r="R81" s="348">
        <f>IF(R$35=0,0,R$35/MAE_fec!R$35)</f>
        <v>2.3499119249703235</v>
      </c>
      <c r="S81" s="348">
        <f>IF(S$35=0,0,S$35/MAE_fec!S$35)</f>
        <v>2.3626431115815816</v>
      </c>
      <c r="T81" s="348">
        <f>IF(T$35=0,0,T$35/MAE_fec!T$35)</f>
        <v>2.3343283811208857</v>
      </c>
      <c r="U81" s="348">
        <f>IF(U$35=0,0,U$35/MAE_fec!U$35)</f>
        <v>2.3243070136905284</v>
      </c>
      <c r="V81" s="348">
        <f>IF(V$35=0,0,V$35/MAE_fec!V$35)</f>
        <v>2.3608635814246428</v>
      </c>
      <c r="W81" s="348">
        <f>IF(W$35=0,0,W$35/MAE_fec!W$35)</f>
        <v>2.3787734958661297</v>
      </c>
      <c r="X81" s="348">
        <f>IF(X$35=0,0,X$35/MAE_fec!X$35)</f>
        <v>2.3153332726941196</v>
      </c>
      <c r="Y81" s="348">
        <f>IF(Y$35=0,0,Y$35/MAE_fec!Y$35)</f>
        <v>2.4552471827211617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PT: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6403.656890393926</v>
      </c>
      <c r="C3" s="203">
        <v>6283.8552943581353</v>
      </c>
      <c r="D3" s="203">
        <v>6218.6236179855296</v>
      </c>
      <c r="E3" s="203">
        <v>5834.845022715921</v>
      </c>
      <c r="F3" s="203">
        <v>5428.5587536541234</v>
      </c>
      <c r="G3" s="203">
        <v>4895.3805184248558</v>
      </c>
      <c r="H3" s="203">
        <v>4806.9274467360374</v>
      </c>
      <c r="I3" s="203">
        <v>4853.3929343538794</v>
      </c>
      <c r="J3" s="203">
        <v>4632.4954727002787</v>
      </c>
      <c r="K3" s="203">
        <v>4307.7609725175853</v>
      </c>
      <c r="L3" s="203">
        <v>4360.8163850402789</v>
      </c>
      <c r="M3" s="203">
        <v>4452.0059295784858</v>
      </c>
      <c r="N3" s="203">
        <v>4496.0760256006724</v>
      </c>
      <c r="O3" s="203">
        <v>4637.3959889732632</v>
      </c>
      <c r="P3" s="203">
        <v>4871.493971287965</v>
      </c>
      <c r="Q3" s="203">
        <v>5003.3271999999997</v>
      </c>
      <c r="R3" s="203">
        <v>5124.2718327279863</v>
      </c>
      <c r="S3" s="203">
        <v>5116.8466154487069</v>
      </c>
      <c r="T3" s="203">
        <v>5068.5513061014826</v>
      </c>
      <c r="U3" s="203">
        <v>4796.671293245854</v>
      </c>
      <c r="V3" s="203">
        <v>4427.2449608865118</v>
      </c>
      <c r="W3" s="203">
        <v>4639.8167054489913</v>
      </c>
      <c r="X3" s="203">
        <v>4722.2637045123101</v>
      </c>
      <c r="Y3" s="203">
        <v>4538.4794360370106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7510.7865544435062</v>
      </c>
      <c r="C5" s="203">
        <v>7339.5395126002386</v>
      </c>
      <c r="D5" s="203">
        <v>6824.2541121092136</v>
      </c>
      <c r="E5" s="203">
        <v>6126.2606183912176</v>
      </c>
      <c r="F5" s="203">
        <v>5923.7064636206887</v>
      </c>
      <c r="G5" s="203">
        <v>5702.760745302724</v>
      </c>
      <c r="H5" s="203">
        <v>5890.6193695395787</v>
      </c>
      <c r="I5" s="203">
        <v>7338.5059698030163</v>
      </c>
      <c r="J5" s="203">
        <v>6981.388008229047</v>
      </c>
      <c r="K5" s="203">
        <v>6608.7300928234536</v>
      </c>
      <c r="L5" s="203">
        <v>6889.7226540159572</v>
      </c>
      <c r="M5" s="203">
        <v>7387.7908357960396</v>
      </c>
      <c r="N5" s="203">
        <v>5696.3574813800224</v>
      </c>
      <c r="O5" s="203">
        <v>6002.1215557959576</v>
      </c>
      <c r="P5" s="203">
        <v>6512.535393779217</v>
      </c>
      <c r="Q5" s="203">
        <v>6626.1389384721351</v>
      </c>
      <c r="R5" s="203">
        <v>6499.0972316180632</v>
      </c>
      <c r="S5" s="203">
        <v>6661.1321541184843</v>
      </c>
      <c r="T5" s="203">
        <v>6996.144315677886</v>
      </c>
      <c r="U5" s="203">
        <v>6877.3132486685017</v>
      </c>
      <c r="V5" s="203">
        <v>6148.8573567111043</v>
      </c>
      <c r="W5" s="203">
        <v>7362.1077421636137</v>
      </c>
      <c r="X5" s="203">
        <v>6748.4636734370297</v>
      </c>
      <c r="Y5" s="203">
        <v>6344.2168498393276</v>
      </c>
      <c r="DA5" s="112" t="s">
        <v>2677</v>
      </c>
    </row>
    <row r="6" spans="1:105" ht="12" customHeight="1" x14ac:dyDescent="0.25">
      <c r="A6" s="154" t="s">
        <v>2112</v>
      </c>
      <c r="B6" s="338">
        <v>9388.4831930543824</v>
      </c>
      <c r="C6" s="338">
        <v>8919.0590334016633</v>
      </c>
      <c r="D6" s="338">
        <v>8919.0590334016633</v>
      </c>
      <c r="E6" s="338">
        <v>8449.6348737489443</v>
      </c>
      <c r="F6" s="338">
        <v>7980.2107140962253</v>
      </c>
      <c r="G6" s="338">
        <v>7980.2107140962253</v>
      </c>
      <c r="H6" s="338">
        <v>7510.7865544435062</v>
      </c>
      <c r="I6" s="338">
        <v>7980.2107140962253</v>
      </c>
      <c r="J6" s="338">
        <v>7980.2107140962253</v>
      </c>
      <c r="K6" s="338">
        <v>7510.7865544435062</v>
      </c>
      <c r="L6" s="338">
        <v>7510.7865544435062</v>
      </c>
      <c r="M6" s="338">
        <v>7980.2107140962253</v>
      </c>
      <c r="N6" s="338">
        <v>7510.7865544435062</v>
      </c>
      <c r="O6" s="338">
        <v>7041.3623947907872</v>
      </c>
      <c r="P6" s="338">
        <v>7041.3623947907872</v>
      </c>
      <c r="Q6" s="338">
        <v>7041.3623947907872</v>
      </c>
      <c r="R6" s="338">
        <v>7041.3623947907872</v>
      </c>
      <c r="S6" s="338">
        <v>7041.3623947907872</v>
      </c>
      <c r="T6" s="338">
        <v>7510.7865544435062</v>
      </c>
      <c r="U6" s="338">
        <v>7510.7865544435062</v>
      </c>
      <c r="V6" s="338">
        <v>7510.7865544435062</v>
      </c>
      <c r="W6" s="338">
        <v>7980.2107140962253</v>
      </c>
      <c r="X6" s="338">
        <v>7510.7865544435062</v>
      </c>
      <c r="Y6" s="338">
        <v>7510.7865544435062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938.84831930543839</v>
      </c>
      <c r="J7" s="340">
        <v>0</v>
      </c>
      <c r="K7" s="340">
        <v>0</v>
      </c>
      <c r="L7" s="340">
        <v>469.4241596527192</v>
      </c>
      <c r="M7" s="340">
        <v>469.4241596527192</v>
      </c>
      <c r="N7" s="340">
        <v>0</v>
      </c>
      <c r="O7" s="340">
        <v>0</v>
      </c>
      <c r="P7" s="340">
        <v>0</v>
      </c>
      <c r="Q7" s="340">
        <v>469.4241596527192</v>
      </c>
      <c r="R7" s="340">
        <v>469.4241596527192</v>
      </c>
      <c r="S7" s="340">
        <v>0</v>
      </c>
      <c r="T7" s="340">
        <v>938.84831930543839</v>
      </c>
      <c r="U7" s="340">
        <v>469.4241596527192</v>
      </c>
      <c r="V7" s="340">
        <v>0</v>
      </c>
      <c r="W7" s="340">
        <v>938.84831930543839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469.42415965271903</v>
      </c>
      <c r="D8" s="342">
        <f t="shared" si="0"/>
        <v>0</v>
      </c>
      <c r="E8" s="342">
        <f t="shared" si="0"/>
        <v>469.42415965271903</v>
      </c>
      <c r="F8" s="342">
        <f t="shared" si="0"/>
        <v>469.42415965271903</v>
      </c>
      <c r="G8" s="342">
        <f t="shared" si="0"/>
        <v>0</v>
      </c>
      <c r="H8" s="342">
        <f t="shared" si="0"/>
        <v>469.42415965271903</v>
      </c>
      <c r="I8" s="342">
        <f t="shared" si="0"/>
        <v>469.42415965271903</v>
      </c>
      <c r="J8" s="342">
        <f t="shared" si="0"/>
        <v>0</v>
      </c>
      <c r="K8" s="342">
        <f t="shared" si="0"/>
        <v>469.42415965271903</v>
      </c>
      <c r="L8" s="342">
        <f t="shared" si="0"/>
        <v>469.42415965271903</v>
      </c>
      <c r="M8" s="342">
        <f t="shared" si="0"/>
        <v>0</v>
      </c>
      <c r="N8" s="342">
        <f t="shared" si="0"/>
        <v>469.42415965271903</v>
      </c>
      <c r="O8" s="342">
        <f t="shared" si="0"/>
        <v>469.42415965271903</v>
      </c>
      <c r="P8" s="342">
        <f t="shared" si="0"/>
        <v>0</v>
      </c>
      <c r="Q8" s="342">
        <f t="shared" si="0"/>
        <v>469.42415965271903</v>
      </c>
      <c r="R8" s="342">
        <f t="shared" si="0"/>
        <v>469.42415965271903</v>
      </c>
      <c r="S8" s="342">
        <f t="shared" si="0"/>
        <v>0</v>
      </c>
      <c r="T8" s="342">
        <f t="shared" si="0"/>
        <v>469.42415965271903</v>
      </c>
      <c r="U8" s="342">
        <f t="shared" si="0"/>
        <v>469.42415965271903</v>
      </c>
      <c r="V8" s="342">
        <f t="shared" si="0"/>
        <v>0</v>
      </c>
      <c r="W8" s="342">
        <f t="shared" si="0"/>
        <v>469.42415965271903</v>
      </c>
      <c r="X8" s="342">
        <f t="shared" si="0"/>
        <v>469.42415965271903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1877.6966386108761</v>
      </c>
      <c r="C9" s="343">
        <f t="shared" si="1"/>
        <v>1579.5195208014247</v>
      </c>
      <c r="D9" s="343">
        <f t="shared" si="1"/>
        <v>2094.8049212924498</v>
      </c>
      <c r="E9" s="343">
        <f t="shared" si="1"/>
        <v>2323.3742553577267</v>
      </c>
      <c r="F9" s="343">
        <f t="shared" si="1"/>
        <v>2056.5042504755365</v>
      </c>
      <c r="G9" s="343">
        <f t="shared" si="1"/>
        <v>2277.4499687935013</v>
      </c>
      <c r="H9" s="343">
        <f t="shared" si="1"/>
        <v>1620.1671849039276</v>
      </c>
      <c r="I9" s="343">
        <f t="shared" si="1"/>
        <v>641.70474429320893</v>
      </c>
      <c r="J9" s="343">
        <f t="shared" si="1"/>
        <v>998.82270586717823</v>
      </c>
      <c r="K9" s="343">
        <f t="shared" si="1"/>
        <v>902.05646162005269</v>
      </c>
      <c r="L9" s="343">
        <f t="shared" si="1"/>
        <v>621.06390042754902</v>
      </c>
      <c r="M9" s="343">
        <f t="shared" si="1"/>
        <v>592.4198783001857</v>
      </c>
      <c r="N9" s="343">
        <f t="shared" si="1"/>
        <v>1814.4290730634839</v>
      </c>
      <c r="O9" s="343">
        <f t="shared" si="1"/>
        <v>1039.2408389948296</v>
      </c>
      <c r="P9" s="343">
        <f t="shared" si="1"/>
        <v>528.82700101157025</v>
      </c>
      <c r="Q9" s="343">
        <f t="shared" si="1"/>
        <v>415.2234563186521</v>
      </c>
      <c r="R9" s="343">
        <f t="shared" si="1"/>
        <v>542.26516317272399</v>
      </c>
      <c r="S9" s="343">
        <f t="shared" si="1"/>
        <v>380.2302406723029</v>
      </c>
      <c r="T9" s="343">
        <f t="shared" si="1"/>
        <v>514.64223876562028</v>
      </c>
      <c r="U9" s="343">
        <f t="shared" si="1"/>
        <v>633.47330577500452</v>
      </c>
      <c r="V9" s="343">
        <f t="shared" si="1"/>
        <v>1361.9291977324019</v>
      </c>
      <c r="W9" s="343">
        <f t="shared" si="1"/>
        <v>618.10297193261158</v>
      </c>
      <c r="X9" s="343">
        <f t="shared" si="1"/>
        <v>762.32288100647656</v>
      </c>
      <c r="Y9" s="343">
        <f t="shared" si="1"/>
        <v>1166.5697046041787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618.06276870163367</v>
      </c>
      <c r="C12" s="210">
        <v>596.07532244196034</v>
      </c>
      <c r="D12" s="210">
        <v>576.08005159071365</v>
      </c>
      <c r="E12" s="210">
        <v>539.6432502149612</v>
      </c>
      <c r="F12" s="210">
        <v>509.81470335339628</v>
      </c>
      <c r="G12" s="210">
        <v>424.41504729148761</v>
      </c>
      <c r="H12" s="210">
        <v>407.53783319002571</v>
      </c>
      <c r="I12" s="210">
        <v>460.02192605331038</v>
      </c>
      <c r="J12" s="210">
        <v>410.3563198624247</v>
      </c>
      <c r="K12" s="210">
        <v>387.16913155631983</v>
      </c>
      <c r="L12" s="210">
        <v>378.74273430782461</v>
      </c>
      <c r="M12" s="210">
        <v>360.79105760963017</v>
      </c>
      <c r="N12" s="210">
        <v>282.98220120378318</v>
      </c>
      <c r="O12" s="210">
        <v>291.14359415305239</v>
      </c>
      <c r="P12" s="210">
        <v>297.33688736027511</v>
      </c>
      <c r="Q12" s="210">
        <v>300.27179707652613</v>
      </c>
      <c r="R12" s="210">
        <v>291.04333619948409</v>
      </c>
      <c r="S12" s="210">
        <v>296.86827171109201</v>
      </c>
      <c r="T12" s="210">
        <v>312.40051590713671</v>
      </c>
      <c r="U12" s="210">
        <v>304.46612209802231</v>
      </c>
      <c r="V12" s="210">
        <v>285.23714531384348</v>
      </c>
      <c r="W12" s="210">
        <v>330.81461736887371</v>
      </c>
      <c r="X12" s="210">
        <v>277.1937231298366</v>
      </c>
      <c r="Y12" s="210">
        <v>247.95915735167671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264.95537403267406</v>
      </c>
      <c r="C14" s="204">
        <f t="shared" si="2"/>
        <v>193.62003439380911</v>
      </c>
      <c r="D14" s="204">
        <f t="shared" si="2"/>
        <v>140.73800515907135</v>
      </c>
      <c r="E14" s="204">
        <f t="shared" si="2"/>
        <v>128.96921754084261</v>
      </c>
      <c r="F14" s="204">
        <f t="shared" si="2"/>
        <v>98.822957867583824</v>
      </c>
      <c r="G14" s="204">
        <f t="shared" si="2"/>
        <v>43.692347377472046</v>
      </c>
      <c r="H14" s="204">
        <f t="shared" si="2"/>
        <v>35.566380051590713</v>
      </c>
      <c r="I14" s="204">
        <f t="shared" si="2"/>
        <v>76.979965606190873</v>
      </c>
      <c r="J14" s="204">
        <f t="shared" si="2"/>
        <v>42.299570077386065</v>
      </c>
      <c r="K14" s="204">
        <f t="shared" si="2"/>
        <v>61.192261392949263</v>
      </c>
      <c r="L14" s="204">
        <f t="shared" si="2"/>
        <v>26.726827171109196</v>
      </c>
      <c r="M14" s="204">
        <f t="shared" si="2"/>
        <v>26.726827171109196</v>
      </c>
      <c r="N14" s="204">
        <f t="shared" si="2"/>
        <v>16.217626827171109</v>
      </c>
      <c r="O14" s="204">
        <f t="shared" si="2"/>
        <v>13.279879621668099</v>
      </c>
      <c r="P14" s="204">
        <f t="shared" si="2"/>
        <v>13.351504729148754</v>
      </c>
      <c r="Q14" s="204">
        <f t="shared" si="2"/>
        <v>14.45012897678418</v>
      </c>
      <c r="R14" s="204">
        <f t="shared" si="2"/>
        <v>11.297334479793637</v>
      </c>
      <c r="S14" s="204">
        <f t="shared" si="2"/>
        <v>10.472742906276869</v>
      </c>
      <c r="T14" s="204">
        <f t="shared" si="2"/>
        <v>10.462424763542561</v>
      </c>
      <c r="U14" s="204">
        <f t="shared" si="2"/>
        <v>7.6689595872742888</v>
      </c>
      <c r="V14" s="204">
        <f t="shared" si="2"/>
        <v>5.4659501289767842</v>
      </c>
      <c r="W14" s="204">
        <f t="shared" si="2"/>
        <v>6.4553740326741194</v>
      </c>
      <c r="X14" s="204">
        <f t="shared" si="2"/>
        <v>6.6621668099742042</v>
      </c>
      <c r="Y14" s="204">
        <f t="shared" si="2"/>
        <v>5.9825451418744615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14.68667239896819</v>
      </c>
      <c r="C16" s="204">
        <v>14.68667239896819</v>
      </c>
      <c r="D16" s="204">
        <v>16.946087704213241</v>
      </c>
      <c r="E16" s="204">
        <v>14.68667239896819</v>
      </c>
      <c r="F16" s="204">
        <v>15.81969045571797</v>
      </c>
      <c r="G16" s="204">
        <v>13.559759243336201</v>
      </c>
      <c r="H16" s="204">
        <v>11.29982803095443</v>
      </c>
      <c r="I16" s="204">
        <v>9.8882201203783318</v>
      </c>
      <c r="J16" s="204">
        <v>8.7895098882201186</v>
      </c>
      <c r="K16" s="204">
        <v>7.690799656061909</v>
      </c>
      <c r="L16" s="204">
        <v>6.592175408426483</v>
      </c>
      <c r="M16" s="204">
        <v>6.592175408426483</v>
      </c>
      <c r="N16" s="204">
        <v>6.592175408426483</v>
      </c>
      <c r="O16" s="204">
        <v>5.4934651762682716</v>
      </c>
      <c r="P16" s="204">
        <v>5.4934651762682716</v>
      </c>
      <c r="Q16" s="204">
        <v>5.4934651762682716</v>
      </c>
      <c r="R16" s="204">
        <v>4.3947549441100593</v>
      </c>
      <c r="S16" s="204">
        <v>4.5892519346517622</v>
      </c>
      <c r="T16" s="204">
        <v>4.5354256233877903</v>
      </c>
      <c r="U16" s="204">
        <v>4.1750644883920893</v>
      </c>
      <c r="V16" s="204">
        <v>3.5092003439380912</v>
      </c>
      <c r="W16" s="204">
        <v>3.9575236457437661</v>
      </c>
      <c r="X16" s="204">
        <v>4.1948409286328463</v>
      </c>
      <c r="Y16" s="204">
        <v>4.6441960447119506</v>
      </c>
      <c r="DA16" s="71" t="s">
        <v>2683</v>
      </c>
    </row>
    <row r="17" spans="1:105" ht="12" customHeight="1" x14ac:dyDescent="0.25">
      <c r="A17" s="18" t="s">
        <v>71</v>
      </c>
      <c r="B17" s="204">
        <v>5.1746345657781596</v>
      </c>
      <c r="C17" s="204">
        <v>6.2095442820292339</v>
      </c>
      <c r="D17" s="204">
        <v>4.139638865004299</v>
      </c>
      <c r="E17" s="204">
        <v>6.2095442820292339</v>
      </c>
      <c r="F17" s="204">
        <v>6.2095442820292339</v>
      </c>
      <c r="G17" s="204">
        <v>5.1746345657781596</v>
      </c>
      <c r="H17" s="204">
        <v>4.1081685296646597</v>
      </c>
      <c r="I17" s="204">
        <v>3.0810834049871021</v>
      </c>
      <c r="J17" s="204">
        <v>1.026999140154772</v>
      </c>
      <c r="K17" s="204">
        <v>0</v>
      </c>
      <c r="L17" s="204">
        <v>1.026999140154772</v>
      </c>
      <c r="M17" s="204">
        <v>1.026999140154772</v>
      </c>
      <c r="N17" s="204">
        <v>1.026999140154772</v>
      </c>
      <c r="O17" s="204">
        <v>2.0540842648323299</v>
      </c>
      <c r="P17" s="204">
        <v>3.0810834049871021</v>
      </c>
      <c r="Q17" s="204">
        <v>5.135167669819432</v>
      </c>
      <c r="R17" s="204">
        <v>3.0810834049871021</v>
      </c>
      <c r="S17" s="204">
        <v>2.0982803095442821</v>
      </c>
      <c r="T17" s="204">
        <v>2.284092863284608</v>
      </c>
      <c r="U17" s="204">
        <v>1.3156491831470329</v>
      </c>
      <c r="V17" s="204">
        <v>0.39948409286328462</v>
      </c>
      <c r="W17" s="204">
        <v>0.41797076526225269</v>
      </c>
      <c r="X17" s="204">
        <v>0.37695614789337922</v>
      </c>
      <c r="Y17" s="204">
        <v>1.2295786758383489E-2</v>
      </c>
      <c r="DA17" s="71" t="s">
        <v>2684</v>
      </c>
    </row>
    <row r="18" spans="1:105" ht="12" customHeight="1" x14ac:dyDescent="0.25">
      <c r="A18" s="18" t="s">
        <v>32</v>
      </c>
      <c r="B18" s="204">
        <v>245.09406706792771</v>
      </c>
      <c r="C18" s="204">
        <v>172.72381771281169</v>
      </c>
      <c r="D18" s="204">
        <v>119.65227858985379</v>
      </c>
      <c r="E18" s="204">
        <v>108.07300085984519</v>
      </c>
      <c r="F18" s="204">
        <v>76.793723129836621</v>
      </c>
      <c r="G18" s="204">
        <v>24.957953568357691</v>
      </c>
      <c r="H18" s="204">
        <v>20.15838349097162</v>
      </c>
      <c r="I18" s="204">
        <v>64.010662080825441</v>
      </c>
      <c r="J18" s="204">
        <v>32.483061049011177</v>
      </c>
      <c r="K18" s="204">
        <v>53.501461736887357</v>
      </c>
      <c r="L18" s="204">
        <v>19.10765262252794</v>
      </c>
      <c r="M18" s="204">
        <v>19.10765262252794</v>
      </c>
      <c r="N18" s="204">
        <v>8.5984522785898534</v>
      </c>
      <c r="O18" s="204">
        <v>5.732330180567498</v>
      </c>
      <c r="P18" s="204">
        <v>4.7769561478933786</v>
      </c>
      <c r="Q18" s="204">
        <v>3.8214961306964752</v>
      </c>
      <c r="R18" s="204">
        <v>3.8214961306964752</v>
      </c>
      <c r="S18" s="204">
        <v>3.785210662080825</v>
      </c>
      <c r="T18" s="204">
        <v>3.6429062768701632</v>
      </c>
      <c r="U18" s="204">
        <v>2.1782459157351668</v>
      </c>
      <c r="V18" s="204">
        <v>1.557265692175408</v>
      </c>
      <c r="W18" s="204">
        <v>2.0798796216681001</v>
      </c>
      <c r="X18" s="204">
        <v>2.0903697334479792</v>
      </c>
      <c r="Y18" s="204">
        <v>1.326053310404127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74.05417024935511</v>
      </c>
      <c r="C20" s="204">
        <f t="shared" si="3"/>
        <v>123.86070507308681</v>
      </c>
      <c r="D20" s="204">
        <f t="shared" si="3"/>
        <v>144.94840928632851</v>
      </c>
      <c r="E20" s="204">
        <f t="shared" si="3"/>
        <v>141.2510748065348</v>
      </c>
      <c r="F20" s="204">
        <f t="shared" si="3"/>
        <v>153.91229578675839</v>
      </c>
      <c r="G20" s="204">
        <f t="shared" si="3"/>
        <v>128.6543422184007</v>
      </c>
      <c r="H20" s="204">
        <f t="shared" si="3"/>
        <v>128.52536543422181</v>
      </c>
      <c r="I20" s="204">
        <f t="shared" si="3"/>
        <v>138.77901977644021</v>
      </c>
      <c r="J20" s="204">
        <f t="shared" si="3"/>
        <v>135.85554600171969</v>
      </c>
      <c r="K20" s="204">
        <f t="shared" si="3"/>
        <v>113.37059329320719</v>
      </c>
      <c r="L20" s="204">
        <f t="shared" si="3"/>
        <v>123.6457437661221</v>
      </c>
      <c r="M20" s="204">
        <f t="shared" si="3"/>
        <v>130.4385210662081</v>
      </c>
      <c r="N20" s="204">
        <f t="shared" si="3"/>
        <v>124.7850386930352</v>
      </c>
      <c r="O20" s="204">
        <f t="shared" si="3"/>
        <v>131.6638005159071</v>
      </c>
      <c r="P20" s="204">
        <f t="shared" si="3"/>
        <v>131.42734307824591</v>
      </c>
      <c r="Q20" s="204">
        <f t="shared" si="3"/>
        <v>131.7876182287188</v>
      </c>
      <c r="R20" s="204">
        <f t="shared" si="3"/>
        <v>134.3049871023216</v>
      </c>
      <c r="S20" s="204">
        <f t="shared" si="3"/>
        <v>137.09716251074809</v>
      </c>
      <c r="T20" s="204">
        <f t="shared" si="3"/>
        <v>145.29578675838351</v>
      </c>
      <c r="U20" s="204">
        <f t="shared" si="3"/>
        <v>141.41994840928629</v>
      </c>
      <c r="V20" s="204">
        <f t="shared" si="3"/>
        <v>138.03611349957009</v>
      </c>
      <c r="W20" s="204">
        <f t="shared" si="3"/>
        <v>177.16620808254521</v>
      </c>
      <c r="X20" s="204">
        <f t="shared" si="3"/>
        <v>134.78082545141871</v>
      </c>
      <c r="Y20" s="204">
        <f t="shared" si="3"/>
        <v>113.736543422184</v>
      </c>
      <c r="DA20" s="71"/>
    </row>
    <row r="21" spans="1:105" ht="12" customHeight="1" x14ac:dyDescent="0.25">
      <c r="A21" s="18" t="s">
        <v>73</v>
      </c>
      <c r="B21" s="204">
        <v>74.05417024935511</v>
      </c>
      <c r="C21" s="204">
        <v>123.86070507308681</v>
      </c>
      <c r="D21" s="204">
        <v>144.94840928632851</v>
      </c>
      <c r="E21" s="204">
        <v>141.2510748065348</v>
      </c>
      <c r="F21" s="204">
        <v>153.91229578675839</v>
      </c>
      <c r="G21" s="204">
        <v>128.6543422184007</v>
      </c>
      <c r="H21" s="204">
        <v>128.52536543422181</v>
      </c>
      <c r="I21" s="204">
        <v>138.77901977644021</v>
      </c>
      <c r="J21" s="204">
        <v>135.85554600171969</v>
      </c>
      <c r="K21" s="204">
        <v>113.37059329320719</v>
      </c>
      <c r="L21" s="204">
        <v>123.6457437661221</v>
      </c>
      <c r="M21" s="204">
        <v>130.4385210662081</v>
      </c>
      <c r="N21" s="204">
        <v>124.7850386930352</v>
      </c>
      <c r="O21" s="204">
        <v>131.6638005159071</v>
      </c>
      <c r="P21" s="204">
        <v>131.42734307824591</v>
      </c>
      <c r="Q21" s="204">
        <v>131.7876182287188</v>
      </c>
      <c r="R21" s="204">
        <v>134.3049871023216</v>
      </c>
      <c r="S21" s="204">
        <v>137.09716251074809</v>
      </c>
      <c r="T21" s="204">
        <v>145.29578675838351</v>
      </c>
      <c r="U21" s="204">
        <v>141.41994840928629</v>
      </c>
      <c r="V21" s="204">
        <v>138.03611349957009</v>
      </c>
      <c r="W21" s="204">
        <v>177.16620808254521</v>
      </c>
      <c r="X21" s="204">
        <v>134.78082545141871</v>
      </c>
      <c r="Y21" s="204">
        <v>113.736543422184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49.202235597592427</v>
      </c>
      <c r="C23" s="204">
        <f t="shared" si="4"/>
        <v>49.847119518486657</v>
      </c>
      <c r="D23" s="204">
        <f t="shared" si="4"/>
        <v>50.492003439380909</v>
      </c>
      <c r="E23" s="204">
        <f t="shared" si="4"/>
        <v>51.136887360275153</v>
      </c>
      <c r="F23" s="204">
        <f t="shared" si="4"/>
        <v>52.163972484952708</v>
      </c>
      <c r="G23" s="204">
        <f t="shared" si="4"/>
        <v>53.190971625107473</v>
      </c>
      <c r="H23" s="204">
        <f t="shared" si="4"/>
        <v>53.979191745485807</v>
      </c>
      <c r="I23" s="204">
        <f t="shared" si="4"/>
        <v>55.651074806534822</v>
      </c>
      <c r="J23" s="204">
        <f t="shared" si="4"/>
        <v>55.36448839208942</v>
      </c>
      <c r="K23" s="204">
        <f t="shared" si="4"/>
        <v>59.305417024935508</v>
      </c>
      <c r="L23" s="204">
        <f t="shared" si="4"/>
        <v>64.392863284608765</v>
      </c>
      <c r="M23" s="204">
        <f t="shared" si="4"/>
        <v>64.297334479793633</v>
      </c>
      <c r="N23" s="204">
        <f t="shared" si="4"/>
        <v>1.2897678417884779</v>
      </c>
      <c r="O23" s="204">
        <f t="shared" si="4"/>
        <v>2.854170249355116</v>
      </c>
      <c r="P23" s="204">
        <f t="shared" si="4"/>
        <v>2.854170249355116</v>
      </c>
      <c r="Q23" s="204">
        <f t="shared" si="4"/>
        <v>3.1646603611349962</v>
      </c>
      <c r="R23" s="204">
        <f t="shared" si="4"/>
        <v>4.0723129836629406</v>
      </c>
      <c r="S23" s="204">
        <f t="shared" si="4"/>
        <v>6.5347377472055026</v>
      </c>
      <c r="T23" s="204">
        <f t="shared" si="4"/>
        <v>13.351762682717114</v>
      </c>
      <c r="U23" s="204">
        <f t="shared" si="4"/>
        <v>14.281341358555457</v>
      </c>
      <c r="V23" s="204">
        <f t="shared" si="4"/>
        <v>14.23895098882201</v>
      </c>
      <c r="W23" s="204">
        <f t="shared" si="4"/>
        <v>13.238263112639723</v>
      </c>
      <c r="X23" s="204">
        <f t="shared" si="4"/>
        <v>21.412811693895097</v>
      </c>
      <c r="Y23" s="204">
        <f t="shared" si="4"/>
        <v>21.122012037833191</v>
      </c>
      <c r="DA23" s="71"/>
    </row>
    <row r="24" spans="1:105" ht="12" customHeight="1" x14ac:dyDescent="0.25">
      <c r="A24" s="18" t="s">
        <v>38</v>
      </c>
      <c r="B24" s="204">
        <v>49.202235597592427</v>
      </c>
      <c r="C24" s="204">
        <v>49.847119518486657</v>
      </c>
      <c r="D24" s="204">
        <v>50.492003439380909</v>
      </c>
      <c r="E24" s="204">
        <v>51.136887360275153</v>
      </c>
      <c r="F24" s="204">
        <v>52.163972484952708</v>
      </c>
      <c r="G24" s="204">
        <v>53.190971625107473</v>
      </c>
      <c r="H24" s="204">
        <v>53.979191745485807</v>
      </c>
      <c r="I24" s="204">
        <v>55.651074806534822</v>
      </c>
      <c r="J24" s="204">
        <v>55.36448839208942</v>
      </c>
      <c r="K24" s="204">
        <v>59.305417024935508</v>
      </c>
      <c r="L24" s="204">
        <v>64.392863284608765</v>
      </c>
      <c r="M24" s="204">
        <v>64.297334479793633</v>
      </c>
      <c r="N24" s="204">
        <v>1.2897678417884779</v>
      </c>
      <c r="O24" s="204">
        <v>2.854170249355116</v>
      </c>
      <c r="P24" s="204">
        <v>2.854170249355116</v>
      </c>
      <c r="Q24" s="204">
        <v>3.1646603611349962</v>
      </c>
      <c r="R24" s="204">
        <v>4.0723129836629406</v>
      </c>
      <c r="S24" s="204">
        <v>6.446345657781599</v>
      </c>
      <c r="T24" s="204">
        <v>13.25098882201204</v>
      </c>
      <c r="U24" s="204">
        <v>14.215047291487529</v>
      </c>
      <c r="V24" s="204">
        <v>14.215047291487529</v>
      </c>
      <c r="W24" s="204">
        <v>13.20498710232158</v>
      </c>
      <c r="X24" s="204">
        <v>21.387016337059329</v>
      </c>
      <c r="Y24" s="204">
        <v>21.122012037833191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8.8392089423903697E-2</v>
      </c>
      <c r="T26" s="204">
        <v>0.1007738607050731</v>
      </c>
      <c r="U26" s="204">
        <v>6.6294067067927773E-2</v>
      </c>
      <c r="V26" s="204">
        <v>2.3903697334479789E-2</v>
      </c>
      <c r="W26" s="204">
        <v>3.3276010318142743E-2</v>
      </c>
      <c r="X26" s="204">
        <v>2.579535683576956E-2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29.593035253654339</v>
      </c>
      <c r="C30" s="204">
        <v>36.400085984522782</v>
      </c>
      <c r="D30" s="204">
        <v>39.385726569217539</v>
      </c>
      <c r="E30" s="204">
        <v>39.696216680997424</v>
      </c>
      <c r="F30" s="204">
        <v>41.200945829750637</v>
      </c>
      <c r="G30" s="204">
        <v>44.879105760963022</v>
      </c>
      <c r="H30" s="204">
        <v>44.496990541702488</v>
      </c>
      <c r="I30" s="204">
        <v>42.610146173688733</v>
      </c>
      <c r="J30" s="204">
        <v>44.592519346517633</v>
      </c>
      <c r="K30" s="204">
        <v>42.036887360275152</v>
      </c>
      <c r="L30" s="204">
        <v>38.525881341358549</v>
      </c>
      <c r="M30" s="204">
        <v>34.513241616509028</v>
      </c>
      <c r="N30" s="204">
        <v>37.164402407566627</v>
      </c>
      <c r="O30" s="204">
        <v>37.498796216680987</v>
      </c>
      <c r="P30" s="204">
        <v>35.086500429922609</v>
      </c>
      <c r="Q30" s="204">
        <v>36.423989681857257</v>
      </c>
      <c r="R30" s="204">
        <v>34.393809114359406</v>
      </c>
      <c r="S30" s="204">
        <v>33.644110060189163</v>
      </c>
      <c r="T30" s="204">
        <v>33.245055889939813</v>
      </c>
      <c r="U30" s="204">
        <v>34.447979363714531</v>
      </c>
      <c r="V30" s="204">
        <v>37.21255374032674</v>
      </c>
      <c r="W30" s="204">
        <v>33.775924333619948</v>
      </c>
      <c r="X30" s="204">
        <v>10.79200343938091</v>
      </c>
      <c r="Y30" s="204">
        <v>9.7713671539122959</v>
      </c>
      <c r="DA30" s="71" t="s">
        <v>2695</v>
      </c>
    </row>
    <row r="31" spans="1:105" ht="12" customHeight="1" x14ac:dyDescent="0.25">
      <c r="A31" s="21" t="s">
        <v>40</v>
      </c>
      <c r="B31" s="207">
        <v>200.25795356835769</v>
      </c>
      <c r="C31" s="207">
        <v>192.347377472055</v>
      </c>
      <c r="D31" s="207">
        <v>200.51590713671541</v>
      </c>
      <c r="E31" s="207">
        <v>178.58985382631121</v>
      </c>
      <c r="F31" s="207">
        <v>163.71453138435081</v>
      </c>
      <c r="G31" s="207">
        <v>153.9982803095443</v>
      </c>
      <c r="H31" s="207">
        <v>144.9699054170249</v>
      </c>
      <c r="I31" s="207">
        <v>146.0017196904557</v>
      </c>
      <c r="J31" s="207">
        <v>132.24419604471191</v>
      </c>
      <c r="K31" s="207">
        <v>111.2639724849527</v>
      </c>
      <c r="L31" s="207">
        <v>125.451418744626</v>
      </c>
      <c r="M31" s="207">
        <v>104.8151332760103</v>
      </c>
      <c r="N31" s="207">
        <v>103.5253654342218</v>
      </c>
      <c r="O31" s="207">
        <v>105.8469475494411</v>
      </c>
      <c r="P31" s="207">
        <v>114.6173688736027</v>
      </c>
      <c r="Q31" s="207">
        <v>114.4453998280309</v>
      </c>
      <c r="R31" s="207">
        <v>106.9748925193465</v>
      </c>
      <c r="S31" s="207">
        <v>109.1195184866724</v>
      </c>
      <c r="T31" s="207">
        <v>110.04548581255369</v>
      </c>
      <c r="U31" s="207">
        <v>106.6478933791917</v>
      </c>
      <c r="V31" s="207">
        <v>90.283576956147897</v>
      </c>
      <c r="W31" s="207">
        <v>100.1788478073947</v>
      </c>
      <c r="X31" s="207">
        <v>103.5459157351677</v>
      </c>
      <c r="Y31" s="207">
        <v>97.346689595872746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1023.039940678729</v>
      </c>
      <c r="C33" s="203">
        <f>TEL_emi!C5</f>
        <v>908.71417979872888</v>
      </c>
      <c r="D33" s="203">
        <f>TEL_emi!D5</f>
        <v>785.8095015579654</v>
      </c>
      <c r="E33" s="203">
        <f>TEL_emi!E5</f>
        <v>740.05423883891194</v>
      </c>
      <c r="F33" s="203">
        <f>TEL_emi!F5</f>
        <v>671.42303423882254</v>
      </c>
      <c r="G33" s="203">
        <f>TEL_emi!G5</f>
        <v>434.93799059892842</v>
      </c>
      <c r="H33" s="203">
        <f>TEL_emi!H5</f>
        <v>409.80257387890418</v>
      </c>
      <c r="I33" s="203">
        <f>TEL_emi!I5</f>
        <v>569.07752723898943</v>
      </c>
      <c r="J33" s="203">
        <f>TEL_emi!J5</f>
        <v>450.76779287919959</v>
      </c>
      <c r="K33" s="203">
        <f>TEL_emi!K5</f>
        <v>459.97829711899129</v>
      </c>
      <c r="L33" s="203">
        <f>TEL_emi!L5</f>
        <v>372.94027523875371</v>
      </c>
      <c r="M33" s="203">
        <f>TEL_emi!M5</f>
        <v>388.89511523903792</v>
      </c>
      <c r="N33" s="203">
        <f>TEL_emi!N5</f>
        <v>341.56030715893752</v>
      </c>
      <c r="O33" s="203">
        <f>TEL_emi!O5</f>
        <v>348.71299775886479</v>
      </c>
      <c r="P33" s="203">
        <f>TEL_emi!P5</f>
        <v>348.24782015910012</v>
      </c>
      <c r="Q33" s="203">
        <f>TEL_emi!Q5</f>
        <v>352.37041451904298</v>
      </c>
      <c r="R33" s="203">
        <f>TEL_emi!R5</f>
        <v>349.0079173188841</v>
      </c>
      <c r="S33" s="203">
        <f>TEL_emi!S5</f>
        <v>352.91334743887768</v>
      </c>
      <c r="T33" s="203">
        <f>TEL_emi!T5</f>
        <v>372.14335043862292</v>
      </c>
      <c r="U33" s="203">
        <f>TEL_emi!U5</f>
        <v>354.3369022786751</v>
      </c>
      <c r="V33" s="203">
        <f>TEL_emi!V5</f>
        <v>339.77517551915219</v>
      </c>
      <c r="W33" s="203">
        <f>TEL_emi!W5</f>
        <v>434.61907775869281</v>
      </c>
      <c r="X33" s="203">
        <f>TEL_emi!X5</f>
        <v>335.59822259896077</v>
      </c>
      <c r="Y33" s="203">
        <f>TEL_emi!Y5</f>
        <v>283.74850043855332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96.517158754833446</v>
      </c>
      <c r="C35" s="284">
        <f t="shared" si="5"/>
        <v>94.858219121808489</v>
      </c>
      <c r="D35" s="284">
        <f t="shared" si="5"/>
        <v>92.637870850484092</v>
      </c>
      <c r="E35" s="284">
        <f t="shared" si="5"/>
        <v>92.48630394021599</v>
      </c>
      <c r="F35" s="284">
        <f t="shared" si="5"/>
        <v>93.913454102384904</v>
      </c>
      <c r="G35" s="284">
        <f t="shared" si="5"/>
        <v>86.697049533556566</v>
      </c>
      <c r="H35" s="284">
        <f t="shared" si="5"/>
        <v>84.781357261122992</v>
      </c>
      <c r="I35" s="284">
        <f t="shared" si="5"/>
        <v>94.78357352793897</v>
      </c>
      <c r="J35" s="284">
        <f t="shared" si="5"/>
        <v>88.582130793368748</v>
      </c>
      <c r="K35" s="284">
        <f t="shared" si="5"/>
        <v>89.877115751398463</v>
      </c>
      <c r="L35" s="284">
        <f t="shared" si="5"/>
        <v>86.85133719619482</v>
      </c>
      <c r="M35" s="284">
        <f t="shared" si="5"/>
        <v>81.040111652274845</v>
      </c>
      <c r="N35" s="284">
        <f t="shared" si="5"/>
        <v>62.939816762991001</v>
      </c>
      <c r="O35" s="284">
        <f t="shared" si="5"/>
        <v>62.781697928175561</v>
      </c>
      <c r="P35" s="284">
        <f t="shared" si="5"/>
        <v>61.036078277576678</v>
      </c>
      <c r="Q35" s="284">
        <f t="shared" si="5"/>
        <v>60.014423417386368</v>
      </c>
      <c r="R35" s="284">
        <f t="shared" si="5"/>
        <v>56.797013448941605</v>
      </c>
      <c r="S35" s="284">
        <f t="shared" si="5"/>
        <v>58.017817226490969</v>
      </c>
      <c r="T35" s="284">
        <f t="shared" si="5"/>
        <v>61.635070267725496</v>
      </c>
      <c r="U35" s="284">
        <f t="shared" si="5"/>
        <v>63.474460408979475</v>
      </c>
      <c r="V35" s="284">
        <f t="shared" si="5"/>
        <v>64.427685351462372</v>
      </c>
      <c r="W35" s="284">
        <f t="shared" si="5"/>
        <v>71.299070280161217</v>
      </c>
      <c r="X35" s="284">
        <f t="shared" si="5"/>
        <v>58.699331607628565</v>
      </c>
      <c r="Y35" s="284">
        <f t="shared" si="5"/>
        <v>54.634853114635696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82.290019057455098</v>
      </c>
      <c r="C36" s="344">
        <f t="shared" si="6"/>
        <v>81.214267110169672</v>
      </c>
      <c r="D36" s="344">
        <f t="shared" si="6"/>
        <v>84.416559249822711</v>
      </c>
      <c r="E36" s="344">
        <f t="shared" si="6"/>
        <v>88.086890818019725</v>
      </c>
      <c r="F36" s="344">
        <f t="shared" si="6"/>
        <v>86.063464907372747</v>
      </c>
      <c r="G36" s="344">
        <f t="shared" si="6"/>
        <v>74.422734224133762</v>
      </c>
      <c r="H36" s="344">
        <f t="shared" si="6"/>
        <v>69.184207572026438</v>
      </c>
      <c r="I36" s="344">
        <f t="shared" si="6"/>
        <v>62.686046444090927</v>
      </c>
      <c r="J36" s="344">
        <f t="shared" si="6"/>
        <v>58.778615280905846</v>
      </c>
      <c r="K36" s="344">
        <f t="shared" si="6"/>
        <v>58.584497493210407</v>
      </c>
      <c r="L36" s="344">
        <f t="shared" si="6"/>
        <v>54.97213071226588</v>
      </c>
      <c r="M36" s="344">
        <f t="shared" si="6"/>
        <v>48.836122411789248</v>
      </c>
      <c r="N36" s="344">
        <f t="shared" si="6"/>
        <v>49.677746196368773</v>
      </c>
      <c r="O36" s="344">
        <f t="shared" si="6"/>
        <v>48.506780718545954</v>
      </c>
      <c r="P36" s="344">
        <f t="shared" si="6"/>
        <v>45.65608774184809</v>
      </c>
      <c r="Q36" s="344">
        <f t="shared" si="6"/>
        <v>45.316254286959342</v>
      </c>
      <c r="R36" s="344">
        <f t="shared" si="6"/>
        <v>44.78211755065923</v>
      </c>
      <c r="S36" s="344">
        <f t="shared" si="6"/>
        <v>44.567239448558688</v>
      </c>
      <c r="T36" s="344">
        <f t="shared" si="6"/>
        <v>44.653240672447005</v>
      </c>
      <c r="U36" s="344">
        <f t="shared" si="6"/>
        <v>44.271085391808953</v>
      </c>
      <c r="V36" s="344">
        <f t="shared" si="6"/>
        <v>46.388642436553596</v>
      </c>
      <c r="W36" s="344">
        <f t="shared" si="6"/>
        <v>44.934769899421795</v>
      </c>
      <c r="X36" s="344">
        <f t="shared" si="6"/>
        <v>41.075085611101812</v>
      </c>
      <c r="Y36" s="344">
        <f t="shared" si="6"/>
        <v>39.08428151505516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37.486448935016149</v>
      </c>
      <c r="C37" s="344">
        <f>IF(TEL_ued!C$5=0,"",TEL_ued!C$5/C$5*1000)</f>
        <v>37.707949809280123</v>
      </c>
      <c r="D37" s="344">
        <f>IF(TEL_ued!D$5=0,"",TEL_ued!D$5/D$5*1000)</f>
        <v>39.724885012250155</v>
      </c>
      <c r="E37" s="344">
        <f>IF(TEL_ued!E$5=0,"",TEL_ued!E$5/E$5*1000)</f>
        <v>41.451905359719809</v>
      </c>
      <c r="F37" s="344">
        <f>IF(TEL_ued!F$5=0,"",TEL_ued!F$5/F$5*1000)</f>
        <v>40.786193032274085</v>
      </c>
      <c r="G37" s="344">
        <f>IF(TEL_ued!G$5=0,"",TEL_ued!G$5/G$5*1000)</f>
        <v>35.659778496164151</v>
      </c>
      <c r="H37" s="344">
        <f>IF(TEL_ued!H$5=0,"",TEL_ued!H$5/H$5*1000)</f>
        <v>33.173500975488068</v>
      </c>
      <c r="I37" s="344">
        <f>IF(TEL_ued!I$5=0,"",TEL_ued!I$5/I$5*1000)</f>
        <v>29.703435365705111</v>
      </c>
      <c r="J37" s="344">
        <f>IF(TEL_ued!J$5=0,"",TEL_ued!J$5/J$5*1000)</f>
        <v>28.075520302938575</v>
      </c>
      <c r="K37" s="344">
        <f>IF(TEL_ued!K$5=0,"",TEL_ued!K$5/K$5*1000)</f>
        <v>27.651409115574904</v>
      </c>
      <c r="L37" s="344">
        <f>IF(TEL_ued!L$5=0,"",TEL_ued!L$5/L$5*1000)</f>
        <v>26.210768484591881</v>
      </c>
      <c r="M37" s="344">
        <f>IF(TEL_ued!M$5=0,"",TEL_ued!M$5/M$5*1000)</f>
        <v>23.262881620965224</v>
      </c>
      <c r="N37" s="344">
        <f>IF(TEL_ued!N$5=0,"",TEL_ued!N$5/N$5*1000)</f>
        <v>24.442613404116457</v>
      </c>
      <c r="O37" s="344">
        <f>IF(TEL_ued!O$5=0,"",TEL_ued!O$5/O$5*1000)</f>
        <v>23.881229420353961</v>
      </c>
      <c r="P37" s="344">
        <f>IF(TEL_ued!P$5=0,"",TEL_ued!P$5/P$5*1000)</f>
        <v>22.472745175520963</v>
      </c>
      <c r="Q37" s="344">
        <f>IF(TEL_ued!Q$5=0,"",TEL_ued!Q$5/Q$5*1000)</f>
        <v>22.305979733286446</v>
      </c>
      <c r="R37" s="344">
        <f>IF(TEL_ued!R$5=0,"",TEL_ued!R$5/R$5*1000)</f>
        <v>22.042546023274536</v>
      </c>
      <c r="S37" s="344">
        <f>IF(TEL_ued!S$5=0,"",TEL_ued!S$5/S$5*1000)</f>
        <v>21.911104159628369</v>
      </c>
      <c r="T37" s="344">
        <f>IF(TEL_ued!T$5=0,"",TEL_ued!T$5/T$5*1000)</f>
        <v>21.882654023822546</v>
      </c>
      <c r="U37" s="344">
        <f>IF(TEL_ued!U$5=0,"",TEL_ued!U$5/U$5*1000)</f>
        <v>21.705797596508731</v>
      </c>
      <c r="V37" s="344">
        <f>IF(TEL_ued!V$5=0,"",TEL_ued!V$5/V$5*1000)</f>
        <v>22.777344616653771</v>
      </c>
      <c r="W37" s="344">
        <f>IF(TEL_ued!W$5=0,"",TEL_ued!W$5/W$5*1000)</f>
        <v>22.090132059368198</v>
      </c>
      <c r="X37" s="344">
        <f>IF(TEL_ued!X$5=0,"",TEL_ued!X$5/X$5*1000)</f>
        <v>19.980562683697759</v>
      </c>
      <c r="Y37" s="344">
        <f>IF(TEL_ued!Y$5=0,"",TEL_ued!Y$5/Y$5*1000)</f>
        <v>18.990124480510861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1.655236316576441</v>
      </c>
      <c r="C38" s="345">
        <f t="shared" si="7"/>
        <v>1.524495555487805</v>
      </c>
      <c r="D38" s="345">
        <f t="shared" si="7"/>
        <v>1.364063031497327</v>
      </c>
      <c r="E38" s="345">
        <f t="shared" si="7"/>
        <v>1.37137680966846</v>
      </c>
      <c r="F38" s="345">
        <f t="shared" si="7"/>
        <v>1.3169942526616414</v>
      </c>
      <c r="G38" s="345">
        <f t="shared" si="7"/>
        <v>1.0247939920476328</v>
      </c>
      <c r="H38" s="345">
        <f t="shared" si="7"/>
        <v>1.0055571299261987</v>
      </c>
      <c r="I38" s="345">
        <f t="shared" si="7"/>
        <v>1.237066094047528</v>
      </c>
      <c r="J38" s="345">
        <f t="shared" si="7"/>
        <v>1.098478982924701</v>
      </c>
      <c r="K38" s="345">
        <f t="shared" si="7"/>
        <v>1.1880551924942917</v>
      </c>
      <c r="L38" s="345">
        <f t="shared" si="7"/>
        <v>0.98467968216030533</v>
      </c>
      <c r="M38" s="345">
        <f t="shared" si="7"/>
        <v>1.0778956602073433</v>
      </c>
      <c r="N38" s="345">
        <f t="shared" si="7"/>
        <v>1.2070027927762519</v>
      </c>
      <c r="O38" s="345">
        <f t="shared" si="7"/>
        <v>1.1977354293962192</v>
      </c>
      <c r="P38" s="345">
        <f t="shared" si="7"/>
        <v>1.1712230636797432</v>
      </c>
      <c r="Q38" s="345">
        <f t="shared" si="7"/>
        <v>1.1735048644253432</v>
      </c>
      <c r="R38" s="345">
        <f t="shared" si="7"/>
        <v>1.1991613409752508</v>
      </c>
      <c r="S38" s="345">
        <f t="shared" si="7"/>
        <v>1.1887876916072997</v>
      </c>
      <c r="T38" s="345">
        <f t="shared" si="7"/>
        <v>1.1912379509297777</v>
      </c>
      <c r="U38" s="345">
        <f t="shared" si="7"/>
        <v>1.1637974689499182</v>
      </c>
      <c r="V38" s="345">
        <f t="shared" si="7"/>
        <v>1.1912024121027471</v>
      </c>
      <c r="W38" s="345">
        <f t="shared" si="7"/>
        <v>1.3137843823692721</v>
      </c>
      <c r="X38" s="345">
        <f t="shared" si="7"/>
        <v>1.2106992135668515</v>
      </c>
      <c r="Y38" s="345">
        <f t="shared" si="7"/>
        <v>1.1443356376474418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PT: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618.06276870163344</v>
      </c>
      <c r="C5" s="223">
        <v>596.07532244196022</v>
      </c>
      <c r="D5" s="223">
        <v>576.08005159071365</v>
      </c>
      <c r="E5" s="223">
        <v>539.64325021496109</v>
      </c>
      <c r="F5" s="223">
        <v>509.81470335339623</v>
      </c>
      <c r="G5" s="223">
        <v>424.41504729148761</v>
      </c>
      <c r="H5" s="223">
        <v>407.53783319002571</v>
      </c>
      <c r="I5" s="223">
        <v>460.02192605331032</v>
      </c>
      <c r="J5" s="223">
        <v>410.35631986242458</v>
      </c>
      <c r="K5" s="223">
        <v>387.16913155631971</v>
      </c>
      <c r="L5" s="223">
        <v>378.74273430782449</v>
      </c>
      <c r="M5" s="223">
        <v>360.79105760963012</v>
      </c>
      <c r="N5" s="223">
        <v>282.98220120378312</v>
      </c>
      <c r="O5" s="223">
        <v>291.14359415305239</v>
      </c>
      <c r="P5" s="223">
        <v>297.33688736027511</v>
      </c>
      <c r="Q5" s="223">
        <v>300.27179707652601</v>
      </c>
      <c r="R5" s="223">
        <v>291.04333619948409</v>
      </c>
      <c r="S5" s="223">
        <v>296.86827171109201</v>
      </c>
      <c r="T5" s="223">
        <v>312.40051590713671</v>
      </c>
      <c r="U5" s="223">
        <v>304.46612209802208</v>
      </c>
      <c r="V5" s="223">
        <v>285.23714531384343</v>
      </c>
      <c r="W5" s="223">
        <v>330.8146173688736</v>
      </c>
      <c r="X5" s="223">
        <v>277.1937231298366</v>
      </c>
      <c r="Y5" s="223">
        <v>247.95915735167671</v>
      </c>
      <c r="DA5" s="89" t="s">
        <v>2680</v>
      </c>
    </row>
    <row r="6" spans="1:105" ht="12" customHeight="1" x14ac:dyDescent="0.25">
      <c r="A6" s="55" t="s">
        <v>91</v>
      </c>
      <c r="B6" s="259">
        <v>13.169243484045859</v>
      </c>
      <c r="C6" s="259">
        <v>12.854318592017361</v>
      </c>
      <c r="D6" s="259">
        <v>13.39234771751504</v>
      </c>
      <c r="E6" s="259">
        <v>11.986026288576371</v>
      </c>
      <c r="F6" s="259">
        <v>11.04609307711198</v>
      </c>
      <c r="G6" s="259">
        <v>10.30596366117941</v>
      </c>
      <c r="H6" s="259">
        <v>9.7227540368740097</v>
      </c>
      <c r="I6" s="259">
        <v>9.8521443460944482</v>
      </c>
      <c r="J6" s="259">
        <v>8.9308837372824765</v>
      </c>
      <c r="K6" s="259">
        <v>7.5389644706698631</v>
      </c>
      <c r="L6" s="259">
        <v>8.4538395148167638</v>
      </c>
      <c r="M6" s="259">
        <v>7.1300992060753137</v>
      </c>
      <c r="N6" s="259">
        <v>6.9884690028348793</v>
      </c>
      <c r="O6" s="259">
        <v>7.153269014181487</v>
      </c>
      <c r="P6" s="259">
        <v>7.7145486324201258</v>
      </c>
      <c r="Q6" s="259">
        <v>7.7101586003232798</v>
      </c>
      <c r="R6" s="259">
        <v>7.2294147108077249</v>
      </c>
      <c r="S6" s="259">
        <v>7.3732156041104071</v>
      </c>
      <c r="T6" s="259">
        <v>7.4553465139634243</v>
      </c>
      <c r="U6" s="259">
        <v>7.2259304318341906</v>
      </c>
      <c r="V6" s="259">
        <v>6.1528438806384704</v>
      </c>
      <c r="W6" s="259">
        <v>6.8528623300214226</v>
      </c>
      <c r="X6" s="259">
        <v>6.9964152711721619</v>
      </c>
      <c r="Y6" s="259">
        <v>6.5463270229073292</v>
      </c>
      <c r="DA6" s="67" t="s">
        <v>2697</v>
      </c>
    </row>
    <row r="7" spans="1:105" ht="12" customHeight="1" x14ac:dyDescent="0.25">
      <c r="A7" s="173" t="s">
        <v>92</v>
      </c>
      <c r="B7" s="224">
        <v>10.80553311511455</v>
      </c>
      <c r="C7" s="224">
        <v>10.547133203706551</v>
      </c>
      <c r="D7" s="224">
        <v>10.9885929989867</v>
      </c>
      <c r="E7" s="224">
        <v>9.834688236780611</v>
      </c>
      <c r="F7" s="224">
        <v>9.0634609863482947</v>
      </c>
      <c r="G7" s="224">
        <v>8.4561753117369491</v>
      </c>
      <c r="H7" s="224">
        <v>7.977644337947905</v>
      </c>
      <c r="I7" s="224">
        <v>8.0838107455133912</v>
      </c>
      <c r="J7" s="224">
        <v>7.3279046049497243</v>
      </c>
      <c r="K7" s="224">
        <v>6.1858170015752716</v>
      </c>
      <c r="L7" s="224">
        <v>6.9364837044650356</v>
      </c>
      <c r="M7" s="224">
        <v>5.8503378101130776</v>
      </c>
      <c r="N7" s="224">
        <v>5.7341284125824643</v>
      </c>
      <c r="O7" s="224">
        <v>5.8693489347130141</v>
      </c>
      <c r="P7" s="224">
        <v>6.3298860573703584</v>
      </c>
      <c r="Q7" s="224">
        <v>6.3262839797524348</v>
      </c>
      <c r="R7" s="224">
        <v>5.9318274550217236</v>
      </c>
      <c r="S7" s="224">
        <v>6.0498179315777696</v>
      </c>
      <c r="T7" s="224">
        <v>6.117207396072553</v>
      </c>
      <c r="U7" s="224">
        <v>5.9289685594536952</v>
      </c>
      <c r="V7" s="224">
        <v>5.0484872866777186</v>
      </c>
      <c r="W7" s="224">
        <v>5.6228613989919376</v>
      </c>
      <c r="X7" s="224">
        <v>5.7406484276284404</v>
      </c>
      <c r="Y7" s="224">
        <v>5.3713452495649889</v>
      </c>
      <c r="DA7" s="177" t="s">
        <v>2698</v>
      </c>
    </row>
    <row r="8" spans="1:105" ht="12" customHeight="1" x14ac:dyDescent="0.25">
      <c r="A8" s="173" t="s">
        <v>93</v>
      </c>
      <c r="B8" s="224">
        <v>7.7664769264885836</v>
      </c>
      <c r="C8" s="224">
        <v>7.5807519901640834</v>
      </c>
      <c r="D8" s="224">
        <v>7.8980512180216902</v>
      </c>
      <c r="E8" s="224">
        <v>7.0686821701860652</v>
      </c>
      <c r="F8" s="224">
        <v>6.5143625839378352</v>
      </c>
      <c r="G8" s="224">
        <v>6.0778760053109311</v>
      </c>
      <c r="H8" s="224">
        <v>5.733931867900055</v>
      </c>
      <c r="I8" s="224">
        <v>5.8102389733377482</v>
      </c>
      <c r="J8" s="224">
        <v>5.2669314348076144</v>
      </c>
      <c r="K8" s="224">
        <v>4.4460559698822282</v>
      </c>
      <c r="L8" s="224">
        <v>4.9855976625842464</v>
      </c>
      <c r="M8" s="224">
        <v>4.2049303010187762</v>
      </c>
      <c r="N8" s="224">
        <v>4.1214047965436471</v>
      </c>
      <c r="O8" s="224">
        <v>4.2185945468249786</v>
      </c>
      <c r="P8" s="224">
        <v>4.5496056037349453</v>
      </c>
      <c r="Q8" s="224">
        <v>4.547016610447062</v>
      </c>
      <c r="R8" s="224">
        <v>4.263500983296864</v>
      </c>
      <c r="S8" s="224">
        <v>4.3483066383215228</v>
      </c>
      <c r="T8" s="224">
        <v>4.3967428159271487</v>
      </c>
      <c r="U8" s="224">
        <v>4.261446152107343</v>
      </c>
      <c r="V8" s="224">
        <v>3.6286002372996098</v>
      </c>
      <c r="W8" s="224">
        <v>4.0414316305254552</v>
      </c>
      <c r="X8" s="224">
        <v>4.1260910573579412</v>
      </c>
      <c r="Y8" s="224">
        <v>3.8606543981248351</v>
      </c>
      <c r="DA8" s="177" t="s">
        <v>2699</v>
      </c>
    </row>
    <row r="9" spans="1:105" ht="12" customHeight="1" x14ac:dyDescent="0.25">
      <c r="A9" s="173" t="s">
        <v>94</v>
      </c>
      <c r="B9" s="224">
        <v>15.195280943129831</v>
      </c>
      <c r="C9" s="224">
        <v>14.831906067712341</v>
      </c>
      <c r="D9" s="224">
        <v>15.452708904825039</v>
      </c>
      <c r="E9" s="224">
        <v>13.830030332972729</v>
      </c>
      <c r="F9" s="224">
        <v>12.74549201205228</v>
      </c>
      <c r="G9" s="224">
        <v>11.891496532130081</v>
      </c>
      <c r="H9" s="224">
        <v>11.218562350239241</v>
      </c>
      <c r="I9" s="224">
        <v>11.36785886087821</v>
      </c>
      <c r="J9" s="224">
        <v>10.30486585071055</v>
      </c>
      <c r="K9" s="224">
        <v>8.6988051584652286</v>
      </c>
      <c r="L9" s="224">
        <v>9.7544302094039566</v>
      </c>
      <c r="M9" s="224">
        <v>8.2270375454715161</v>
      </c>
      <c r="N9" s="224">
        <v>8.0636180801940931</v>
      </c>
      <c r="O9" s="224">
        <v>8.2537719394401758</v>
      </c>
      <c r="P9" s="224">
        <v>8.9014022681770655</v>
      </c>
      <c r="Q9" s="224">
        <v>8.8963368465268626</v>
      </c>
      <c r="R9" s="224">
        <v>8.3416323586242989</v>
      </c>
      <c r="S9" s="224">
        <v>8.5075564662812404</v>
      </c>
      <c r="T9" s="224">
        <v>8.6023229007270281</v>
      </c>
      <c r="U9" s="224">
        <v>8.3376120367317572</v>
      </c>
      <c r="V9" s="224">
        <v>7.0994352468905397</v>
      </c>
      <c r="W9" s="224">
        <v>7.907148842332413</v>
      </c>
      <c r="X9" s="224">
        <v>8.0727868513524932</v>
      </c>
      <c r="Y9" s="224">
        <v>7.5534542572007641</v>
      </c>
      <c r="DA9" s="177" t="s">
        <v>2700</v>
      </c>
    </row>
    <row r="10" spans="1:105" ht="12" customHeight="1" x14ac:dyDescent="0.25">
      <c r="A10" s="56" t="s">
        <v>95</v>
      </c>
      <c r="B10" s="260">
        <v>41.038904279831563</v>
      </c>
      <c r="C10" s="260">
        <v>46.202301227177259</v>
      </c>
      <c r="D10" s="260">
        <v>45.642010781112603</v>
      </c>
      <c r="E10" s="260">
        <v>44.008990322688973</v>
      </c>
      <c r="F10" s="260">
        <v>43.482458606679323</v>
      </c>
      <c r="G10" s="260">
        <v>34.366578479025122</v>
      </c>
      <c r="H10" s="260">
        <v>33.41437675342091</v>
      </c>
      <c r="I10" s="260">
        <v>39.049092258493999</v>
      </c>
      <c r="J10" s="260">
        <v>35.145303530599662</v>
      </c>
      <c r="K10" s="260">
        <v>33.350782932078161</v>
      </c>
      <c r="L10" s="260">
        <v>31.80611622450774</v>
      </c>
      <c r="M10" s="260">
        <v>32.724559539553383</v>
      </c>
      <c r="N10" s="260">
        <v>24.9369037796363</v>
      </c>
      <c r="O10" s="260">
        <v>25.885021442206419</v>
      </c>
      <c r="P10" s="260">
        <v>25.723850705122949</v>
      </c>
      <c r="Q10" s="260">
        <v>26.13212356364529</v>
      </c>
      <c r="R10" s="260">
        <v>25.911004154933089</v>
      </c>
      <c r="S10" s="260">
        <v>26.388058006662479</v>
      </c>
      <c r="T10" s="260">
        <v>28.29223042365274</v>
      </c>
      <c r="U10" s="260">
        <v>27.557304425379289</v>
      </c>
      <c r="V10" s="260">
        <v>27.113138172121801</v>
      </c>
      <c r="W10" s="260">
        <v>32.904750684125943</v>
      </c>
      <c r="X10" s="260">
        <v>24.701921152695562</v>
      </c>
      <c r="Y10" s="260">
        <v>21.344518889858481</v>
      </c>
      <c r="DA10" s="68" t="s">
        <v>2701</v>
      </c>
    </row>
    <row r="11" spans="1:105" ht="12" customHeight="1" x14ac:dyDescent="0.25">
      <c r="A11" s="37" t="s">
        <v>159</v>
      </c>
      <c r="B11" s="226">
        <v>1.929339471279897</v>
      </c>
      <c r="C11" s="226">
        <v>1.8188987307861619</v>
      </c>
      <c r="D11" s="226">
        <v>1.029663963972353</v>
      </c>
      <c r="E11" s="226">
        <v>1.5672799810320299</v>
      </c>
      <c r="F11" s="226">
        <v>1.477338831753183</v>
      </c>
      <c r="G11" s="226">
        <v>1.0860169231843</v>
      </c>
      <c r="H11" s="226">
        <v>0.86119469176544983</v>
      </c>
      <c r="I11" s="226">
        <v>0.74413000241750693</v>
      </c>
      <c r="J11" s="226">
        <v>0.2319141301064534</v>
      </c>
      <c r="K11" s="226">
        <v>0</v>
      </c>
      <c r="L11" s="226">
        <v>0.22675033522247279</v>
      </c>
      <c r="M11" s="226">
        <v>0.23519772978357781</v>
      </c>
      <c r="N11" s="226">
        <v>0.1761534501637326</v>
      </c>
      <c r="O11" s="226">
        <v>0.34667848795930473</v>
      </c>
      <c r="P11" s="226">
        <v>0.49664591865714969</v>
      </c>
      <c r="Q11" s="226">
        <v>0.83255369792265232</v>
      </c>
      <c r="R11" s="226">
        <v>0.50588989233986648</v>
      </c>
      <c r="S11" s="226">
        <v>0.36032154510289771</v>
      </c>
      <c r="T11" s="226">
        <v>0.40544349541581859</v>
      </c>
      <c r="U11" s="226">
        <v>0.23691187600041669</v>
      </c>
      <c r="V11" s="226">
        <v>7.6508288560782303E-2</v>
      </c>
      <c r="W11" s="226">
        <v>7.8630821312288574E-2</v>
      </c>
      <c r="X11" s="226">
        <v>6.3869960324175648E-2</v>
      </c>
      <c r="Y11" s="226">
        <v>1.9271901157087339E-3</v>
      </c>
      <c r="DA11" s="69" t="s">
        <v>2702</v>
      </c>
    </row>
    <row r="12" spans="1:105" ht="12" customHeight="1" x14ac:dyDescent="0.25">
      <c r="A12" s="37" t="s">
        <v>35</v>
      </c>
      <c r="B12" s="226">
        <v>27.610767844333111</v>
      </c>
      <c r="C12" s="226">
        <v>36.281258176017637</v>
      </c>
      <c r="D12" s="226">
        <v>36.053423630491743</v>
      </c>
      <c r="E12" s="226">
        <v>35.651566651070617</v>
      </c>
      <c r="F12" s="226">
        <v>36.617922495232392</v>
      </c>
      <c r="G12" s="226">
        <v>27.001093722512248</v>
      </c>
      <c r="H12" s="226">
        <v>26.94275117243096</v>
      </c>
      <c r="I12" s="226">
        <v>33.517311525740418</v>
      </c>
      <c r="J12" s="226">
        <v>30.678526922990329</v>
      </c>
      <c r="K12" s="226">
        <v>30.14530119277547</v>
      </c>
      <c r="L12" s="226">
        <v>27.299646856155039</v>
      </c>
      <c r="M12" s="226">
        <v>29.872317153523731</v>
      </c>
      <c r="N12" s="226">
        <v>21.403440601985672</v>
      </c>
      <c r="O12" s="226">
        <v>22.221584607463061</v>
      </c>
      <c r="P12" s="226">
        <v>21.185032977072911</v>
      </c>
      <c r="Q12" s="226">
        <v>21.366443308480449</v>
      </c>
      <c r="R12" s="226">
        <v>22.051832597561599</v>
      </c>
      <c r="S12" s="226">
        <v>22.590974966531569</v>
      </c>
      <c r="T12" s="226">
        <v>24.701267815066931</v>
      </c>
      <c r="U12" s="226">
        <v>24.244168692393579</v>
      </c>
      <c r="V12" s="226">
        <v>24.943815216071801</v>
      </c>
      <c r="W12" s="226">
        <v>30.871632118360498</v>
      </c>
      <c r="X12" s="226">
        <v>21.374087676794542</v>
      </c>
      <c r="Y12" s="226">
        <v>17.826589431429522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11.498796964218551</v>
      </c>
      <c r="C15" s="226">
        <v>8.1021443203734513</v>
      </c>
      <c r="D15" s="226">
        <v>8.5589231866485118</v>
      </c>
      <c r="E15" s="226">
        <v>6.7901436905863184</v>
      </c>
      <c r="F15" s="226">
        <v>5.3871972796937451</v>
      </c>
      <c r="G15" s="226">
        <v>6.2794678333285656</v>
      </c>
      <c r="H15" s="226">
        <v>5.6104308892245012</v>
      </c>
      <c r="I15" s="226">
        <v>4.7876507303360771</v>
      </c>
      <c r="J15" s="226">
        <v>4.2348624775028814</v>
      </c>
      <c r="K15" s="226">
        <v>3.2054817393026869</v>
      </c>
      <c r="L15" s="226">
        <v>4.2797190331302204</v>
      </c>
      <c r="M15" s="226">
        <v>2.617044656246069</v>
      </c>
      <c r="N15" s="226">
        <v>3.3573097274868999</v>
      </c>
      <c r="O15" s="226">
        <v>3.316758346784046</v>
      </c>
      <c r="P15" s="226">
        <v>4.0421718093928822</v>
      </c>
      <c r="Q15" s="226">
        <v>3.9331265572421898</v>
      </c>
      <c r="R15" s="226">
        <v>3.3532816650316288</v>
      </c>
      <c r="S15" s="226">
        <v>3.436761495028017</v>
      </c>
      <c r="T15" s="226">
        <v>3.1855191131699869</v>
      </c>
      <c r="U15" s="226">
        <v>3.0762238569852962</v>
      </c>
      <c r="V15" s="226">
        <v>2.0928146674892192</v>
      </c>
      <c r="W15" s="226">
        <v>1.9544877444531501</v>
      </c>
      <c r="X15" s="226">
        <v>3.2639635155768398</v>
      </c>
      <c r="Y15" s="226">
        <v>3.516002268313259</v>
      </c>
      <c r="DA15" s="69" t="s">
        <v>2706</v>
      </c>
    </row>
    <row r="16" spans="1:105" ht="12" customHeight="1" x14ac:dyDescent="0.25">
      <c r="A16" s="57" t="s">
        <v>2707</v>
      </c>
      <c r="B16" s="261">
        <v>32.028571167098228</v>
      </c>
      <c r="C16" s="261">
        <v>30.197359888608158</v>
      </c>
      <c r="D16" s="261">
        <v>27.98026616208772</v>
      </c>
      <c r="E16" s="261">
        <v>26.78374287284775</v>
      </c>
      <c r="F16" s="261">
        <v>25.496650688047168</v>
      </c>
      <c r="G16" s="261">
        <v>20.130395946653131</v>
      </c>
      <c r="H16" s="261">
        <v>19.515537230596451</v>
      </c>
      <c r="I16" s="261">
        <v>23.195867691080469</v>
      </c>
      <c r="J16" s="261">
        <v>20.540315302955889</v>
      </c>
      <c r="K16" s="261">
        <v>20.42600514314173</v>
      </c>
      <c r="L16" s="261">
        <v>18.800804312791438</v>
      </c>
      <c r="M16" s="261">
        <v>18.800001016197111</v>
      </c>
      <c r="N16" s="261">
        <v>13.048288933149649</v>
      </c>
      <c r="O16" s="261">
        <v>13.45135939138788</v>
      </c>
      <c r="P16" s="261">
        <v>13.30607433455731</v>
      </c>
      <c r="Q16" s="261">
        <v>13.52269158487136</v>
      </c>
      <c r="R16" s="261">
        <v>13.347086511104809</v>
      </c>
      <c r="S16" s="261">
        <v>13.62063509239395</v>
      </c>
      <c r="T16" s="261">
        <v>14.658574621505879</v>
      </c>
      <c r="U16" s="261">
        <v>14.34326392425996</v>
      </c>
      <c r="V16" s="261">
        <v>14.073275247805061</v>
      </c>
      <c r="W16" s="261">
        <v>16.503965611073109</v>
      </c>
      <c r="X16" s="261">
        <v>12.56924255706905</v>
      </c>
      <c r="Y16" s="261">
        <v>10.970572616749051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1.166109078210529</v>
      </c>
      <c r="C19" s="229">
        <v>1.1583597857488059</v>
      </c>
      <c r="D19" s="229">
        <v>1.3274817111620509</v>
      </c>
      <c r="E19" s="229">
        <v>1.1464074339599959</v>
      </c>
      <c r="F19" s="229">
        <v>1.2279610625389339</v>
      </c>
      <c r="G19" s="229">
        <v>1.0197874893702981</v>
      </c>
      <c r="H19" s="229">
        <v>0.8453678624008597</v>
      </c>
      <c r="I19" s="229">
        <v>0.75711004637538359</v>
      </c>
      <c r="J19" s="229">
        <v>0.66144045245423366</v>
      </c>
      <c r="K19" s="229">
        <v>0.57701948962889582</v>
      </c>
      <c r="L19" s="229">
        <v>0.48622416819598768</v>
      </c>
      <c r="M19" s="229">
        <v>0.49023680658625479</v>
      </c>
      <c r="N19" s="229">
        <v>0.51938365675089448</v>
      </c>
      <c r="O19" s="229">
        <v>0.43240400294226278</v>
      </c>
      <c r="P19" s="229">
        <v>0.43357310147396799</v>
      </c>
      <c r="Q19" s="229">
        <v>0.4329682349928482</v>
      </c>
      <c r="R19" s="229">
        <v>0.34669404112718971</v>
      </c>
      <c r="S19" s="229">
        <v>0.36162105471402628</v>
      </c>
      <c r="T19" s="229">
        <v>0.35583196353484542</v>
      </c>
      <c r="U19" s="229">
        <v>0.32610204877772142</v>
      </c>
      <c r="V19" s="229">
        <v>0.272618118867549</v>
      </c>
      <c r="W19" s="229">
        <v>0.31249300579798928</v>
      </c>
      <c r="X19" s="229">
        <v>0.33284186395779308</v>
      </c>
      <c r="Y19" s="229">
        <v>0.36677998859132283</v>
      </c>
      <c r="DA19" s="73" t="s">
        <v>2711</v>
      </c>
    </row>
    <row r="20" spans="1:105" ht="12" customHeight="1" x14ac:dyDescent="0.25">
      <c r="A20" s="46" t="s">
        <v>159</v>
      </c>
      <c r="B20" s="229">
        <v>0.25767362193173032</v>
      </c>
      <c r="C20" s="229">
        <v>0.34629677178563112</v>
      </c>
      <c r="D20" s="229">
        <v>0.24362170639923289</v>
      </c>
      <c r="E20" s="229">
        <v>0.3623643368965529</v>
      </c>
      <c r="F20" s="229">
        <v>0.36732476208289377</v>
      </c>
      <c r="G20" s="229">
        <v>0.30749226781320982</v>
      </c>
      <c r="H20" s="229">
        <v>0.24291408020512281</v>
      </c>
      <c r="I20" s="229">
        <v>0.17893320308976771</v>
      </c>
      <c r="J20" s="229">
        <v>5.9832845684671662E-2</v>
      </c>
      <c r="K20" s="229">
        <v>0</v>
      </c>
      <c r="L20" s="229">
        <v>5.9024568586335563E-2</v>
      </c>
      <c r="M20" s="229">
        <v>5.8883474850271483E-2</v>
      </c>
      <c r="N20" s="229">
        <v>6.7036345124132868E-2</v>
      </c>
      <c r="O20" s="229">
        <v>0.13439406073887891</v>
      </c>
      <c r="P20" s="229">
        <v>0.20397736957613891</v>
      </c>
      <c r="Q20" s="229">
        <v>0.33911112885811978</v>
      </c>
      <c r="R20" s="229">
        <v>0.20315222508148531</v>
      </c>
      <c r="S20" s="229">
        <v>0.1439116726335197</v>
      </c>
      <c r="T20" s="229">
        <v>0.15529789540753819</v>
      </c>
      <c r="U20" s="229">
        <v>8.9435044197301236E-2</v>
      </c>
      <c r="V20" s="229">
        <v>2.694791631754578E-2</v>
      </c>
      <c r="W20" s="229">
        <v>2.9422409056909779E-2</v>
      </c>
      <c r="X20" s="229">
        <v>2.6888734714754441E-2</v>
      </c>
      <c r="Y20" s="229">
        <v>8.1887020308635055E-4</v>
      </c>
      <c r="DA20" s="73" t="s">
        <v>2712</v>
      </c>
    </row>
    <row r="21" spans="1:105" ht="12" customHeight="1" x14ac:dyDescent="0.25">
      <c r="A21" s="46" t="s">
        <v>32</v>
      </c>
      <c r="B21" s="229">
        <v>19.460256813757891</v>
      </c>
      <c r="C21" s="229">
        <v>13.622985455410911</v>
      </c>
      <c r="D21" s="229">
        <v>9.3730313627142827</v>
      </c>
      <c r="E21" s="229">
        <v>8.4359266844405028</v>
      </c>
      <c r="F21" s="229">
        <v>5.9609068909910707</v>
      </c>
      <c r="G21" s="229">
        <v>1.8770103769950031</v>
      </c>
      <c r="H21" s="229">
        <v>1.508098133399653</v>
      </c>
      <c r="I21" s="229">
        <v>4.9010959249032702</v>
      </c>
      <c r="J21" s="229">
        <v>2.444460597985322</v>
      </c>
      <c r="K21" s="229">
        <v>4.0140671355917741</v>
      </c>
      <c r="L21" s="229">
        <v>1.409337878159427</v>
      </c>
      <c r="M21" s="229">
        <v>1.4209686518738269</v>
      </c>
      <c r="N21" s="229">
        <v>0.67745399813595741</v>
      </c>
      <c r="O21" s="229">
        <v>0.45120564829864029</v>
      </c>
      <c r="P21" s="229">
        <v>0.37702244870772378</v>
      </c>
      <c r="Q21" s="229">
        <v>0.30119175814337601</v>
      </c>
      <c r="R21" s="229">
        <v>0.30147071988137242</v>
      </c>
      <c r="S21" s="229">
        <v>0.29826470445020642</v>
      </c>
      <c r="T21" s="229">
        <v>0.28580834548089551</v>
      </c>
      <c r="U21" s="229">
        <v>0.170136403362839</v>
      </c>
      <c r="V21" s="229">
        <v>0.120978799147559</v>
      </c>
      <c r="W21" s="229">
        <v>0.16423094158187901</v>
      </c>
      <c r="X21" s="229">
        <v>0.1658614880227505</v>
      </c>
      <c r="Y21" s="229">
        <v>0.1047263753250274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3.687565957506568</v>
      </c>
      <c r="C23" s="229">
        <v>6.9075217712893302</v>
      </c>
      <c r="D23" s="229">
        <v>8.5303525166688896</v>
      </c>
      <c r="E23" s="229">
        <v>8.2428516060873775</v>
      </c>
      <c r="F23" s="229">
        <v>9.1046612865167464</v>
      </c>
      <c r="G23" s="229">
        <v>7.645025933691949</v>
      </c>
      <c r="H23" s="229">
        <v>7.599644635326035</v>
      </c>
      <c r="I23" s="229">
        <v>8.0595593387906437</v>
      </c>
      <c r="J23" s="229">
        <v>7.9149276776441111</v>
      </c>
      <c r="K23" s="229">
        <v>6.2441641597217918</v>
      </c>
      <c r="L23" s="229">
        <v>7.1062734115162867</v>
      </c>
      <c r="M23" s="229">
        <v>7.4787534618102693</v>
      </c>
      <c r="N23" s="229">
        <v>8.1452190104988098</v>
      </c>
      <c r="O23" s="229">
        <v>8.6144629539289355</v>
      </c>
      <c r="P23" s="229">
        <v>8.700901665981867</v>
      </c>
      <c r="Q23" s="229">
        <v>8.7028605219107114</v>
      </c>
      <c r="R23" s="229">
        <v>8.8554425125959959</v>
      </c>
      <c r="S23" s="229">
        <v>9.0227882235771002</v>
      </c>
      <c r="T23" s="229">
        <v>9.4613798197542582</v>
      </c>
      <c r="U23" s="229">
        <v>9.1522566750821408</v>
      </c>
      <c r="V23" s="229">
        <v>8.7857650161525793</v>
      </c>
      <c r="W23" s="229">
        <v>11.551676216548479</v>
      </c>
      <c r="X23" s="229">
        <v>8.998317368512442</v>
      </c>
      <c r="Y23" s="229">
        <v>7.5745837367390836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4.6563629903021404</v>
      </c>
      <c r="C25" s="229">
        <v>4.7173930143607308</v>
      </c>
      <c r="D25" s="229">
        <v>4.7784230384138597</v>
      </c>
      <c r="E25" s="229">
        <v>4.8394530624789658</v>
      </c>
      <c r="F25" s="229">
        <v>4.9366535474626199</v>
      </c>
      <c r="G25" s="229">
        <v>5.0338458951068814</v>
      </c>
      <c r="H25" s="229">
        <v>5.1084408591791721</v>
      </c>
      <c r="I25" s="229">
        <v>5.2666632308923056</v>
      </c>
      <c r="J25" s="229">
        <v>5.2395414882002944</v>
      </c>
      <c r="K25" s="229">
        <v>5.6125000338923652</v>
      </c>
      <c r="L25" s="229">
        <v>6.0939618250194734</v>
      </c>
      <c r="M25" s="229">
        <v>6.0849212441284299</v>
      </c>
      <c r="N25" s="229">
        <v>0.1220600481183793</v>
      </c>
      <c r="O25" s="229">
        <v>0.27011074914939159</v>
      </c>
      <c r="P25" s="229">
        <v>0.2701107491495795</v>
      </c>
      <c r="Q25" s="229">
        <v>0.29949467139991881</v>
      </c>
      <c r="R25" s="229">
        <v>0.38539239592893731</v>
      </c>
      <c r="S25" s="229">
        <v>0.61006425783215756</v>
      </c>
      <c r="T25" s="229">
        <v>1.2540367970309221</v>
      </c>
      <c r="U25" s="229">
        <v>1.345272614331021</v>
      </c>
      <c r="V25" s="229">
        <v>1.345272614332834</v>
      </c>
      <c r="W25" s="229">
        <v>1.24968332198237</v>
      </c>
      <c r="X25" s="229">
        <v>2.0240078552355598</v>
      </c>
      <c r="Y25" s="229">
        <v>1.998928584011141</v>
      </c>
      <c r="DA25" s="73" t="s">
        <v>2717</v>
      </c>
    </row>
    <row r="26" spans="1:105" ht="12" customHeight="1" x14ac:dyDescent="0.25">
      <c r="A26" s="46" t="s">
        <v>39</v>
      </c>
      <c r="B26" s="229">
        <v>2.8006027053893709</v>
      </c>
      <c r="C26" s="229">
        <v>3.4448030900127509</v>
      </c>
      <c r="D26" s="229">
        <v>3.7273558267294118</v>
      </c>
      <c r="E26" s="229">
        <v>3.7567397489843599</v>
      </c>
      <c r="F26" s="229">
        <v>3.8991431384549031</v>
      </c>
      <c r="G26" s="229">
        <v>4.2472339836757937</v>
      </c>
      <c r="H26" s="229">
        <v>4.2110716600856053</v>
      </c>
      <c r="I26" s="229">
        <v>4.0325059470291</v>
      </c>
      <c r="J26" s="229">
        <v>4.2201122409872553</v>
      </c>
      <c r="K26" s="229">
        <v>3.978254324306902</v>
      </c>
      <c r="L26" s="229">
        <v>3.6459824613139271</v>
      </c>
      <c r="M26" s="229">
        <v>3.2662373769480602</v>
      </c>
      <c r="N26" s="229">
        <v>3.5171358745214749</v>
      </c>
      <c r="O26" s="229">
        <v>3.548781976329769</v>
      </c>
      <c r="P26" s="229">
        <v>3.320488999668036</v>
      </c>
      <c r="Q26" s="229">
        <v>3.4470652695663881</v>
      </c>
      <c r="R26" s="229">
        <v>3.254934616489829</v>
      </c>
      <c r="S26" s="229">
        <v>3.1839851791869438</v>
      </c>
      <c r="T26" s="229">
        <v>3.1462198002974229</v>
      </c>
      <c r="U26" s="229">
        <v>3.260061138508942</v>
      </c>
      <c r="V26" s="229">
        <v>3.5216927829869928</v>
      </c>
      <c r="W26" s="229">
        <v>3.196459716105478</v>
      </c>
      <c r="X26" s="229">
        <v>1.0213252466257541</v>
      </c>
      <c r="Y26" s="229">
        <v>0.92473506187938925</v>
      </c>
      <c r="DA26" s="73" t="s">
        <v>2718</v>
      </c>
    </row>
    <row r="27" spans="1:105" ht="12" customHeight="1" x14ac:dyDescent="0.25">
      <c r="A27" s="57" t="s">
        <v>2719</v>
      </c>
      <c r="B27" s="261">
        <v>272.24285492033499</v>
      </c>
      <c r="C27" s="261">
        <v>256.67755905316932</v>
      </c>
      <c r="D27" s="261">
        <v>237.83226237774571</v>
      </c>
      <c r="E27" s="261">
        <v>227.661814419206</v>
      </c>
      <c r="F27" s="261">
        <v>216.72153084840099</v>
      </c>
      <c r="G27" s="261">
        <v>171.10836554655171</v>
      </c>
      <c r="H27" s="261">
        <v>165.88206646006981</v>
      </c>
      <c r="I27" s="261">
        <v>197.16487537418399</v>
      </c>
      <c r="J27" s="261">
        <v>174.592680075125</v>
      </c>
      <c r="K27" s="261">
        <v>173.62104371670469</v>
      </c>
      <c r="L27" s="261">
        <v>159.80683665872721</v>
      </c>
      <c r="M27" s="261">
        <v>159.80000863767549</v>
      </c>
      <c r="N27" s="261">
        <v>110.91045593177201</v>
      </c>
      <c r="O27" s="261">
        <v>114.336554826797</v>
      </c>
      <c r="P27" s="261">
        <v>113.1016318437371</v>
      </c>
      <c r="Q27" s="261">
        <v>114.9428784714066</v>
      </c>
      <c r="R27" s="261">
        <v>113.4502353443909</v>
      </c>
      <c r="S27" s="261">
        <v>115.7753982853486</v>
      </c>
      <c r="T27" s="261">
        <v>124.5978842828</v>
      </c>
      <c r="U27" s="261">
        <v>121.9177433562098</v>
      </c>
      <c r="V27" s="261">
        <v>119.62283960634301</v>
      </c>
      <c r="W27" s="261">
        <v>140.28370769412129</v>
      </c>
      <c r="X27" s="261">
        <v>106.8385617350869</v>
      </c>
      <c r="Y27" s="261">
        <v>93.24986724236696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9.9119271647894962</v>
      </c>
      <c r="C30" s="229">
        <v>9.8460581788648547</v>
      </c>
      <c r="D30" s="229">
        <v>11.283594544877429</v>
      </c>
      <c r="E30" s="229">
        <v>9.7444631886599726</v>
      </c>
      <c r="F30" s="229">
        <v>10.43766903158094</v>
      </c>
      <c r="G30" s="229">
        <v>8.6681936596475353</v>
      </c>
      <c r="H30" s="229">
        <v>7.1856268304073083</v>
      </c>
      <c r="I30" s="229">
        <v>6.4354353941907618</v>
      </c>
      <c r="J30" s="229">
        <v>5.6222438458609867</v>
      </c>
      <c r="K30" s="229">
        <v>4.9046656618456153</v>
      </c>
      <c r="L30" s="229">
        <v>4.1329054296658958</v>
      </c>
      <c r="M30" s="229">
        <v>4.1670128559831667</v>
      </c>
      <c r="N30" s="229">
        <v>4.4147610823826016</v>
      </c>
      <c r="O30" s="229">
        <v>3.6754340250092339</v>
      </c>
      <c r="P30" s="229">
        <v>3.6853713625287279</v>
      </c>
      <c r="Q30" s="229">
        <v>3.6802299974392079</v>
      </c>
      <c r="R30" s="229">
        <v>2.946899349581114</v>
      </c>
      <c r="S30" s="229">
        <v>3.073778965069224</v>
      </c>
      <c r="T30" s="229">
        <v>3.0245716900461859</v>
      </c>
      <c r="U30" s="229">
        <v>2.7718674146106328</v>
      </c>
      <c r="V30" s="229">
        <v>2.317254010374167</v>
      </c>
      <c r="W30" s="229">
        <v>2.656190549282909</v>
      </c>
      <c r="X30" s="229">
        <v>2.8291558436412401</v>
      </c>
      <c r="Y30" s="229">
        <v>3.1176299030262449</v>
      </c>
      <c r="DA30" s="73" t="s">
        <v>2723</v>
      </c>
    </row>
    <row r="31" spans="1:105" ht="12" customHeight="1" x14ac:dyDescent="0.25">
      <c r="A31" s="46" t="s">
        <v>159</v>
      </c>
      <c r="B31" s="229">
        <v>2.190225786419707</v>
      </c>
      <c r="C31" s="229">
        <v>2.9435225601778638</v>
      </c>
      <c r="D31" s="229">
        <v>2.0707845043934801</v>
      </c>
      <c r="E31" s="229">
        <v>3.0800968636207</v>
      </c>
      <c r="F31" s="229">
        <v>3.122260477704597</v>
      </c>
      <c r="G31" s="229">
        <v>2.6136842764122838</v>
      </c>
      <c r="H31" s="229">
        <v>2.0647696817435439</v>
      </c>
      <c r="I31" s="229">
        <v>1.520932226263026</v>
      </c>
      <c r="J31" s="229">
        <v>0.50857918831970927</v>
      </c>
      <c r="K31" s="229">
        <v>0</v>
      </c>
      <c r="L31" s="229">
        <v>0.50170883298385227</v>
      </c>
      <c r="M31" s="229">
        <v>0.50050953622730765</v>
      </c>
      <c r="N31" s="229">
        <v>0.56980893355512929</v>
      </c>
      <c r="O31" s="229">
        <v>1.1423495162804711</v>
      </c>
      <c r="P31" s="229">
        <v>1.7338076413971799</v>
      </c>
      <c r="Q31" s="229">
        <v>2.8824445952940181</v>
      </c>
      <c r="R31" s="229">
        <v>1.7267939131926251</v>
      </c>
      <c r="S31" s="229">
        <v>1.2232492173849181</v>
      </c>
      <c r="T31" s="229">
        <v>1.3200321109640749</v>
      </c>
      <c r="U31" s="229">
        <v>0.76019787567706087</v>
      </c>
      <c r="V31" s="229">
        <v>0.22905728869913919</v>
      </c>
      <c r="W31" s="229">
        <v>0.25009047698373321</v>
      </c>
      <c r="X31" s="229">
        <v>0.22855424507541261</v>
      </c>
      <c r="Y31" s="229">
        <v>6.9603967262339833E-3</v>
      </c>
      <c r="DA31" s="73" t="s">
        <v>2724</v>
      </c>
    </row>
    <row r="32" spans="1:105" ht="12" customHeight="1" x14ac:dyDescent="0.25">
      <c r="A32" s="46" t="s">
        <v>32</v>
      </c>
      <c r="B32" s="229">
        <v>165.4121829169421</v>
      </c>
      <c r="C32" s="229">
        <v>115.7953763709927</v>
      </c>
      <c r="D32" s="229">
        <v>79.670766583071398</v>
      </c>
      <c r="E32" s="229">
        <v>71.705376817744309</v>
      </c>
      <c r="F32" s="229">
        <v>50.667708573424107</v>
      </c>
      <c r="G32" s="229">
        <v>15.954588204457529</v>
      </c>
      <c r="H32" s="229">
        <v>12.818834133897051</v>
      </c>
      <c r="I32" s="229">
        <v>41.659315361677812</v>
      </c>
      <c r="J32" s="229">
        <v>20.777915082875229</v>
      </c>
      <c r="K32" s="229">
        <v>34.119570652530093</v>
      </c>
      <c r="L32" s="229">
        <v>11.97937196435513</v>
      </c>
      <c r="M32" s="229">
        <v>12.078233540927529</v>
      </c>
      <c r="N32" s="229">
        <v>5.7583589841556382</v>
      </c>
      <c r="O32" s="229">
        <v>3.835248010538443</v>
      </c>
      <c r="P32" s="229">
        <v>3.204690814015652</v>
      </c>
      <c r="Q32" s="229">
        <v>2.560129944218696</v>
      </c>
      <c r="R32" s="229">
        <v>2.562501118991666</v>
      </c>
      <c r="S32" s="229">
        <v>2.5352499878267549</v>
      </c>
      <c r="T32" s="229">
        <v>2.4293709365876119</v>
      </c>
      <c r="U32" s="229">
        <v>1.4461594285841319</v>
      </c>
      <c r="V32" s="229">
        <v>1.028319792754252</v>
      </c>
      <c r="W32" s="229">
        <v>1.395963003445972</v>
      </c>
      <c r="X32" s="229">
        <v>1.4098226481933791</v>
      </c>
      <c r="Y32" s="229">
        <v>0.89017419026273314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31.34431063880583</v>
      </c>
      <c r="C34" s="229">
        <v>58.713935055959297</v>
      </c>
      <c r="D34" s="229">
        <v>72.50799639168558</v>
      </c>
      <c r="E34" s="229">
        <v>70.064238651742727</v>
      </c>
      <c r="F34" s="229">
        <v>77.389620935392358</v>
      </c>
      <c r="G34" s="229">
        <v>64.982720436381598</v>
      </c>
      <c r="H34" s="229">
        <v>64.596979400271309</v>
      </c>
      <c r="I34" s="229">
        <v>68.506254379720488</v>
      </c>
      <c r="J34" s="229">
        <v>67.276885259974947</v>
      </c>
      <c r="K34" s="229">
        <v>53.075395357635237</v>
      </c>
      <c r="L34" s="229">
        <v>60.403323997888442</v>
      </c>
      <c r="M34" s="229">
        <v>63.569404425387297</v>
      </c>
      <c r="N34" s="229">
        <v>69.234361589239867</v>
      </c>
      <c r="O34" s="229">
        <v>73.222935108395959</v>
      </c>
      <c r="P34" s="229">
        <v>73.957664160845852</v>
      </c>
      <c r="Q34" s="229">
        <v>73.974314436241045</v>
      </c>
      <c r="R34" s="229">
        <v>75.271261357065995</v>
      </c>
      <c r="S34" s="229">
        <v>76.693699900405349</v>
      </c>
      <c r="T34" s="229">
        <v>80.421728467911194</v>
      </c>
      <c r="U34" s="229">
        <v>77.794181738198219</v>
      </c>
      <c r="V34" s="229">
        <v>74.679002637296932</v>
      </c>
      <c r="W34" s="229">
        <v>98.189247840662034</v>
      </c>
      <c r="X34" s="229">
        <v>76.485697632355723</v>
      </c>
      <c r="Y34" s="229">
        <v>64.383961762282226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39.579085417568187</v>
      </c>
      <c r="C36" s="229">
        <v>40.097840622066208</v>
      </c>
      <c r="D36" s="229">
        <v>40.616595826517802</v>
      </c>
      <c r="E36" s="229">
        <v>41.135351031071217</v>
      </c>
      <c r="F36" s="229">
        <v>41.961555153432258</v>
      </c>
      <c r="G36" s="229">
        <v>42.787690108408512</v>
      </c>
      <c r="H36" s="229">
        <v>43.421747303022968</v>
      </c>
      <c r="I36" s="229">
        <v>44.766637462584619</v>
      </c>
      <c r="J36" s="229">
        <v>44.536102649702499</v>
      </c>
      <c r="K36" s="229">
        <v>47.706250288085123</v>
      </c>
      <c r="L36" s="229">
        <v>51.798675512665518</v>
      </c>
      <c r="M36" s="229">
        <v>51.721830575091651</v>
      </c>
      <c r="N36" s="229">
        <v>1.0375104090062239</v>
      </c>
      <c r="O36" s="229">
        <v>2.2959413677698288</v>
      </c>
      <c r="P36" s="229">
        <v>2.2959413677714249</v>
      </c>
      <c r="Q36" s="229">
        <v>2.5457047068993091</v>
      </c>
      <c r="R36" s="229">
        <v>3.275835365395968</v>
      </c>
      <c r="S36" s="229">
        <v>5.1855461915733381</v>
      </c>
      <c r="T36" s="229">
        <v>10.65931277476284</v>
      </c>
      <c r="U36" s="229">
        <v>11.434817221813679</v>
      </c>
      <c r="V36" s="229">
        <v>11.434817221829091</v>
      </c>
      <c r="W36" s="229">
        <v>10.62230823685014</v>
      </c>
      <c r="X36" s="229">
        <v>17.204066769502258</v>
      </c>
      <c r="Y36" s="229">
        <v>16.990892964094709</v>
      </c>
      <c r="DA36" s="73" t="s">
        <v>2729</v>
      </c>
    </row>
    <row r="37" spans="1:105" ht="12" customHeight="1" x14ac:dyDescent="0.25">
      <c r="A37" s="46" t="s">
        <v>39</v>
      </c>
      <c r="B37" s="229">
        <v>23.805122995809651</v>
      </c>
      <c r="C37" s="229">
        <v>29.280826265108381</v>
      </c>
      <c r="D37" s="229">
        <v>31.682524527200009</v>
      </c>
      <c r="E37" s="229">
        <v>31.932287866367059</v>
      </c>
      <c r="F37" s="229">
        <v>33.142716676866669</v>
      </c>
      <c r="G37" s="229">
        <v>36.101488861244263</v>
      </c>
      <c r="H37" s="229">
        <v>35.794109110727653</v>
      </c>
      <c r="I37" s="229">
        <v>34.276300549747361</v>
      </c>
      <c r="J37" s="229">
        <v>35.870954048391681</v>
      </c>
      <c r="K37" s="229">
        <v>33.815161756608667</v>
      </c>
      <c r="L37" s="229">
        <v>30.99085092116837</v>
      </c>
      <c r="M37" s="229">
        <v>27.76301770405852</v>
      </c>
      <c r="N37" s="229">
        <v>29.895654933432532</v>
      </c>
      <c r="O37" s="229">
        <v>30.16464679880303</v>
      </c>
      <c r="P37" s="229">
        <v>28.224156497178299</v>
      </c>
      <c r="Q37" s="229">
        <v>29.300054791314299</v>
      </c>
      <c r="R37" s="229">
        <v>27.66694424016357</v>
      </c>
      <c r="S37" s="229">
        <v>27.063874023089031</v>
      </c>
      <c r="T37" s="229">
        <v>26.742868302528102</v>
      </c>
      <c r="U37" s="229">
        <v>27.71051967732603</v>
      </c>
      <c r="V37" s="229">
        <v>29.934388655389441</v>
      </c>
      <c r="W37" s="229">
        <v>27.16990758689656</v>
      </c>
      <c r="X37" s="229">
        <v>8.6812645963189041</v>
      </c>
      <c r="Y37" s="229">
        <v>7.860248025974812</v>
      </c>
      <c r="DA37" s="73" t="s">
        <v>2730</v>
      </c>
    </row>
    <row r="38" spans="1:105" ht="12" customHeight="1" x14ac:dyDescent="0.25">
      <c r="A38" s="57" t="s">
        <v>2731</v>
      </c>
      <c r="B38" s="261">
        <v>47.9495531983208</v>
      </c>
      <c r="C38" s="261">
        <v>46.802903591447823</v>
      </c>
      <c r="D38" s="261">
        <v>48.76188143300346</v>
      </c>
      <c r="E38" s="261">
        <v>43.641429050713953</v>
      </c>
      <c r="F38" s="261">
        <v>40.219108126920538</v>
      </c>
      <c r="G38" s="261">
        <v>37.524277945832708</v>
      </c>
      <c r="H38" s="261">
        <v>35.400796749643817</v>
      </c>
      <c r="I38" s="261">
        <v>35.871910183215668</v>
      </c>
      <c r="J38" s="261">
        <v>32.517576684464402</v>
      </c>
      <c r="K38" s="261">
        <v>27.449562944490271</v>
      </c>
      <c r="L38" s="261">
        <v>30.78064643856359</v>
      </c>
      <c r="M38" s="261">
        <v>25.960874032376779</v>
      </c>
      <c r="N38" s="261">
        <v>25.445194830834691</v>
      </c>
      <c r="O38" s="261">
        <v>26.045235897788999</v>
      </c>
      <c r="P38" s="261">
        <v>28.08886937958097</v>
      </c>
      <c r="Q38" s="261">
        <v>28.072885160151429</v>
      </c>
      <c r="R38" s="261">
        <v>26.322484331658892</v>
      </c>
      <c r="S38" s="261">
        <v>26.84606707137635</v>
      </c>
      <c r="T38" s="261">
        <v>27.145107820071949</v>
      </c>
      <c r="U38" s="261">
        <v>26.30979798257577</v>
      </c>
      <c r="V38" s="261">
        <v>22.402662334632371</v>
      </c>
      <c r="W38" s="261">
        <v>24.95144745802672</v>
      </c>
      <c r="X38" s="261">
        <v>25.474127397601201</v>
      </c>
      <c r="Y38" s="261">
        <v>23.835344544944629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160.27087943274523</v>
      </c>
      <c r="C39" s="261">
        <f t="shared" si="0"/>
        <v>153.20638981815824</v>
      </c>
      <c r="D39" s="261">
        <f t="shared" si="0"/>
        <v>150.23836843393241</v>
      </c>
      <c r="E39" s="261">
        <f t="shared" si="0"/>
        <v>138.81327582583896</v>
      </c>
      <c r="F39" s="261">
        <f t="shared" si="0"/>
        <v>129.76682370549275</v>
      </c>
      <c r="G39" s="261">
        <f t="shared" si="0"/>
        <v>110.78408458722177</v>
      </c>
      <c r="H39" s="261">
        <f t="shared" si="0"/>
        <v>105.68155850006616</v>
      </c>
      <c r="I39" s="261">
        <f t="shared" si="0"/>
        <v>116.46264388280989</v>
      </c>
      <c r="J39" s="261">
        <f t="shared" si="0"/>
        <v>103.79727435234025</v>
      </c>
      <c r="K39" s="261">
        <f t="shared" si="0"/>
        <v>95.379258020143183</v>
      </c>
      <c r="L39" s="261">
        <f t="shared" si="0"/>
        <v>96.122775709058374</v>
      </c>
      <c r="M39" s="261">
        <f t="shared" si="0"/>
        <v>88.566659599599518</v>
      </c>
      <c r="N39" s="261">
        <f t="shared" si="0"/>
        <v>74.396420113360222</v>
      </c>
      <c r="O39" s="261">
        <f t="shared" si="0"/>
        <v>76.37293097835294</v>
      </c>
      <c r="P39" s="261">
        <f t="shared" si="0"/>
        <v>79.313583737703766</v>
      </c>
      <c r="Q39" s="261">
        <f t="shared" si="0"/>
        <v>79.819852998421979</v>
      </c>
      <c r="R39" s="261">
        <f t="shared" si="0"/>
        <v>76.586904642740393</v>
      </c>
      <c r="S39" s="261">
        <f t="shared" si="0"/>
        <v>78.107838043028238</v>
      </c>
      <c r="T39" s="261">
        <f t="shared" si="0"/>
        <v>81.173985171027681</v>
      </c>
      <c r="U39" s="261">
        <f t="shared" si="0"/>
        <v>78.929464879611686</v>
      </c>
      <c r="V39" s="261">
        <f t="shared" si="0"/>
        <v>71.875027560684345</v>
      </c>
      <c r="W39" s="261">
        <f t="shared" si="0"/>
        <v>82.590308935860833</v>
      </c>
      <c r="X39" s="261">
        <f t="shared" si="0"/>
        <v>73.325994320710038</v>
      </c>
      <c r="Y39" s="261">
        <f t="shared" si="0"/>
        <v>66.480503217808206</v>
      </c>
      <c r="DA39" s="70"/>
    </row>
    <row r="40" spans="1:105" ht="12" customHeight="1" x14ac:dyDescent="0.25">
      <c r="A40" s="60" t="s">
        <v>2734</v>
      </c>
      <c r="B40" s="329">
        <v>49.829472484806587</v>
      </c>
      <c r="C40" s="329">
        <v>46.542351906241301</v>
      </c>
      <c r="D40" s="329">
        <v>42.822911079158523</v>
      </c>
      <c r="E40" s="329">
        <v>40.819666732919437</v>
      </c>
      <c r="F40" s="329">
        <v>38.590301704413427</v>
      </c>
      <c r="G40" s="329">
        <v>29.618472499256111</v>
      </c>
      <c r="H40" s="329">
        <v>28.549805171441481</v>
      </c>
      <c r="I40" s="329">
        <v>34.655762898378853</v>
      </c>
      <c r="J40" s="329">
        <v>30.159017729542249</v>
      </c>
      <c r="K40" s="329">
        <v>29.925070198775892</v>
      </c>
      <c r="L40" s="329">
        <v>27.10308613244699</v>
      </c>
      <c r="M40" s="329">
        <v>27.215065378514389</v>
      </c>
      <c r="N40" s="329">
        <v>20.000321989898929</v>
      </c>
      <c r="O40" s="329">
        <v>20.592352605246109</v>
      </c>
      <c r="P40" s="329">
        <v>20.436987455308088</v>
      </c>
      <c r="Q40" s="329">
        <v>20.737625828106321</v>
      </c>
      <c r="R40" s="329">
        <v>20.47650705563267</v>
      </c>
      <c r="S40" s="329">
        <v>20.872745902550861</v>
      </c>
      <c r="T40" s="329">
        <v>22.356046949429341</v>
      </c>
      <c r="U40" s="329">
        <v>21.776659350005751</v>
      </c>
      <c r="V40" s="329">
        <v>21.22563640076342</v>
      </c>
      <c r="W40" s="329">
        <v>25.293603330768171</v>
      </c>
      <c r="X40" s="329">
        <v>19.39485340397707</v>
      </c>
      <c r="Y40" s="329">
        <v>16.86156714983148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2.364786472523813</v>
      </c>
      <c r="C42" s="295">
        <v>2.4466706628671289</v>
      </c>
      <c r="D42" s="295">
        <v>2.9190309562203951</v>
      </c>
      <c r="E42" s="295">
        <v>2.5729671801011289</v>
      </c>
      <c r="F42" s="295">
        <v>2.844235228193726</v>
      </c>
      <c r="G42" s="295">
        <v>2.784004772286834</v>
      </c>
      <c r="H42" s="295">
        <v>2.3671076182190109</v>
      </c>
      <c r="I42" s="295">
        <v>1.888090630326362</v>
      </c>
      <c r="J42" s="295">
        <v>1.8002891072702969</v>
      </c>
      <c r="K42" s="295">
        <v>1.593627048965276</v>
      </c>
      <c r="L42" s="295">
        <v>1.4544066977982779</v>
      </c>
      <c r="M42" s="295">
        <v>1.4120064854810941</v>
      </c>
      <c r="N42" s="295">
        <v>1.1040214354036031</v>
      </c>
      <c r="O42" s="295">
        <v>0.92439621182607401</v>
      </c>
      <c r="P42" s="295">
        <v>0.91204273734486541</v>
      </c>
      <c r="Q42" s="295">
        <v>0.91843415982794185</v>
      </c>
      <c r="R42" s="295">
        <v>0.73135457618453137</v>
      </c>
      <c r="S42" s="295">
        <v>0.76812278982474136</v>
      </c>
      <c r="T42" s="295">
        <v>0.77546787535185857</v>
      </c>
      <c r="U42" s="295">
        <v>0.72925283962432208</v>
      </c>
      <c r="V42" s="295">
        <v>0.62853555456182142</v>
      </c>
      <c r="W42" s="295">
        <v>0.65551421779935026</v>
      </c>
      <c r="X42" s="295">
        <v>0.67781189946508857</v>
      </c>
      <c r="Y42" s="295">
        <v>0.76855416523833187</v>
      </c>
      <c r="DA42" s="122" t="s">
        <v>2737</v>
      </c>
    </row>
    <row r="43" spans="1:105" ht="12" customHeight="1" x14ac:dyDescent="0.25">
      <c r="A43" s="59" t="s">
        <v>159</v>
      </c>
      <c r="B43" s="295">
        <v>0.52254382274893907</v>
      </c>
      <c r="C43" s="295">
        <v>0.73144299603407592</v>
      </c>
      <c r="D43" s="295">
        <v>0.53570553673698429</v>
      </c>
      <c r="E43" s="295">
        <v>0.81328114111520422</v>
      </c>
      <c r="F43" s="295">
        <v>0.85080713092311067</v>
      </c>
      <c r="G43" s="295">
        <v>0.83944934602196442</v>
      </c>
      <c r="H43" s="295">
        <v>0.680181723721066</v>
      </c>
      <c r="I43" s="295">
        <v>0.44622588991583501</v>
      </c>
      <c r="J43" s="295">
        <v>0.16285127397851751</v>
      </c>
      <c r="K43" s="295">
        <v>0</v>
      </c>
      <c r="L43" s="295">
        <v>0.1765558635333353</v>
      </c>
      <c r="M43" s="295">
        <v>0.16959935945082391</v>
      </c>
      <c r="N43" s="295">
        <v>0.14249497650953771</v>
      </c>
      <c r="O43" s="295">
        <v>0.28730853505889342</v>
      </c>
      <c r="P43" s="295">
        <v>0.42907661446750661</v>
      </c>
      <c r="Q43" s="295">
        <v>0.71933971028211086</v>
      </c>
      <c r="R43" s="295">
        <v>0.4285516676097319</v>
      </c>
      <c r="S43" s="295">
        <v>0.30568417969750578</v>
      </c>
      <c r="T43" s="295">
        <v>0.33844213375875021</v>
      </c>
      <c r="U43" s="295">
        <v>0.20000107385790961</v>
      </c>
      <c r="V43" s="295">
        <v>6.2129852547193887E-2</v>
      </c>
      <c r="W43" s="295">
        <v>6.1719165232071389E-2</v>
      </c>
      <c r="X43" s="295">
        <v>5.4757247584491658E-2</v>
      </c>
      <c r="Y43" s="295">
        <v>1.715868163333223E-3</v>
      </c>
      <c r="DA43" s="122" t="s">
        <v>2738</v>
      </c>
    </row>
    <row r="44" spans="1:105" ht="12" customHeight="1" x14ac:dyDescent="0.25">
      <c r="A44" s="59" t="s">
        <v>32</v>
      </c>
      <c r="B44" s="295">
        <v>39.464020068889049</v>
      </c>
      <c r="C44" s="295">
        <v>28.77427140037765</v>
      </c>
      <c r="D44" s="295">
        <v>20.610580523506471</v>
      </c>
      <c r="E44" s="295">
        <v>18.93337556075387</v>
      </c>
      <c r="F44" s="295">
        <v>13.80680698155442</v>
      </c>
      <c r="G44" s="295">
        <v>5.1242105847098864</v>
      </c>
      <c r="H44" s="295">
        <v>4.2228132146564077</v>
      </c>
      <c r="I44" s="295">
        <v>12.222415140892849</v>
      </c>
      <c r="J44" s="295">
        <v>6.6532607302376974</v>
      </c>
      <c r="K44" s="295">
        <v>11.0861523373426</v>
      </c>
      <c r="L44" s="295">
        <v>4.2156490432406217</v>
      </c>
      <c r="M44" s="295">
        <v>4.0927505343443684</v>
      </c>
      <c r="N44" s="295">
        <v>1.440021698258185</v>
      </c>
      <c r="O44" s="295">
        <v>0.96459049685875298</v>
      </c>
      <c r="P44" s="295">
        <v>0.79308560653526172</v>
      </c>
      <c r="Q44" s="295">
        <v>0.63890321963707475</v>
      </c>
      <c r="R44" s="295">
        <v>0.63595552393702559</v>
      </c>
      <c r="S44" s="295">
        <v>0.63354695171087894</v>
      </c>
      <c r="T44" s="295">
        <v>0.62286475960779175</v>
      </c>
      <c r="U44" s="295">
        <v>0.38047125352588662</v>
      </c>
      <c r="V44" s="295">
        <v>0.27892304784546568</v>
      </c>
      <c r="W44" s="295">
        <v>0.3445060056130988</v>
      </c>
      <c r="X44" s="295">
        <v>0.33776667666739968</v>
      </c>
      <c r="Y44" s="295">
        <v>0.21944461112911109</v>
      </c>
      <c r="DA44" s="122" t="s">
        <v>2739</v>
      </c>
    </row>
    <row r="45" spans="1:105" ht="12" customHeight="1" x14ac:dyDescent="0.25">
      <c r="A45" s="59" t="s">
        <v>35</v>
      </c>
      <c r="B45" s="295">
        <v>7.4781221206447812</v>
      </c>
      <c r="C45" s="295">
        <v>14.58996684696244</v>
      </c>
      <c r="D45" s="295">
        <v>18.757594062694668</v>
      </c>
      <c r="E45" s="295">
        <v>18.500042850949249</v>
      </c>
      <c r="F45" s="295">
        <v>21.088452363742171</v>
      </c>
      <c r="G45" s="295">
        <v>20.870807796237418</v>
      </c>
      <c r="H45" s="295">
        <v>21.279702614844989</v>
      </c>
      <c r="I45" s="295">
        <v>20.09903123724381</v>
      </c>
      <c r="J45" s="295">
        <v>21.542616618055739</v>
      </c>
      <c r="K45" s="295">
        <v>17.24529081246801</v>
      </c>
      <c r="L45" s="295">
        <v>21.256474527874762</v>
      </c>
      <c r="M45" s="295">
        <v>21.540708999238099</v>
      </c>
      <c r="N45" s="295">
        <v>17.313783879727598</v>
      </c>
      <c r="O45" s="295">
        <v>18.416057361502389</v>
      </c>
      <c r="P45" s="295">
        <v>18.30278249696045</v>
      </c>
      <c r="Q45" s="295">
        <v>18.4609487383592</v>
      </c>
      <c r="R45" s="295">
        <v>18.680645287901381</v>
      </c>
      <c r="S45" s="295">
        <v>19.165391981317729</v>
      </c>
      <c r="T45" s="295">
        <v>20.61927218071094</v>
      </c>
      <c r="U45" s="295">
        <v>20.46693418299764</v>
      </c>
      <c r="V45" s="295">
        <v>20.256047945808941</v>
      </c>
      <c r="W45" s="295">
        <v>24.231863942123649</v>
      </c>
      <c r="X45" s="295">
        <v>18.324517580260089</v>
      </c>
      <c r="Y45" s="295">
        <v>15.8718525053007</v>
      </c>
      <c r="DA45" s="122" t="s">
        <v>2740</v>
      </c>
    </row>
    <row r="46" spans="1:105" ht="12" customHeight="1" x14ac:dyDescent="0.25">
      <c r="A46" s="60" t="s">
        <v>2741</v>
      </c>
      <c r="B46" s="329">
        <v>34.163809244904783</v>
      </c>
      <c r="C46" s="329">
        <v>32.210517214515377</v>
      </c>
      <c r="D46" s="329">
        <v>29.845617239560251</v>
      </c>
      <c r="E46" s="329">
        <v>28.569325731037619</v>
      </c>
      <c r="F46" s="329">
        <v>27.196427400583651</v>
      </c>
      <c r="G46" s="329">
        <v>21.472422343096682</v>
      </c>
      <c r="H46" s="329">
        <v>20.816573045969552</v>
      </c>
      <c r="I46" s="329">
        <v>24.742258870485848</v>
      </c>
      <c r="J46" s="329">
        <v>21.90966965648628</v>
      </c>
      <c r="K46" s="329">
        <v>21.78773881935118</v>
      </c>
      <c r="L46" s="329">
        <v>20.05419126697754</v>
      </c>
      <c r="M46" s="329">
        <v>20.053334417276929</v>
      </c>
      <c r="N46" s="329">
        <v>13.918174862026291</v>
      </c>
      <c r="O46" s="329">
        <v>14.348116684147071</v>
      </c>
      <c r="P46" s="329">
        <v>14.193145956861139</v>
      </c>
      <c r="Q46" s="329">
        <v>14.424204357196119</v>
      </c>
      <c r="R46" s="329">
        <v>14.2368922785118</v>
      </c>
      <c r="S46" s="329">
        <v>14.528677431886891</v>
      </c>
      <c r="T46" s="329">
        <v>15.63581292960628</v>
      </c>
      <c r="U46" s="329">
        <v>15.299481519210641</v>
      </c>
      <c r="V46" s="329">
        <v>15.01149359765874</v>
      </c>
      <c r="W46" s="329">
        <v>17.604229985144642</v>
      </c>
      <c r="X46" s="329">
        <v>13.40719206087366</v>
      </c>
      <c r="Y46" s="329">
        <v>11.70194412453232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1.243849683424564</v>
      </c>
      <c r="C49" s="229">
        <v>1.2355837714653941</v>
      </c>
      <c r="D49" s="229">
        <v>1.415980491906188</v>
      </c>
      <c r="E49" s="229">
        <v>1.222834596223997</v>
      </c>
      <c r="F49" s="229">
        <v>1.3098251333748629</v>
      </c>
      <c r="G49" s="229">
        <v>1.087773321994985</v>
      </c>
      <c r="H49" s="229">
        <v>0.90172571989425088</v>
      </c>
      <c r="I49" s="229">
        <v>0.80758404946707618</v>
      </c>
      <c r="J49" s="229">
        <v>0.70553648261784929</v>
      </c>
      <c r="K49" s="229">
        <v>0.61548745560415574</v>
      </c>
      <c r="L49" s="229">
        <v>0.51863911274238716</v>
      </c>
      <c r="M49" s="229">
        <v>0.52291926035867209</v>
      </c>
      <c r="N49" s="229">
        <v>0.55400923386762091</v>
      </c>
      <c r="O49" s="229">
        <v>0.46123093647174701</v>
      </c>
      <c r="P49" s="229">
        <v>0.46247797490556608</v>
      </c>
      <c r="Q49" s="229">
        <v>0.46183278399237149</v>
      </c>
      <c r="R49" s="229">
        <v>0.3698069772023358</v>
      </c>
      <c r="S49" s="229">
        <v>0.38572912502829498</v>
      </c>
      <c r="T49" s="229">
        <v>0.37955409443716848</v>
      </c>
      <c r="U49" s="229">
        <v>0.34784218536290301</v>
      </c>
      <c r="V49" s="229">
        <v>0.29079266012538568</v>
      </c>
      <c r="W49" s="229">
        <v>0.33332587285118859</v>
      </c>
      <c r="X49" s="229">
        <v>0.35503132155497941</v>
      </c>
      <c r="Y49" s="229">
        <v>0.39123198783074442</v>
      </c>
      <c r="DA49" s="73" t="s">
        <v>2745</v>
      </c>
    </row>
    <row r="50" spans="1:105" ht="12" customHeight="1" x14ac:dyDescent="0.25">
      <c r="A50" s="64" t="s">
        <v>159</v>
      </c>
      <c r="B50" s="229">
        <v>0.27485186339384571</v>
      </c>
      <c r="C50" s="229">
        <v>0.36938322323800671</v>
      </c>
      <c r="D50" s="229">
        <v>0.25986315349251521</v>
      </c>
      <c r="E50" s="229">
        <v>0.38652195935632311</v>
      </c>
      <c r="F50" s="229">
        <v>0.39181307955508687</v>
      </c>
      <c r="G50" s="229">
        <v>0.32799175233409039</v>
      </c>
      <c r="H50" s="229">
        <v>0.25910835221879769</v>
      </c>
      <c r="I50" s="229">
        <v>0.1908620832957523</v>
      </c>
      <c r="J50" s="229">
        <v>6.3821702063649788E-2</v>
      </c>
      <c r="K50" s="229">
        <v>0</v>
      </c>
      <c r="L50" s="229">
        <v>6.2959539825424612E-2</v>
      </c>
      <c r="M50" s="229">
        <v>6.2809039840289613E-2</v>
      </c>
      <c r="N50" s="229">
        <v>7.1505434799075077E-2</v>
      </c>
      <c r="O50" s="229">
        <v>0.14335366478813749</v>
      </c>
      <c r="P50" s="229">
        <v>0.21757586088121489</v>
      </c>
      <c r="Q50" s="229">
        <v>0.36171853744866123</v>
      </c>
      <c r="R50" s="229">
        <v>0.21669570675358441</v>
      </c>
      <c r="S50" s="229">
        <v>0.15350578414242119</v>
      </c>
      <c r="T50" s="229">
        <v>0.16565108843470749</v>
      </c>
      <c r="U50" s="229">
        <v>9.5397380477121388E-2</v>
      </c>
      <c r="V50" s="229">
        <v>2.874444407204884E-2</v>
      </c>
      <c r="W50" s="229">
        <v>3.1383902994037108E-2</v>
      </c>
      <c r="X50" s="229">
        <v>2.8681317029071399E-2</v>
      </c>
      <c r="Y50" s="229">
        <v>8.7346154995877423E-4</v>
      </c>
      <c r="DA50" s="73" t="s">
        <v>2746</v>
      </c>
    </row>
    <row r="51" spans="1:105" ht="12" customHeight="1" x14ac:dyDescent="0.25">
      <c r="A51" s="64" t="s">
        <v>32</v>
      </c>
      <c r="B51" s="229">
        <v>20.757607268008421</v>
      </c>
      <c r="C51" s="229">
        <v>14.531184485771639</v>
      </c>
      <c r="D51" s="229">
        <v>9.997900120228568</v>
      </c>
      <c r="E51" s="229">
        <v>8.9983217967365405</v>
      </c>
      <c r="F51" s="229">
        <v>6.3583006837238116</v>
      </c>
      <c r="G51" s="229">
        <v>2.0021444021280042</v>
      </c>
      <c r="H51" s="229">
        <v>1.608638008959631</v>
      </c>
      <c r="I51" s="229">
        <v>5.227835653230156</v>
      </c>
      <c r="J51" s="229">
        <v>2.6074246378510102</v>
      </c>
      <c r="K51" s="229">
        <v>4.2816716112978943</v>
      </c>
      <c r="L51" s="229">
        <v>1.5032937367033889</v>
      </c>
      <c r="M51" s="229">
        <v>1.515699895332083</v>
      </c>
      <c r="N51" s="229">
        <v>0.72261759801168801</v>
      </c>
      <c r="O51" s="229">
        <v>0.48128602485188321</v>
      </c>
      <c r="P51" s="229">
        <v>0.40215727862157219</v>
      </c>
      <c r="Q51" s="229">
        <v>0.3212712086862678</v>
      </c>
      <c r="R51" s="229">
        <v>0.321568767873464</v>
      </c>
      <c r="S51" s="229">
        <v>0.31814901808022039</v>
      </c>
      <c r="T51" s="229">
        <v>0.30486223517962202</v>
      </c>
      <c r="U51" s="229">
        <v>0.18147883025369499</v>
      </c>
      <c r="V51" s="229">
        <v>0.12904405242406311</v>
      </c>
      <c r="W51" s="229">
        <v>0.175179671020671</v>
      </c>
      <c r="X51" s="229">
        <v>0.1769189205576005</v>
      </c>
      <c r="Y51" s="229">
        <v>0.1117081336800293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3.9334036880070058</v>
      </c>
      <c r="C53" s="229">
        <v>7.3680232227086222</v>
      </c>
      <c r="D53" s="229">
        <v>9.0990426844468182</v>
      </c>
      <c r="E53" s="229">
        <v>8.7923750464932038</v>
      </c>
      <c r="F53" s="229">
        <v>9.7116387056178652</v>
      </c>
      <c r="G53" s="229">
        <v>8.1546943292714147</v>
      </c>
      <c r="H53" s="229">
        <v>8.1062876110144391</v>
      </c>
      <c r="I53" s="229">
        <v>8.5968632947100243</v>
      </c>
      <c r="J53" s="229">
        <v>8.442589522820386</v>
      </c>
      <c r="K53" s="229">
        <v>6.6604417703699133</v>
      </c>
      <c r="L53" s="229">
        <v>7.5800249722840416</v>
      </c>
      <c r="M53" s="229">
        <v>7.9773370259309573</v>
      </c>
      <c r="N53" s="229">
        <v>8.6882336111987328</v>
      </c>
      <c r="O53" s="229">
        <v>9.1887604841908654</v>
      </c>
      <c r="P53" s="229">
        <v>9.2809617770473274</v>
      </c>
      <c r="Q53" s="229">
        <v>9.2830512233714284</v>
      </c>
      <c r="R53" s="229">
        <v>9.4458053467690668</v>
      </c>
      <c r="S53" s="229">
        <v>9.624307438482246</v>
      </c>
      <c r="T53" s="229">
        <v>10.092138474404541</v>
      </c>
      <c r="U53" s="229">
        <v>9.7624071200876212</v>
      </c>
      <c r="V53" s="229">
        <v>9.3714826838960903</v>
      </c>
      <c r="W53" s="229">
        <v>12.32178796431837</v>
      </c>
      <c r="X53" s="229">
        <v>9.5982051930799397</v>
      </c>
      <c r="Y53" s="229">
        <v>8.0795559858550234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4.9667871896556166</v>
      </c>
      <c r="C55" s="229">
        <v>5.031885881984782</v>
      </c>
      <c r="D55" s="229">
        <v>5.0969845743081166</v>
      </c>
      <c r="E55" s="229">
        <v>5.1620832666442311</v>
      </c>
      <c r="F55" s="229">
        <v>5.2657637839601286</v>
      </c>
      <c r="G55" s="229">
        <v>5.3694356214473418</v>
      </c>
      <c r="H55" s="229">
        <v>5.4490035831244512</v>
      </c>
      <c r="I55" s="229">
        <v>5.6177741129517962</v>
      </c>
      <c r="J55" s="229">
        <v>5.588844254080314</v>
      </c>
      <c r="K55" s="229">
        <v>5.9866667028185256</v>
      </c>
      <c r="L55" s="229">
        <v>6.5002259466874417</v>
      </c>
      <c r="M55" s="229">
        <v>6.4905826604036596</v>
      </c>
      <c r="N55" s="229">
        <v>0.13019738465960459</v>
      </c>
      <c r="O55" s="229">
        <v>0.28811813242601769</v>
      </c>
      <c r="P55" s="229">
        <v>0.2881181324262182</v>
      </c>
      <c r="Q55" s="229">
        <v>0.31946098282658009</v>
      </c>
      <c r="R55" s="229">
        <v>0.41108522232419992</v>
      </c>
      <c r="S55" s="229">
        <v>0.65073520835430165</v>
      </c>
      <c r="T55" s="229">
        <v>1.337639250166317</v>
      </c>
      <c r="U55" s="229">
        <v>1.434957455286423</v>
      </c>
      <c r="V55" s="229">
        <v>1.4349574552883571</v>
      </c>
      <c r="W55" s="229">
        <v>1.3329955434478611</v>
      </c>
      <c r="X55" s="229">
        <v>2.1589417122512651</v>
      </c>
      <c r="Y55" s="229">
        <v>2.1321904896118848</v>
      </c>
      <c r="DA55" s="73" t="s">
        <v>2751</v>
      </c>
    </row>
    <row r="56" spans="1:105" ht="12" customHeight="1" x14ac:dyDescent="0.25">
      <c r="A56" s="64" t="s">
        <v>39</v>
      </c>
      <c r="B56" s="229">
        <v>2.9873095524153288</v>
      </c>
      <c r="C56" s="229">
        <v>3.6744566293469361</v>
      </c>
      <c r="D56" s="229">
        <v>3.97584621517804</v>
      </c>
      <c r="E56" s="229">
        <v>4.0071890655833187</v>
      </c>
      <c r="F56" s="229">
        <v>4.1590860143518968</v>
      </c>
      <c r="G56" s="229">
        <v>4.5303829159208471</v>
      </c>
      <c r="H56" s="229">
        <v>4.4918097707579809</v>
      </c>
      <c r="I56" s="229">
        <v>4.3013396768310406</v>
      </c>
      <c r="J56" s="229">
        <v>4.5014530570530731</v>
      </c>
      <c r="K56" s="229">
        <v>4.2434712792606968</v>
      </c>
      <c r="L56" s="229">
        <v>3.889047958734857</v>
      </c>
      <c r="M56" s="229">
        <v>3.4839865354112658</v>
      </c>
      <c r="N56" s="229">
        <v>3.751611599489574</v>
      </c>
      <c r="O56" s="229">
        <v>3.78536744141842</v>
      </c>
      <c r="P56" s="229">
        <v>3.541854932979239</v>
      </c>
      <c r="Q56" s="229">
        <v>3.6768696208708151</v>
      </c>
      <c r="R56" s="229">
        <v>3.4719302575891531</v>
      </c>
      <c r="S56" s="229">
        <v>3.3962508577994091</v>
      </c>
      <c r="T56" s="229">
        <v>3.35596778698392</v>
      </c>
      <c r="U56" s="229">
        <v>3.4773985477428742</v>
      </c>
      <c r="V56" s="229">
        <v>3.7564723018527939</v>
      </c>
      <c r="W56" s="229">
        <v>3.4095570305125098</v>
      </c>
      <c r="X56" s="229">
        <v>1.089413596400804</v>
      </c>
      <c r="Y56" s="229">
        <v>0.9863840660046822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76.277597703033862</v>
      </c>
      <c r="C58" s="329">
        <v>74.453520697401572</v>
      </c>
      <c r="D58" s="329">
        <v>77.569840115213623</v>
      </c>
      <c r="E58" s="329">
        <v>69.424283361881891</v>
      </c>
      <c r="F58" s="329">
        <v>63.980094600495683</v>
      </c>
      <c r="G58" s="329">
        <v>59.693189744868967</v>
      </c>
      <c r="H58" s="329">
        <v>56.315180282655128</v>
      </c>
      <c r="I58" s="329">
        <v>57.064622113945191</v>
      </c>
      <c r="J58" s="329">
        <v>51.728586966311717</v>
      </c>
      <c r="K58" s="329">
        <v>43.666449002016108</v>
      </c>
      <c r="L58" s="329">
        <v>48.965498309633851</v>
      </c>
      <c r="M58" s="329">
        <v>41.298259803808193</v>
      </c>
      <c r="N58" s="329">
        <v>40.477923261435002</v>
      </c>
      <c r="O58" s="329">
        <v>41.432461688959762</v>
      </c>
      <c r="P58" s="329">
        <v>44.68345032553453</v>
      </c>
      <c r="Q58" s="329">
        <v>44.658022813119537</v>
      </c>
      <c r="R58" s="329">
        <v>41.873505308595931</v>
      </c>
      <c r="S58" s="329">
        <v>42.706414708590493</v>
      </c>
      <c r="T58" s="329">
        <v>43.182125291992051</v>
      </c>
      <c r="U58" s="329">
        <v>41.853324010395291</v>
      </c>
      <c r="V58" s="329">
        <v>35.637897562262182</v>
      </c>
      <c r="W58" s="329">
        <v>39.692475619948013</v>
      </c>
      <c r="X58" s="329">
        <v>40.523948855859302</v>
      </c>
      <c r="Y58" s="329">
        <v>37.916991943444401</v>
      </c>
      <c r="DA58" s="72" t="s">
        <v>2756</v>
      </c>
    </row>
    <row r="59" spans="1:105" ht="12" customHeight="1" x14ac:dyDescent="0.25">
      <c r="A59" s="132" t="s">
        <v>2757</v>
      </c>
      <c r="B59" s="316">
        <v>17.595471234523789</v>
      </c>
      <c r="C59" s="316">
        <v>17.17469900979912</v>
      </c>
      <c r="D59" s="316">
        <v>17.89356156348332</v>
      </c>
      <c r="E59" s="316">
        <v>16.014570695149661</v>
      </c>
      <c r="F59" s="316">
        <v>14.75872271840513</v>
      </c>
      <c r="G59" s="316">
        <v>13.76983327584577</v>
      </c>
      <c r="H59" s="316">
        <v>12.99060490326727</v>
      </c>
      <c r="I59" s="316">
        <v>13.163483737702411</v>
      </c>
      <c r="J59" s="316">
        <v>11.932584289189</v>
      </c>
      <c r="K59" s="316">
        <v>10.072836199169069</v>
      </c>
      <c r="L59" s="316">
        <v>11.29520387290615</v>
      </c>
      <c r="M59" s="316">
        <v>9.5265499215491793</v>
      </c>
      <c r="N59" s="316">
        <v>9.3373173228751636</v>
      </c>
      <c r="O59" s="316">
        <v>9.5575071813595454</v>
      </c>
      <c r="P59" s="316">
        <v>10.30743479787046</v>
      </c>
      <c r="Q59" s="316">
        <v>10.30156926097974</v>
      </c>
      <c r="R59" s="316">
        <v>9.6592457069052937</v>
      </c>
      <c r="S59" s="316">
        <v>9.8513785719913916</v>
      </c>
      <c r="T59" s="316">
        <v>9.9611139613882642</v>
      </c>
      <c r="U59" s="316">
        <v>9.6545903498586885</v>
      </c>
      <c r="V59" s="316">
        <v>8.2208357407505073</v>
      </c>
      <c r="W59" s="316">
        <v>9.156132783794444</v>
      </c>
      <c r="X59" s="316">
        <v>9.3479343591627728</v>
      </c>
      <c r="Y59" s="316">
        <v>8.7465699121514238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</v>
      </c>
      <c r="E63" s="232">
        <f t="shared" si="1"/>
        <v>1</v>
      </c>
      <c r="F63" s="232">
        <f t="shared" si="1"/>
        <v>1.0000000000000002</v>
      </c>
      <c r="G63" s="232">
        <f t="shared" si="1"/>
        <v>0.99999999999999978</v>
      </c>
      <c r="H63" s="232">
        <f t="shared" si="1"/>
        <v>0.99999999999999989</v>
      </c>
      <c r="I63" s="232">
        <f t="shared" si="1"/>
        <v>0.99999999999999967</v>
      </c>
      <c r="J63" s="232">
        <f t="shared" si="1"/>
        <v>1</v>
      </c>
      <c r="K63" s="232">
        <f t="shared" si="1"/>
        <v>1</v>
      </c>
      <c r="L63" s="232">
        <f t="shared" si="1"/>
        <v>1</v>
      </c>
      <c r="M63" s="232">
        <f t="shared" si="1"/>
        <v>1</v>
      </c>
      <c r="N63" s="232">
        <f t="shared" si="1"/>
        <v>1</v>
      </c>
      <c r="O63" s="232">
        <f t="shared" si="1"/>
        <v>1.0000000000000002</v>
      </c>
      <c r="P63" s="232">
        <f t="shared" si="1"/>
        <v>0.99999999999999978</v>
      </c>
      <c r="Q63" s="232">
        <f t="shared" si="1"/>
        <v>1</v>
      </c>
      <c r="R63" s="232">
        <f t="shared" si="1"/>
        <v>0.99999999999999967</v>
      </c>
      <c r="S63" s="232">
        <f t="shared" si="1"/>
        <v>0.99999999999999978</v>
      </c>
      <c r="T63" s="232">
        <f t="shared" si="1"/>
        <v>0.99999999999999989</v>
      </c>
      <c r="U63" s="232">
        <f t="shared" si="1"/>
        <v>1.0000000000000004</v>
      </c>
      <c r="V63" s="232">
        <f t="shared" si="1"/>
        <v>1</v>
      </c>
      <c r="W63" s="232">
        <f t="shared" si="1"/>
        <v>0.99999999999999989</v>
      </c>
      <c r="X63" s="232">
        <f t="shared" si="1"/>
        <v>0.99999999999999978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2.1307291347949227E-2</v>
      </c>
      <c r="C64" s="299">
        <f t="shared" si="2"/>
        <v>2.1564923270697863E-2</v>
      </c>
      <c r="D64" s="299">
        <f t="shared" si="2"/>
        <v>2.3247372792262338E-2</v>
      </c>
      <c r="E64" s="299">
        <f t="shared" si="2"/>
        <v>2.2211018638335356E-2</v>
      </c>
      <c r="F64" s="299">
        <f t="shared" si="2"/>
        <v>2.1666878190162723E-2</v>
      </c>
      <c r="G64" s="299">
        <f t="shared" si="2"/>
        <v>2.4282748048047621E-2</v>
      </c>
      <c r="H64" s="299">
        <f t="shared" si="2"/>
        <v>2.3857304144669456E-2</v>
      </c>
      <c r="I64" s="299">
        <f t="shared" si="2"/>
        <v>2.1416684266811922E-2</v>
      </c>
      <c r="J64" s="299">
        <f t="shared" si="2"/>
        <v>2.1763728996001892E-2</v>
      </c>
      <c r="K64" s="299">
        <f t="shared" si="2"/>
        <v>1.9472018444149142E-2</v>
      </c>
      <c r="L64" s="299">
        <f t="shared" si="2"/>
        <v>2.2320796543507753E-2</v>
      </c>
      <c r="M64" s="299">
        <f t="shared" si="2"/>
        <v>1.976240556879312E-2</v>
      </c>
      <c r="N64" s="299">
        <f t="shared" si="2"/>
        <v>2.4695789958189964E-2</v>
      </c>
      <c r="O64" s="299">
        <f t="shared" si="2"/>
        <v>2.456955659625833E-2</v>
      </c>
      <c r="P64" s="299">
        <f t="shared" si="2"/>
        <v>2.5945481238164085E-2</v>
      </c>
      <c r="Q64" s="299">
        <f t="shared" si="2"/>
        <v>2.5677265315591065E-2</v>
      </c>
      <c r="R64" s="299">
        <f t="shared" si="2"/>
        <v>2.4839650360015834E-2</v>
      </c>
      <c r="S64" s="299">
        <f t="shared" si="2"/>
        <v>2.4836657557281556E-2</v>
      </c>
      <c r="T64" s="299">
        <f t="shared" si="2"/>
        <v>2.3864706152340605E-2</v>
      </c>
      <c r="U64" s="299">
        <f t="shared" si="2"/>
        <v>2.373311809550956E-2</v>
      </c>
      <c r="V64" s="299">
        <f t="shared" si="2"/>
        <v>2.1570976928227778E-2</v>
      </c>
      <c r="W64" s="299">
        <f t="shared" si="2"/>
        <v>2.0715113450927605E-2</v>
      </c>
      <c r="X64" s="299">
        <f t="shared" si="2"/>
        <v>2.5240164864393646E-2</v>
      </c>
      <c r="Y64" s="299">
        <f t="shared" si="2"/>
        <v>2.6400827833201468E-2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1.7482905721394236E-2</v>
      </c>
      <c r="C65" s="233">
        <f t="shared" si="3"/>
        <v>1.7694296016982861E-2</v>
      </c>
      <c r="D65" s="233">
        <f t="shared" si="3"/>
        <v>1.9074767419292177E-2</v>
      </c>
      <c r="E65" s="233">
        <f t="shared" si="3"/>
        <v>1.8224425549403369E-2</v>
      </c>
      <c r="F65" s="233">
        <f t="shared" si="3"/>
        <v>1.7777951335518141E-2</v>
      </c>
      <c r="G65" s="233">
        <f t="shared" si="3"/>
        <v>1.9924306090705734E-2</v>
      </c>
      <c r="H65" s="233">
        <f t="shared" si="3"/>
        <v>1.9575223913574937E-2</v>
      </c>
      <c r="I65" s="233">
        <f t="shared" si="3"/>
        <v>1.7572664013794391E-2</v>
      </c>
      <c r="J65" s="233">
        <f t="shared" si="3"/>
        <v>1.7857418663386165E-2</v>
      </c>
      <c r="K65" s="233">
        <f t="shared" si="3"/>
        <v>1.5977040774686473E-2</v>
      </c>
      <c r="L65" s="233">
        <f t="shared" si="3"/>
        <v>1.8314499728006358E-2</v>
      </c>
      <c r="M65" s="233">
        <f t="shared" si="3"/>
        <v>1.6215307133368714E-2</v>
      </c>
      <c r="N65" s="233">
        <f t="shared" si="3"/>
        <v>2.0263212273386635E-2</v>
      </c>
      <c r="O65" s="233">
        <f t="shared" si="3"/>
        <v>2.0159636181545294E-2</v>
      </c>
      <c r="P65" s="233">
        <f t="shared" si="3"/>
        <v>2.1288599990288475E-2</v>
      </c>
      <c r="Q65" s="233">
        <f t="shared" si="3"/>
        <v>2.1068525387151642E-2</v>
      </c>
      <c r="R65" s="233">
        <f t="shared" si="3"/>
        <v>2.0381251577448894E-2</v>
      </c>
      <c r="S65" s="233">
        <f t="shared" si="3"/>
        <v>2.0378795944436146E-2</v>
      </c>
      <c r="T65" s="233">
        <f t="shared" si="3"/>
        <v>1.958129735576665E-2</v>
      </c>
      <c r="U65" s="233">
        <f t="shared" si="3"/>
        <v>1.9473327668110409E-2</v>
      </c>
      <c r="V65" s="233">
        <f t="shared" si="3"/>
        <v>1.7699263120597147E-2</v>
      </c>
      <c r="W65" s="233">
        <f t="shared" si="3"/>
        <v>1.6997016164863678E-2</v>
      </c>
      <c r="X65" s="233">
        <f t="shared" si="3"/>
        <v>2.070987886309222E-2</v>
      </c>
      <c r="Y65" s="233">
        <f t="shared" si="3"/>
        <v>2.1662217709293517E-2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1.256583848725211E-2</v>
      </c>
      <c r="C66" s="233">
        <f t="shared" si="4"/>
        <v>1.2717775262206431E-2</v>
      </c>
      <c r="D66" s="233">
        <f t="shared" si="4"/>
        <v>1.3709989082616249E-2</v>
      </c>
      <c r="E66" s="233">
        <f t="shared" si="4"/>
        <v>1.3098805863633671E-2</v>
      </c>
      <c r="F66" s="233">
        <f t="shared" si="4"/>
        <v>1.2777902522403659E-2</v>
      </c>
      <c r="G66" s="233">
        <f t="shared" si="4"/>
        <v>1.4320595002694744E-2</v>
      </c>
      <c r="H66" s="233">
        <f t="shared" si="4"/>
        <v>1.4069692187881983E-2</v>
      </c>
      <c r="I66" s="233">
        <f t="shared" si="4"/>
        <v>1.2630352259914716E-2</v>
      </c>
      <c r="J66" s="233">
        <f t="shared" si="4"/>
        <v>1.2835019664308807E-2</v>
      </c>
      <c r="K66" s="233">
        <f t="shared" si="4"/>
        <v>1.1483498056805907E-2</v>
      </c>
      <c r="L66" s="233">
        <f t="shared" si="4"/>
        <v>1.3163546679504574E-2</v>
      </c>
      <c r="M66" s="233">
        <f t="shared" si="4"/>
        <v>1.1654752002108767E-2</v>
      </c>
      <c r="N66" s="233">
        <f t="shared" si="4"/>
        <v>1.4564183821496646E-2</v>
      </c>
      <c r="O66" s="233">
        <f t="shared" si="4"/>
        <v>1.448973850548568E-2</v>
      </c>
      <c r="P66" s="233">
        <f t="shared" si="4"/>
        <v>1.5301181243019843E-2</v>
      </c>
      <c r="Q66" s="233">
        <f t="shared" si="4"/>
        <v>1.5143002622015242E-2</v>
      </c>
      <c r="R66" s="233">
        <f t="shared" si="4"/>
        <v>1.4649024571291393E-2</v>
      </c>
      <c r="S66" s="233">
        <f t="shared" si="4"/>
        <v>1.4647259585063483E-2</v>
      </c>
      <c r="T66" s="233">
        <f t="shared" si="4"/>
        <v>1.4074057474457283E-2</v>
      </c>
      <c r="U66" s="233">
        <f t="shared" si="4"/>
        <v>1.3996454261454355E-2</v>
      </c>
      <c r="V66" s="233">
        <f t="shared" si="4"/>
        <v>1.2721345367929198E-2</v>
      </c>
      <c r="W66" s="233">
        <f t="shared" si="4"/>
        <v>1.2216605368495771E-2</v>
      </c>
      <c r="X66" s="233">
        <f t="shared" si="4"/>
        <v>1.4885225432847532E-2</v>
      </c>
      <c r="Y66" s="233">
        <f t="shared" si="4"/>
        <v>1.5569718978554713E-2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2.4585336170710636E-2</v>
      </c>
      <c r="C67" s="233">
        <f t="shared" si="5"/>
        <v>2.4882603773882152E-2</v>
      </c>
      <c r="D67" s="233">
        <f t="shared" si="5"/>
        <v>2.6823891683379609E-2</v>
      </c>
      <c r="E67" s="233">
        <f t="shared" si="5"/>
        <v>2.5628098428848476E-2</v>
      </c>
      <c r="F67" s="233">
        <f t="shared" si="5"/>
        <v>2.5000244065572365E-2</v>
      </c>
      <c r="G67" s="233">
        <f t="shared" si="5"/>
        <v>2.8018555440054931E-2</v>
      </c>
      <c r="H67" s="233">
        <f t="shared" si="5"/>
        <v>2.7527658628464752E-2</v>
      </c>
      <c r="I67" s="233">
        <f t="shared" si="5"/>
        <v>2.4711558769398369E-2</v>
      </c>
      <c r="J67" s="233">
        <f t="shared" si="5"/>
        <v>2.5111994995386799E-2</v>
      </c>
      <c r="K67" s="233">
        <f t="shared" si="5"/>
        <v>2.246771358940286E-2</v>
      </c>
      <c r="L67" s="233">
        <f t="shared" si="5"/>
        <v>2.5754765242508939E-2</v>
      </c>
      <c r="M67" s="233">
        <f t="shared" si="5"/>
        <v>2.2802775656299755E-2</v>
      </c>
      <c r="N67" s="233">
        <f t="shared" si="5"/>
        <v>2.8495142259449966E-2</v>
      </c>
      <c r="O67" s="233">
        <f t="shared" si="5"/>
        <v>2.834948838029807E-2</v>
      </c>
      <c r="P67" s="233">
        <f t="shared" si="5"/>
        <v>2.9937093736343165E-2</v>
      </c>
      <c r="Q67" s="233">
        <f t="shared" si="5"/>
        <v>2.9627613825682002E-2</v>
      </c>
      <c r="R67" s="233">
        <f t="shared" si="5"/>
        <v>2.8661135030787505E-2</v>
      </c>
      <c r="S67" s="233">
        <f t="shared" si="5"/>
        <v>2.8657681796863337E-2</v>
      </c>
      <c r="T67" s="233">
        <f t="shared" si="5"/>
        <v>2.7536199406546853E-2</v>
      </c>
      <c r="U67" s="233">
        <f t="shared" si="5"/>
        <v>2.7384367033280257E-2</v>
      </c>
      <c r="V67" s="233">
        <f t="shared" si="5"/>
        <v>2.4889588763339732E-2</v>
      </c>
      <c r="W67" s="233">
        <f t="shared" si="5"/>
        <v>2.3902053981839554E-2</v>
      </c>
      <c r="X67" s="233">
        <f t="shared" si="5"/>
        <v>2.9123267151223431E-2</v>
      </c>
      <c r="Y67" s="233">
        <f t="shared" si="5"/>
        <v>3.0462493653694002E-2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6.6399249975924168E-2</v>
      </c>
      <c r="C68" s="300">
        <f t="shared" si="6"/>
        <v>7.7510843827419088E-2</v>
      </c>
      <c r="D68" s="300">
        <f t="shared" si="6"/>
        <v>7.9228590983288869E-2</v>
      </c>
      <c r="E68" s="300">
        <f t="shared" si="6"/>
        <v>8.1552007377389532E-2</v>
      </c>
      <c r="F68" s="300">
        <f t="shared" si="6"/>
        <v>8.5290711155770471E-2</v>
      </c>
      <c r="G68" s="300">
        <f t="shared" si="6"/>
        <v>8.0973986898777897E-2</v>
      </c>
      <c r="H68" s="300">
        <f t="shared" si="6"/>
        <v>8.1990858350175652E-2</v>
      </c>
      <c r="I68" s="300">
        <f t="shared" si="6"/>
        <v>8.4885284911329933E-2</v>
      </c>
      <c r="J68" s="300">
        <f t="shared" si="6"/>
        <v>8.5645820057998423E-2</v>
      </c>
      <c r="K68" s="300">
        <f t="shared" si="6"/>
        <v>8.614008766147406E-2</v>
      </c>
      <c r="L68" s="300">
        <f t="shared" si="6"/>
        <v>8.397815546913491E-2</v>
      </c>
      <c r="M68" s="300">
        <f t="shared" si="6"/>
        <v>9.0702246769543846E-2</v>
      </c>
      <c r="N68" s="300">
        <f t="shared" si="6"/>
        <v>8.8121810041609516E-2</v>
      </c>
      <c r="O68" s="300">
        <f t="shared" si="6"/>
        <v>8.8908091958907476E-2</v>
      </c>
      <c r="P68" s="300">
        <f t="shared" si="6"/>
        <v>8.6514158850240636E-2</v>
      </c>
      <c r="Q68" s="300">
        <f t="shared" si="6"/>
        <v>8.7028231815541993E-2</v>
      </c>
      <c r="R68" s="300">
        <f t="shared" si="6"/>
        <v>8.9027993196083413E-2</v>
      </c>
      <c r="S68" s="300">
        <f t="shared" si="6"/>
        <v>8.8888104661932227E-2</v>
      </c>
      <c r="T68" s="300">
        <f t="shared" si="6"/>
        <v>9.0563968313236737E-2</v>
      </c>
      <c r="U68" s="300">
        <f t="shared" si="6"/>
        <v>9.0510248678857236E-2</v>
      </c>
      <c r="V68" s="300">
        <f t="shared" si="6"/>
        <v>9.5054724174474192E-2</v>
      </c>
      <c r="W68" s="300">
        <f t="shared" si="6"/>
        <v>9.9465830578567282E-2</v>
      </c>
      <c r="X68" s="300">
        <f t="shared" si="6"/>
        <v>8.9114287559553668E-2</v>
      </c>
      <c r="Y68" s="300">
        <f t="shared" si="6"/>
        <v>8.6080784907596186E-2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5.1820903618544696E-2</v>
      </c>
      <c r="C69" s="301">
        <f t="shared" si="7"/>
        <v>5.0660308775907215E-2</v>
      </c>
      <c r="D69" s="301">
        <f t="shared" si="7"/>
        <v>4.8570100778227952E-2</v>
      </c>
      <c r="E69" s="301">
        <f t="shared" si="7"/>
        <v>4.9632313314729191E-2</v>
      </c>
      <c r="F69" s="301">
        <f t="shared" si="7"/>
        <v>5.0011603275343861E-2</v>
      </c>
      <c r="G69" s="301">
        <f t="shared" si="7"/>
        <v>4.7430919509382066E-2</v>
      </c>
      <c r="H69" s="301">
        <f t="shared" si="7"/>
        <v>4.788644302747911E-2</v>
      </c>
      <c r="I69" s="301">
        <f t="shared" si="7"/>
        <v>5.0423395880465884E-2</v>
      </c>
      <c r="J69" s="301">
        <f t="shared" si="7"/>
        <v>5.0054828715303333E-2</v>
      </c>
      <c r="K69" s="301">
        <f t="shared" si="7"/>
        <v>5.2757318387017256E-2</v>
      </c>
      <c r="L69" s="301">
        <f t="shared" si="7"/>
        <v>4.9640039556537126E-2</v>
      </c>
      <c r="M69" s="301">
        <f t="shared" si="7"/>
        <v>5.2107724456237486E-2</v>
      </c>
      <c r="N69" s="301">
        <f t="shared" si="7"/>
        <v>4.6109928036616073E-2</v>
      </c>
      <c r="O69" s="301">
        <f t="shared" si="7"/>
        <v>4.6201804406922939E-2</v>
      </c>
      <c r="P69" s="301">
        <f t="shared" si="7"/>
        <v>4.4750836173362833E-2</v>
      </c>
      <c r="Q69" s="301">
        <f t="shared" si="7"/>
        <v>4.50348374923304E-2</v>
      </c>
      <c r="R69" s="301">
        <f t="shared" si="7"/>
        <v>4.5859447206022197E-2</v>
      </c>
      <c r="S69" s="301">
        <f t="shared" si="7"/>
        <v>4.5881073830784311E-2</v>
      </c>
      <c r="T69" s="301">
        <f t="shared" si="7"/>
        <v>4.6922376485009534E-2</v>
      </c>
      <c r="U69" s="301">
        <f t="shared" si="7"/>
        <v>4.7109556312613932E-2</v>
      </c>
      <c r="V69" s="301">
        <f t="shared" si="7"/>
        <v>4.9338858837338261E-2</v>
      </c>
      <c r="W69" s="301">
        <f t="shared" si="7"/>
        <v>4.988886447139796E-2</v>
      </c>
      <c r="X69" s="301">
        <f t="shared" si="7"/>
        <v>4.5344614644039612E-2</v>
      </c>
      <c r="Y69" s="301">
        <f t="shared" si="7"/>
        <v>4.4243466278559955E-2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0.44047768075763</v>
      </c>
      <c r="C70" s="301">
        <f t="shared" si="8"/>
        <v>0.43061262459521127</v>
      </c>
      <c r="D70" s="301">
        <f t="shared" si="8"/>
        <v>0.41284585661493772</v>
      </c>
      <c r="E70" s="301">
        <f t="shared" si="8"/>
        <v>0.42187466317519834</v>
      </c>
      <c r="F70" s="301">
        <f t="shared" si="8"/>
        <v>0.4250986278404229</v>
      </c>
      <c r="G70" s="301">
        <f t="shared" si="8"/>
        <v>0.40316281582974778</v>
      </c>
      <c r="H70" s="301">
        <f t="shared" si="8"/>
        <v>0.40703476573357239</v>
      </c>
      <c r="I70" s="301">
        <f t="shared" si="8"/>
        <v>0.42859886498396005</v>
      </c>
      <c r="J70" s="301">
        <f t="shared" si="8"/>
        <v>0.42546604408007821</v>
      </c>
      <c r="K70" s="301">
        <f t="shared" si="8"/>
        <v>0.44843720628964667</v>
      </c>
      <c r="L70" s="301">
        <f t="shared" si="8"/>
        <v>0.42194033623056554</v>
      </c>
      <c r="M70" s="301">
        <f t="shared" si="8"/>
        <v>0.44291565787801879</v>
      </c>
      <c r="N70" s="301">
        <f t="shared" si="8"/>
        <v>0.39193438831123656</v>
      </c>
      <c r="O70" s="301">
        <f t="shared" si="8"/>
        <v>0.39271533745884507</v>
      </c>
      <c r="P70" s="301">
        <f t="shared" si="8"/>
        <v>0.38038210747358397</v>
      </c>
      <c r="Q70" s="301">
        <f t="shared" si="8"/>
        <v>0.38279611868480856</v>
      </c>
      <c r="R70" s="301">
        <f t="shared" si="8"/>
        <v>0.38980530125118873</v>
      </c>
      <c r="S70" s="301">
        <f t="shared" si="8"/>
        <v>0.38998912756166676</v>
      </c>
      <c r="T70" s="301">
        <f t="shared" si="8"/>
        <v>0.39884020012258115</v>
      </c>
      <c r="U70" s="301">
        <f t="shared" si="8"/>
        <v>0.40043122865721886</v>
      </c>
      <c r="V70" s="301">
        <f t="shared" si="8"/>
        <v>0.41938030011737515</v>
      </c>
      <c r="W70" s="301">
        <f t="shared" si="8"/>
        <v>0.42405534800688227</v>
      </c>
      <c r="X70" s="301">
        <f t="shared" si="8"/>
        <v>0.38542922447433658</v>
      </c>
      <c r="Y70" s="301">
        <f t="shared" si="8"/>
        <v>0.37606946336775976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7.7580394138686892E-2</v>
      </c>
      <c r="C71" s="301">
        <f t="shared" si="9"/>
        <v>7.8518438575361449E-2</v>
      </c>
      <c r="D71" s="301">
        <f t="shared" si="9"/>
        <v>8.4644280423108995E-2</v>
      </c>
      <c r="E71" s="301">
        <f t="shared" si="9"/>
        <v>8.0870888375477429E-2</v>
      </c>
      <c r="F71" s="301">
        <f t="shared" si="9"/>
        <v>7.8889659051361707E-2</v>
      </c>
      <c r="G71" s="301">
        <f t="shared" si="9"/>
        <v>8.8414108277506689E-2</v>
      </c>
      <c r="H71" s="301">
        <f t="shared" si="9"/>
        <v>8.6865056116488759E-2</v>
      </c>
      <c r="I71" s="301">
        <f t="shared" si="9"/>
        <v>7.7978696561212604E-2</v>
      </c>
      <c r="J71" s="301">
        <f t="shared" si="9"/>
        <v>7.9242295318776121E-2</v>
      </c>
      <c r="K71" s="301">
        <f t="shared" si="9"/>
        <v>7.0898118437671243E-2</v>
      </c>
      <c r="L71" s="301">
        <f t="shared" si="9"/>
        <v>8.1270592543028194E-2</v>
      </c>
      <c r="M71" s="301">
        <f t="shared" si="9"/>
        <v>7.1955425404323661E-2</v>
      </c>
      <c r="N71" s="301">
        <f t="shared" si="9"/>
        <v>8.9918004463153206E-2</v>
      </c>
      <c r="O71" s="301">
        <f t="shared" si="9"/>
        <v>8.9458385555607242E-2</v>
      </c>
      <c r="P71" s="301">
        <f t="shared" si="9"/>
        <v>9.4468162456905133E-2</v>
      </c>
      <c r="Q71" s="301">
        <f t="shared" si="9"/>
        <v>9.3491581405485413E-2</v>
      </c>
      <c r="R71" s="301">
        <f t="shared" si="9"/>
        <v>9.0441803874929436E-2</v>
      </c>
      <c r="S71" s="301">
        <f t="shared" si="9"/>
        <v>9.0430907003435382E-2</v>
      </c>
      <c r="T71" s="301">
        <f t="shared" si="9"/>
        <v>8.6892007016214495E-2</v>
      </c>
      <c r="U71" s="301">
        <f t="shared" si="9"/>
        <v>8.6412891527239924E-2</v>
      </c>
      <c r="V71" s="301">
        <f t="shared" si="9"/>
        <v>7.8540480097649829E-2</v>
      </c>
      <c r="W71" s="301">
        <f t="shared" si="9"/>
        <v>7.5424259231582566E-2</v>
      </c>
      <c r="X71" s="301">
        <f t="shared" si="9"/>
        <v>9.1900087454971718E-2</v>
      </c>
      <c r="Y71" s="301">
        <f t="shared" si="9"/>
        <v>9.6126091084989942E-2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0.25931165497871167</v>
      </c>
      <c r="C72" s="301">
        <f t="shared" si="10"/>
        <v>0.25702521820650598</v>
      </c>
      <c r="D72" s="301">
        <f t="shared" si="10"/>
        <v>0.26079425597030037</v>
      </c>
      <c r="E72" s="301">
        <f t="shared" si="10"/>
        <v>0.25723156135195646</v>
      </c>
      <c r="F72" s="301">
        <f t="shared" si="10"/>
        <v>0.2545372325512163</v>
      </c>
      <c r="G72" s="301">
        <f t="shared" si="10"/>
        <v>0.26102770223209221</v>
      </c>
      <c r="H72" s="301">
        <f t="shared" si="10"/>
        <v>0.25931717228027079</v>
      </c>
      <c r="I72" s="301">
        <f t="shared" si="10"/>
        <v>0.25316759329709304</v>
      </c>
      <c r="J72" s="301">
        <f t="shared" si="10"/>
        <v>0.25294425680379229</v>
      </c>
      <c r="K72" s="301">
        <f t="shared" si="10"/>
        <v>0.24635036795610035</v>
      </c>
      <c r="L72" s="301">
        <f t="shared" si="10"/>
        <v>0.25379437544783168</v>
      </c>
      <c r="M72" s="301">
        <f t="shared" si="10"/>
        <v>0.24547908749841343</v>
      </c>
      <c r="N72" s="301">
        <f t="shared" si="10"/>
        <v>0.26290141145585816</v>
      </c>
      <c r="O72" s="301">
        <f t="shared" si="10"/>
        <v>0.2623204924034982</v>
      </c>
      <c r="P72" s="301">
        <f t="shared" si="10"/>
        <v>0.26674653266818399</v>
      </c>
      <c r="Q72" s="301">
        <f t="shared" si="10"/>
        <v>0.26582534149245934</v>
      </c>
      <c r="R72" s="301">
        <f t="shared" si="10"/>
        <v>0.26314605117860163</v>
      </c>
      <c r="S72" s="301">
        <f t="shared" si="10"/>
        <v>0.26310604899886936</v>
      </c>
      <c r="T72" s="301">
        <f t="shared" si="10"/>
        <v>0.25983947220867343</v>
      </c>
      <c r="U72" s="301">
        <f t="shared" si="10"/>
        <v>0.25923890755307266</v>
      </c>
      <c r="V72" s="301">
        <f t="shared" si="10"/>
        <v>0.25198340658472446</v>
      </c>
      <c r="W72" s="301">
        <f t="shared" si="10"/>
        <v>0.24965737485465711</v>
      </c>
      <c r="X72" s="301">
        <f t="shared" si="10"/>
        <v>0.26452977900356134</v>
      </c>
      <c r="Y72" s="301">
        <f t="shared" si="10"/>
        <v>0.26811069987433422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8.0622025800847916E-2</v>
      </c>
      <c r="C73" s="302">
        <f t="shared" si="11"/>
        <v>7.8081326560492062E-2</v>
      </c>
      <c r="D73" s="302">
        <f t="shared" si="11"/>
        <v>7.4335000771008866E-2</v>
      </c>
      <c r="E73" s="302">
        <f t="shared" si="11"/>
        <v>7.5641948114164984E-2</v>
      </c>
      <c r="F73" s="302">
        <f t="shared" si="11"/>
        <v>7.5694760175763667E-2</v>
      </c>
      <c r="G73" s="302">
        <f t="shared" si="11"/>
        <v>6.9786574930068845E-2</v>
      </c>
      <c r="H73" s="302">
        <f t="shared" si="11"/>
        <v>7.0054367585866195E-2</v>
      </c>
      <c r="I73" s="302">
        <f t="shared" si="11"/>
        <v>7.5335024127442821E-2</v>
      </c>
      <c r="J73" s="302">
        <f t="shared" si="11"/>
        <v>7.3494707574269388E-2</v>
      </c>
      <c r="K73" s="302">
        <f t="shared" si="11"/>
        <v>7.7291983682905852E-2</v>
      </c>
      <c r="L73" s="302">
        <f t="shared" si="11"/>
        <v>7.1560676093178496E-2</v>
      </c>
      <c r="M73" s="302">
        <f t="shared" si="11"/>
        <v>7.5431651656845206E-2</v>
      </c>
      <c r="N73" s="302">
        <f t="shared" si="11"/>
        <v>7.067696097075786E-2</v>
      </c>
      <c r="O73" s="302">
        <f t="shared" si="11"/>
        <v>7.0729196928237537E-2</v>
      </c>
      <c r="P73" s="302">
        <f t="shared" si="11"/>
        <v>6.8733441170873433E-2</v>
      </c>
      <c r="Q73" s="302">
        <f t="shared" si="11"/>
        <v>6.9062849158694775E-2</v>
      </c>
      <c r="R73" s="302">
        <f t="shared" si="11"/>
        <v>7.0355526166721305E-2</v>
      </c>
      <c r="S73" s="302">
        <f t="shared" si="11"/>
        <v>7.0309790205077632E-2</v>
      </c>
      <c r="T73" s="302">
        <f t="shared" si="11"/>
        <v>7.1562131978280208E-2</v>
      </c>
      <c r="U73" s="302">
        <f t="shared" si="11"/>
        <v>7.1524080248885E-2</v>
      </c>
      <c r="V73" s="302">
        <f t="shared" si="11"/>
        <v>7.4413998139720119E-2</v>
      </c>
      <c r="W73" s="302">
        <f t="shared" si="11"/>
        <v>7.6458542043698854E-2</v>
      </c>
      <c r="X73" s="302">
        <f t="shared" si="11"/>
        <v>6.9968587978785454E-2</v>
      </c>
      <c r="Y73" s="302">
        <f t="shared" si="11"/>
        <v>6.8001389139732291E-2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5.5275630526447683E-2</v>
      </c>
      <c r="C74" s="302">
        <f t="shared" si="12"/>
        <v>5.403766269430104E-2</v>
      </c>
      <c r="D74" s="302">
        <f t="shared" si="12"/>
        <v>5.1808107496776515E-2</v>
      </c>
      <c r="E74" s="302">
        <f t="shared" si="12"/>
        <v>5.2941134202377838E-2</v>
      </c>
      <c r="F74" s="302">
        <f t="shared" si="12"/>
        <v>5.3345710160366794E-2</v>
      </c>
      <c r="G74" s="302">
        <f t="shared" si="12"/>
        <v>5.0592980810007557E-2</v>
      </c>
      <c r="H74" s="302">
        <f t="shared" si="12"/>
        <v>5.1078872562644394E-2</v>
      </c>
      <c r="I74" s="302">
        <f t="shared" si="12"/>
        <v>5.3784955605830305E-2</v>
      </c>
      <c r="J74" s="302">
        <f t="shared" si="12"/>
        <v>5.339181729632355E-2</v>
      </c>
      <c r="K74" s="302">
        <f t="shared" si="12"/>
        <v>5.6274472946151746E-2</v>
      </c>
      <c r="L74" s="302">
        <f t="shared" si="12"/>
        <v>5.2949375526972951E-2</v>
      </c>
      <c r="M74" s="302">
        <f t="shared" si="12"/>
        <v>5.5581572753320013E-2</v>
      </c>
      <c r="N74" s="302">
        <f t="shared" si="12"/>
        <v>4.9183923239057133E-2</v>
      </c>
      <c r="O74" s="302">
        <f t="shared" si="12"/>
        <v>4.9281924700717801E-2</v>
      </c>
      <c r="P74" s="302">
        <f t="shared" si="12"/>
        <v>4.7734225251587048E-2</v>
      </c>
      <c r="Q74" s="302">
        <f t="shared" si="12"/>
        <v>4.8037159991819102E-2</v>
      </c>
      <c r="R74" s="302">
        <f t="shared" si="12"/>
        <v>4.8916743686423687E-2</v>
      </c>
      <c r="S74" s="302">
        <f t="shared" si="12"/>
        <v>4.8939812086169966E-2</v>
      </c>
      <c r="T74" s="302">
        <f t="shared" si="12"/>
        <v>5.0050534917343535E-2</v>
      </c>
      <c r="U74" s="302">
        <f t="shared" si="12"/>
        <v>5.025019340012158E-2</v>
      </c>
      <c r="V74" s="302">
        <f t="shared" si="12"/>
        <v>5.2628116093160836E-2</v>
      </c>
      <c r="W74" s="302">
        <f t="shared" si="12"/>
        <v>5.3214788769491136E-2</v>
      </c>
      <c r="X74" s="302">
        <f t="shared" si="12"/>
        <v>4.8367588953642279E-2</v>
      </c>
      <c r="Y74" s="302">
        <f t="shared" si="12"/>
        <v>4.7193030697130614E-2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0.12341399865141606</v>
      </c>
      <c r="C76" s="302">
        <f t="shared" si="14"/>
        <v>0.1249062289517129</v>
      </c>
      <c r="D76" s="302">
        <f t="shared" si="14"/>
        <v>0.13465114770251496</v>
      </c>
      <c r="E76" s="302">
        <f t="shared" si="14"/>
        <v>0.12864847903541363</v>
      </c>
      <c r="F76" s="302">
        <f t="shared" si="14"/>
        <v>0.12549676221508582</v>
      </c>
      <c r="G76" s="302">
        <f t="shared" si="14"/>
        <v>0.14064814649201582</v>
      </c>
      <c r="H76" s="302">
        <f t="shared" si="14"/>
        <v>0.13818393213176022</v>
      </c>
      <c r="I76" s="302">
        <f t="shared" si="14"/>
        <v>0.12404761356381994</v>
      </c>
      <c r="J76" s="302">
        <f t="shared" si="14"/>
        <v>0.12605773193319933</v>
      </c>
      <c r="K76" s="302">
        <f t="shared" si="14"/>
        <v>0.11278391132704274</v>
      </c>
      <c r="L76" s="302">
        <f t="shared" si="14"/>
        <v>0.12928432382768026</v>
      </c>
      <c r="M76" s="302">
        <f t="shared" si="14"/>
        <v>0.11446586308824822</v>
      </c>
      <c r="N76" s="302">
        <f t="shared" si="14"/>
        <v>0.14304052724604313</v>
      </c>
      <c r="O76" s="302">
        <f t="shared" si="14"/>
        <v>0.14230937077454286</v>
      </c>
      <c r="P76" s="302">
        <f t="shared" si="14"/>
        <v>0.15027886624572348</v>
      </c>
      <c r="Q76" s="302">
        <f t="shared" si="14"/>
        <v>0.14872533234194546</v>
      </c>
      <c r="R76" s="302">
        <f t="shared" si="14"/>
        <v>0.14387378132545664</v>
      </c>
      <c r="S76" s="302">
        <f t="shared" si="14"/>
        <v>0.14385644670762179</v>
      </c>
      <c r="T76" s="302">
        <f t="shared" si="14"/>
        <v>0.13822680531304962</v>
      </c>
      <c r="U76" s="302">
        <f t="shared" si="14"/>
        <v>0.13746463390406607</v>
      </c>
      <c r="V76" s="302">
        <f t="shared" si="14"/>
        <v>0.12494129235184351</v>
      </c>
      <c r="W76" s="302">
        <f t="shared" si="14"/>
        <v>0.11998404404146709</v>
      </c>
      <c r="X76" s="302">
        <f t="shared" si="14"/>
        <v>0.14619360207113355</v>
      </c>
      <c r="Y76" s="302">
        <f t="shared" si="14"/>
        <v>0.15291628003747129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2.8468744803196371E-2</v>
      </c>
      <c r="C77" s="235">
        <f t="shared" si="15"/>
        <v>2.8812967695825753E-2</v>
      </c>
      <c r="D77" s="235">
        <f t="shared" si="15"/>
        <v>3.1060894252585784E-2</v>
      </c>
      <c r="E77" s="235">
        <f t="shared" si="15"/>
        <v>2.9676217925028118E-2</v>
      </c>
      <c r="F77" s="235">
        <f t="shared" si="15"/>
        <v>2.894919001222802E-2</v>
      </c>
      <c r="G77" s="235">
        <f t="shared" si="15"/>
        <v>3.2444262670990244E-2</v>
      </c>
      <c r="H77" s="235">
        <f t="shared" si="15"/>
        <v>3.1875825617421985E-2</v>
      </c>
      <c r="I77" s="235">
        <f t="shared" si="15"/>
        <v>2.8614905056018873E-2</v>
      </c>
      <c r="J77" s="235">
        <f t="shared" si="15"/>
        <v>2.9078592704967963E-2</v>
      </c>
      <c r="K77" s="235">
        <f t="shared" si="15"/>
        <v>2.6016630403046016E-2</v>
      </c>
      <c r="L77" s="235">
        <f t="shared" si="15"/>
        <v>2.982289255937497E-2</v>
      </c>
      <c r="M77" s="235">
        <f t="shared" si="15"/>
        <v>2.6404617632892518E-2</v>
      </c>
      <c r="N77" s="235">
        <f t="shared" si="15"/>
        <v>3.2996129379003272E-2</v>
      </c>
      <c r="O77" s="235">
        <f t="shared" si="15"/>
        <v>3.2827468552631876E-2</v>
      </c>
      <c r="P77" s="235">
        <f t="shared" si="15"/>
        <v>3.4665846169907664E-2</v>
      </c>
      <c r="Q77" s="235">
        <f t="shared" si="15"/>
        <v>3.430748195893444E-2</v>
      </c>
      <c r="R77" s="235">
        <f t="shared" si="15"/>
        <v>3.3188341753630626E-2</v>
      </c>
      <c r="S77" s="235">
        <f t="shared" si="15"/>
        <v>3.3184343059667262E-2</v>
      </c>
      <c r="T77" s="235">
        <f t="shared" si="15"/>
        <v>3.1885715465173166E-2</v>
      </c>
      <c r="U77" s="235">
        <f t="shared" si="15"/>
        <v>3.1709900212643097E-2</v>
      </c>
      <c r="V77" s="235">
        <f t="shared" si="15"/>
        <v>2.8821056008344243E-2</v>
      </c>
      <c r="W77" s="235">
        <f t="shared" si="15"/>
        <v>2.7677533890786126E-2</v>
      </c>
      <c r="X77" s="235">
        <f t="shared" si="15"/>
        <v>3.3723470551980113E-2</v>
      </c>
      <c r="Y77" s="235">
        <f t="shared" si="15"/>
        <v>3.527423631201608E-2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81.214267110169672</v>
      </c>
      <c r="D81" s="322">
        <f t="shared" si="16"/>
        <v>84.416559249822711</v>
      </c>
      <c r="E81" s="322">
        <f t="shared" si="16"/>
        <v>88.086890818019697</v>
      </c>
      <c r="F81" s="322">
        <f t="shared" si="16"/>
        <v>86.063464907372747</v>
      </c>
      <c r="G81" s="322">
        <f t="shared" si="16"/>
        <v>74.422734224133762</v>
      </c>
      <c r="H81" s="322">
        <f t="shared" si="16"/>
        <v>69.184207572026423</v>
      </c>
      <c r="I81" s="322">
        <f t="shared" si="16"/>
        <v>62.686046444090906</v>
      </c>
      <c r="J81" s="322">
        <f t="shared" si="16"/>
        <v>58.778615280905825</v>
      </c>
      <c r="K81" s="322">
        <f t="shared" si="16"/>
        <v>58.584497493210385</v>
      </c>
      <c r="L81" s="322">
        <f t="shared" si="16"/>
        <v>54.972130712265866</v>
      </c>
      <c r="M81" s="322">
        <f t="shared" si="16"/>
        <v>48.836122411789241</v>
      </c>
      <c r="N81" s="322">
        <f t="shared" si="16"/>
        <v>49.677746196368759</v>
      </c>
      <c r="O81" s="322">
        <f t="shared" si="16"/>
        <v>48.506780718545961</v>
      </c>
      <c r="P81" s="322">
        <f t="shared" si="16"/>
        <v>45.656087741848076</v>
      </c>
      <c r="Q81" s="322">
        <f t="shared" si="16"/>
        <v>45.316254286959328</v>
      </c>
      <c r="R81" s="322">
        <f t="shared" si="16"/>
        <v>44.782117550659216</v>
      </c>
      <c r="S81" s="322">
        <f t="shared" si="16"/>
        <v>44.567239448558674</v>
      </c>
      <c r="T81" s="322">
        <f t="shared" si="16"/>
        <v>44.653240672446998</v>
      </c>
      <c r="U81" s="322">
        <f t="shared" si="16"/>
        <v>44.271085391808938</v>
      </c>
      <c r="V81" s="322">
        <f t="shared" si="16"/>
        <v>46.388642436553582</v>
      </c>
      <c r="W81" s="322">
        <f t="shared" si="16"/>
        <v>44.934769899421781</v>
      </c>
      <c r="X81" s="322">
        <f t="shared" si="16"/>
        <v>41.075085611101805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1.7533774110854896</v>
      </c>
      <c r="C82" s="334">
        <f>IF(C$6=0,0,C$6/TEL!C$5*1000)</f>
        <v>1.7513794387167698</v>
      </c>
      <c r="D82" s="334">
        <f>IF(D$6=0,0,D$6/TEL!D$5*1000)</f>
        <v>1.9624632227207297</v>
      </c>
      <c r="E82" s="334">
        <f>IF(E$6=0,0,E$6/TEL!E$5*1000)</f>
        <v>1.9564995737520472</v>
      </c>
      <c r="F82" s="334">
        <f>IF(F$6=0,0,F$6/TEL!F$5*1000)</f>
        <v>1.8647266107713893</v>
      </c>
      <c r="G82" s="334">
        <f>IF(G$6=0,0,G$6/TEL!G$5*1000)</f>
        <v>1.8071885042114513</v>
      </c>
      <c r="H82" s="334">
        <f>IF(H$6=0,0,H$6/TEL!H$5*1000)</f>
        <v>1.6505486820537782</v>
      </c>
      <c r="I82" s="334">
        <f>IF(I$6=0,0,I$6/TEL!I$5*1000)</f>
        <v>1.3425272646278033</v>
      </c>
      <c r="J82" s="334">
        <f>IF(J$6=0,0,J$6/TEL!J$5*1000)</f>
        <v>1.2792418537338899</v>
      </c>
      <c r="K82" s="334">
        <f>IF(K$6=0,0,K$6/TEL!K$5*1000)</f>
        <v>1.1407584157290021</v>
      </c>
      <c r="L82" s="334">
        <f>IF(L$6=0,0,L$6/TEL!L$5*1000)</f>
        <v>1.2270217451916003</v>
      </c>
      <c r="M82" s="334">
        <f>IF(M$6=0,0,M$6/TEL!M$5*1000)</f>
        <v>0.96511925750900618</v>
      </c>
      <c r="N82" s="334">
        <f>IF(N$6=0,0,N$6/TEL!N$5*1000)</f>
        <v>1.2268311856617933</v>
      </c>
      <c r="O82" s="334">
        <f>IF(O$6=0,0,O$6/TEL!O$5*1000)</f>
        <v>1.1917900941666071</v>
      </c>
      <c r="P82" s="334">
        <f>IF(P$6=0,0,P$6/TEL!P$5*1000)</f>
        <v>1.1845691679140928</v>
      </c>
      <c r="Q82" s="334">
        <f>IF(Q$6=0,0,Q$6/TEL!Q$5*1000)</f>
        <v>1.1635974844350456</v>
      </c>
      <c r="R82" s="334">
        <f>IF(R$6=0,0,R$6/TEL!R$5*1000)</f>
        <v>1.1123721423395041</v>
      </c>
      <c r="S82" s="334">
        <f>IF(S$6=0,0,S$6/TEL!S$5*1000)</f>
        <v>1.1069012644572218</v>
      </c>
      <c r="T82" s="334">
        <f>IF(T$6=0,0,T$6/TEL!T$5*1000)</f>
        <v>1.0656364673976917</v>
      </c>
      <c r="U82" s="334">
        <f>IF(U$6=0,0,U$6/TEL!U$5*1000)</f>
        <v>1.0506908978201892</v>
      </c>
      <c r="V82" s="334">
        <f>IF(V$6=0,0,V$6/TEL!V$5*1000)</f>
        <v>1.0006483357307054</v>
      </c>
      <c r="W82" s="334">
        <f>IF(W$6=0,0,W$6/TEL!W$5*1000)</f>
        <v>0.93082885635784907</v>
      </c>
      <c r="X82" s="334">
        <f>IF(X$6=0,0,X$6/TEL!X$5*1000)</f>
        <v>1.036741932643293</v>
      </c>
      <c r="Y82" s="334">
        <f>IF(Y$6=0,0,Y$6/TEL!Y$5*1000)</f>
        <v>1.0318573872633501</v>
      </c>
      <c r="DA82" s="67"/>
    </row>
    <row r="83" spans="1:105" ht="12" customHeight="1" x14ac:dyDescent="0.25">
      <c r="A83" s="173" t="s">
        <v>92</v>
      </c>
      <c r="B83" s="335">
        <f>IF(B$7=0,0,B$7/TEL!B$5*1000)</f>
        <v>1.438668644993222</v>
      </c>
      <c r="C83" s="335">
        <f>IF(C$7=0,0,C$7/TEL!C$5*1000)</f>
        <v>1.4370292830496572</v>
      </c>
      <c r="D83" s="335">
        <f>IF(D$7=0,0,D$7/TEL!D$5*1000)</f>
        <v>1.6102262340272657</v>
      </c>
      <c r="E83" s="335">
        <f>IF(E$7=0,0,E$7/TEL!E$5*1000)</f>
        <v>1.6053329835914232</v>
      </c>
      <c r="F83" s="335">
        <f>IF(F$7=0,0,F$7/TEL!F$5*1000)</f>
        <v>1.5300320908893457</v>
      </c>
      <c r="G83" s="335">
        <f>IF(G$7=0,0,G$7/TEL!G$5*1000)</f>
        <v>1.4828213367888825</v>
      </c>
      <c r="H83" s="335">
        <f>IF(H$7=0,0,H$7/TEL!H$5*1000)</f>
        <v>1.3542963545056641</v>
      </c>
      <c r="I83" s="335">
        <f>IF(I$7=0,0,I$7/TEL!I$5*1000)</f>
        <v>1.1015608325151203</v>
      </c>
      <c r="J83" s="335">
        <f>IF(J$7=0,0,J$7/TEL!J$5*1000)</f>
        <v>1.0496343415252429</v>
      </c>
      <c r="K83" s="335">
        <f>IF(K$7=0,0,K$7/TEL!K$5*1000)</f>
        <v>0.93600690521353991</v>
      </c>
      <c r="L83" s="335">
        <f>IF(L$7=0,0,L$7/TEL!L$5*1000)</f>
        <v>1.0067870729777231</v>
      </c>
      <c r="M83" s="335">
        <f>IF(M$7=0,0,M$7/TEL!M$5*1000)</f>
        <v>0.79189272410995371</v>
      </c>
      <c r="N83" s="335">
        <f>IF(N$7=0,0,N$7/TEL!N$5*1000)</f>
        <v>1.0066307164404458</v>
      </c>
      <c r="O83" s="335">
        <f>IF(O$7=0,0,O$7/TEL!O$5*1000)</f>
        <v>0.97787905162388256</v>
      </c>
      <c r="P83" s="335">
        <f>IF(P$7=0,0,P$7/TEL!P$5*1000)</f>
        <v>0.97195418905771702</v>
      </c>
      <c r="Q83" s="335">
        <f>IF(Q$7=0,0,Q$7/TEL!Q$5*1000)</f>
        <v>0.95474665389542213</v>
      </c>
      <c r="R83" s="335">
        <f>IF(R$7=0,0,R$7/TEL!R$5*1000)</f>
        <v>0.91271560397087514</v>
      </c>
      <c r="S83" s="335">
        <f>IF(S$7=0,0,S$7/TEL!S$5*1000)</f>
        <v>0.9082266785290023</v>
      </c>
      <c r="T83" s="335">
        <f>IF(T$7=0,0,T$7/TEL!T$5*1000)</f>
        <v>0.87436838350579837</v>
      </c>
      <c r="U83" s="335">
        <f>IF(U$7=0,0,U$7/TEL!U$5*1000)</f>
        <v>0.8621053520575912</v>
      </c>
      <c r="V83" s="335">
        <f>IF(V$7=0,0,V$7/TEL!V$5*1000)</f>
        <v>0.82104478829186067</v>
      </c>
      <c r="W83" s="335">
        <f>IF(W$7=0,0,W$7/TEL!W$5*1000)</f>
        <v>0.76375701034490195</v>
      </c>
      <c r="X83" s="335">
        <f>IF(X$7=0,0,X$7/TEL!X$5*1000)</f>
        <v>0.8506600472970608</v>
      </c>
      <c r="Y83" s="335">
        <f>IF(Y$7=0,0,Y$7/TEL!Y$5*1000)</f>
        <v>0.84665221519044109</v>
      </c>
      <c r="DA83" s="177"/>
    </row>
    <row r="84" spans="1:105" ht="12" customHeight="1" x14ac:dyDescent="0.25">
      <c r="A84" s="173" t="s">
        <v>93</v>
      </c>
      <c r="B84" s="335">
        <f>IF(B$8=0,0,B$8/TEL!B$5*1000)</f>
        <v>1.0340430885888785</v>
      </c>
      <c r="C84" s="335">
        <f>IF(C$8=0,0,C$8/TEL!C$5*1000)</f>
        <v>1.0328647971919411</v>
      </c>
      <c r="D84" s="335">
        <f>IF(D$8=0,0,D$8/TEL!D$5*1000)</f>
        <v>1.1573501057070972</v>
      </c>
      <c r="E84" s="335">
        <f>IF(E$8=0,0,E$8/TEL!E$5*1000)</f>
        <v>1.1538330819563356</v>
      </c>
      <c r="F84" s="335">
        <f>IF(F$8=0,0,F$8/TEL!F$5*1000)</f>
        <v>1.099710565326717</v>
      </c>
      <c r="G84" s="335">
        <f>IF(G$8=0,0,G$8/TEL!G$5*1000)</f>
        <v>1.0657778358170091</v>
      </c>
      <c r="H84" s="335">
        <f>IF(H$8=0,0,H$8/TEL!H$5*1000)</f>
        <v>0.97340050480094586</v>
      </c>
      <c r="I84" s="335">
        <f>IF(I$8=0,0,I$8/TEL!I$5*1000)</f>
        <v>0.79174684837024256</v>
      </c>
      <c r="J84" s="335">
        <f>IF(J$8=0,0,J$8/TEL!J$5*1000)</f>
        <v>0.75442468297126852</v>
      </c>
      <c r="K84" s="335">
        <f>IF(K$8=0,0,K$8/TEL!K$5*1000)</f>
        <v>0.67275496312223215</v>
      </c>
      <c r="L84" s="335">
        <f>IF(L$8=0,0,L$8/TEL!L$5*1000)</f>
        <v>0.72362820870273881</v>
      </c>
      <c r="M84" s="335">
        <f>IF(M$8=0,0,M$8/TEL!M$5*1000)</f>
        <v>0.56917289545402949</v>
      </c>
      <c r="N84" s="335">
        <f>IF(N$8=0,0,N$8/TEL!N$5*1000)</f>
        <v>0.72351582744157039</v>
      </c>
      <c r="O84" s="335">
        <f>IF(O$8=0,0,O$8/TEL!O$5*1000)</f>
        <v>0.70285056835466564</v>
      </c>
      <c r="P84" s="335">
        <f>IF(P$8=0,0,P$8/TEL!P$5*1000)</f>
        <v>0.6985920733852341</v>
      </c>
      <c r="Q84" s="335">
        <f>IF(Q$8=0,0,Q$8/TEL!Q$5*1000)</f>
        <v>0.68622415748733456</v>
      </c>
      <c r="R84" s="335">
        <f>IF(R$8=0,0,R$8/TEL!R$5*1000)</f>
        <v>0.65601434035406658</v>
      </c>
      <c r="S84" s="335">
        <f>IF(S$8=0,0,S$8/TEL!S$5*1000)</f>
        <v>0.65278792519272055</v>
      </c>
      <c r="T84" s="335">
        <f>IF(T$8=0,0,T$8/TEL!T$5*1000)</f>
        <v>0.62845227564479278</v>
      </c>
      <c r="U84" s="335">
        <f>IF(U$8=0,0,U$8/TEL!U$5*1000)</f>
        <v>0.61963822179139372</v>
      </c>
      <c r="V84" s="335">
        <f>IF(V$8=0,0,V$8/TEL!V$5*1000)</f>
        <v>0.59012594158477483</v>
      </c>
      <c r="W84" s="335">
        <f>IF(W$8=0,0,W$8/TEL!W$5*1000)</f>
        <v>0.54895035118539826</v>
      </c>
      <c r="X84" s="335">
        <f>IF(X$8=0,0,X$8/TEL!X$5*1000)</f>
        <v>0.6114119089947625</v>
      </c>
      <c r="Y84" s="335">
        <f>IF(Y$8=0,0,Y$8/TEL!Y$5*1000)</f>
        <v>0.60853127966812937</v>
      </c>
      <c r="DA84" s="177"/>
    </row>
    <row r="85" spans="1:105" ht="12" customHeight="1" x14ac:dyDescent="0.25">
      <c r="A85" s="173" t="s">
        <v>94</v>
      </c>
      <c r="B85" s="335">
        <f>IF(B$9=0,0,B$9/TEL!B$5*1000)</f>
        <v>2.0231277820217177</v>
      </c>
      <c r="C85" s="335">
        <f>IF(C$9=0,0,C$9/TEL!C$5*1000)</f>
        <v>2.0208224292885806</v>
      </c>
      <c r="D85" s="335">
        <f>IF(D$9=0,0,D$9/TEL!D$5*1000)</f>
        <v>2.264380641600841</v>
      </c>
      <c r="E85" s="335">
        <f>IF(E$9=0,0,E$9/TEL!E$5*1000)</f>
        <v>2.2574995081754379</v>
      </c>
      <c r="F85" s="335">
        <f>IF(F$9=0,0,F$9/TEL!F$5*1000)</f>
        <v>2.1516076278131409</v>
      </c>
      <c r="G85" s="335">
        <f>IF(G$9=0,0,G$9/TEL!G$5*1000)</f>
        <v>2.0852175048593651</v>
      </c>
      <c r="H85" s="335">
        <f>IF(H$9=0,0,H$9/TEL!H$5*1000)</f>
        <v>1.9044792485235902</v>
      </c>
      <c r="I85" s="335">
        <f>IF(I$9=0,0,I$9/TEL!I$5*1000)</f>
        <v>1.5490699207243883</v>
      </c>
      <c r="J85" s="335">
        <f>IF(J$9=0,0,J$9/TEL!J$5*1000)</f>
        <v>1.4760482927698733</v>
      </c>
      <c r="K85" s="335">
        <f>IF(K$9=0,0,K$9/TEL!K$5*1000)</f>
        <v>1.316259710456541</v>
      </c>
      <c r="L85" s="335">
        <f>IF(L$9=0,0,L$9/TEL!L$5*1000)</f>
        <v>1.4157943213749231</v>
      </c>
      <c r="M85" s="335">
        <f>IF(M$9=0,0,M$9/TEL!M$5*1000)</f>
        <v>1.1135991432796226</v>
      </c>
      <c r="N85" s="335">
        <f>IF(N$9=0,0,N$9/TEL!N$5*1000)</f>
        <v>1.415574444994377</v>
      </c>
      <c r="O85" s="335">
        <f>IF(O$9=0,0,O$9/TEL!O$5*1000)</f>
        <v>1.375142416346085</v>
      </c>
      <c r="P85" s="335">
        <f>IF(P$9=0,0,P$9/TEL!P$5*1000)</f>
        <v>1.3668105783624143</v>
      </c>
      <c r="Q85" s="335">
        <f>IF(Q$9=0,0,Q$9/TEL!Q$5*1000)</f>
        <v>1.3426124820404375</v>
      </c>
      <c r="R85" s="335">
        <f>IF(R$9=0,0,R$9/TEL!R$5*1000)</f>
        <v>1.2835063180840434</v>
      </c>
      <c r="S85" s="335">
        <f>IF(S$9=0,0,S$9/TEL!S$5*1000)</f>
        <v>1.2771937666814097</v>
      </c>
      <c r="T85" s="335">
        <f>IF(T$9=0,0,T$9/TEL!T$5*1000)</f>
        <v>1.2295805393050292</v>
      </c>
      <c r="U85" s="335">
        <f>IF(U$9=0,0,U$9/TEL!U$5*1000)</f>
        <v>1.2123356513309873</v>
      </c>
      <c r="V85" s="335">
        <f>IF(V$9=0,0,V$9/TEL!V$5*1000)</f>
        <v>1.1545942335354287</v>
      </c>
      <c r="W85" s="335">
        <f>IF(W$9=0,0,W$9/TEL!W$5*1000)</f>
        <v>1.0740332957975185</v>
      </c>
      <c r="X85" s="335">
        <f>IF(X$9=0,0,X$9/TEL!X$5*1000)</f>
        <v>1.1962406915114916</v>
      </c>
      <c r="Y85" s="335">
        <f>IF(Y$9=0,0,Y$9/TEL!Y$5*1000)</f>
        <v>1.1906046776115575</v>
      </c>
      <c r="DA85" s="177"/>
    </row>
    <row r="86" spans="1:105" ht="12" customHeight="1" x14ac:dyDescent="0.25">
      <c r="A86" s="56" t="s">
        <v>95</v>
      </c>
      <c r="B86" s="336">
        <f>IF(B$10=0,0,B$10/TEL!B$5*1000)</f>
        <v>5.4639955459195235</v>
      </c>
      <c r="C86" s="336">
        <f>IF(C$10=0,0,C$10/TEL!C$5*1000)</f>
        <v>6.2949863745346599</v>
      </c>
      <c r="D86" s="336">
        <f>IF(D$10=0,0,D$10/TEL!D$5*1000)</f>
        <v>6.6882050450207737</v>
      </c>
      <c r="E86" s="336">
        <f>IF(E$10=0,0,E$10/TEL!E$5*1000)</f>
        <v>7.1836627698424493</v>
      </c>
      <c r="F86" s="336">
        <f>IF(F$10=0,0,F$10/TEL!F$5*1000)</f>
        <v>7.3404141264795157</v>
      </c>
      <c r="G86" s="336">
        <f>IF(G$10=0,0,G$10/TEL!G$5*1000)</f>
        <v>6.0263055060362376</v>
      </c>
      <c r="H86" s="336">
        <f>IF(H$10=0,0,H$10/TEL!H$5*1000)</f>
        <v>5.6724725631071689</v>
      </c>
      <c r="I86" s="336">
        <f>IF(I$10=0,0,I$10/TEL!I$5*1000)</f>
        <v>5.3211229123715178</v>
      </c>
      <c r="J86" s="336">
        <f>IF(J$10=0,0,J$10/TEL!J$5*1000)</f>
        <v>5.0341427076067768</v>
      </c>
      <c r="K86" s="336">
        <f>IF(K$10=0,0,K$10/TEL!K$5*1000)</f>
        <v>5.0464737496685501</v>
      </c>
      <c r="L86" s="336">
        <f>IF(L$10=0,0,L$10/TEL!L$5*1000)</f>
        <v>4.6164581394242683</v>
      </c>
      <c r="M86" s="336">
        <f>IF(M$10=0,0,M$10/TEL!M$5*1000)</f>
        <v>4.4295460262617583</v>
      </c>
      <c r="N86" s="336">
        <f>IF(N$10=0,0,N$10/TEL!N$5*1000)</f>
        <v>4.3776929136116971</v>
      </c>
      <c r="O86" s="336">
        <f>IF(O$10=0,0,O$10/TEL!O$5*1000)</f>
        <v>4.3126453207550437</v>
      </c>
      <c r="P86" s="336">
        <f>IF(P$10=0,0,P$10/TEL!P$5*1000)</f>
        <v>3.9498980273787696</v>
      </c>
      <c r="Q86" s="336">
        <f>IF(Q$10=0,0,Q$10/TEL!Q$5*1000)</f>
        <v>3.9437934830975445</v>
      </c>
      <c r="R86" s="336">
        <f>IF(R$10=0,0,R$10/TEL!R$5*1000)</f>
        <v>3.9868620566062978</v>
      </c>
      <c r="S86" s="336">
        <f>IF(S$10=0,0,S$10/TEL!S$5*1000)</f>
        <v>3.9614974445968789</v>
      </c>
      <c r="T86" s="336">
        <f>IF(T$10=0,0,T$10/TEL!T$5*1000)</f>
        <v>4.0439746733428246</v>
      </c>
      <c r="U86" s="336">
        <f>IF(U$10=0,0,U$10/TEL!U$5*1000)</f>
        <v>4.00698694809555</v>
      </c>
      <c r="V86" s="336">
        <f>IF(V$10=0,0,V$10/TEL!V$5*1000)</f>
        <v>4.4094596116349098</v>
      </c>
      <c r="W86" s="336">
        <f>IF(W$10=0,0,W$10/TEL!W$5*1000)</f>
        <v>4.4694742099027911</v>
      </c>
      <c r="X86" s="336">
        <f>IF(X$10=0,0,X$10/TEL!X$5*1000)</f>
        <v>3.6603769906810117</v>
      </c>
      <c r="Y86" s="336">
        <f>IF(Y$10=0,0,Y$10/TEL!Y$5*1000)</f>
        <v>3.3644056303654009</v>
      </c>
      <c r="DA86" s="68"/>
    </row>
    <row r="87" spans="1:105" ht="12" customHeight="1" x14ac:dyDescent="0.25">
      <c r="A87" s="174" t="s">
        <v>2707</v>
      </c>
      <c r="B87" s="349">
        <f>IF(B$16=0,0,B$16/TEL!B$5*1000)</f>
        <v>4.2643431463445856</v>
      </c>
      <c r="C87" s="349">
        <f>IF(C$16=0,0,C$16/TEL!C$5*1000)</f>
        <v>4.114339848810201</v>
      </c>
      <c r="D87" s="349">
        <f>IF(D$16=0,0,D$16/TEL!D$5*1000)</f>
        <v>4.10012079011514</v>
      </c>
      <c r="E87" s="349">
        <f>IF(E$16=0,0,E$16/TEL!E$5*1000)</f>
        <v>4.371956164000296</v>
      </c>
      <c r="F87" s="349">
        <f>IF(F$16=0,0,F$16/TEL!F$5*1000)</f>
        <v>4.304171863449004</v>
      </c>
      <c r="G87" s="349">
        <f>IF(G$16=0,0,G$16/TEL!G$5*1000)</f>
        <v>3.5299387166530223</v>
      </c>
      <c r="H87" s="349">
        <f>IF(H$16=0,0,H$16/TEL!H$5*1000)</f>
        <v>3.3129856142991323</v>
      </c>
      <c r="I87" s="349">
        <f>IF(I$16=0,0,I$16/TEL!I$5*1000)</f>
        <v>3.1608433360316668</v>
      </c>
      <c r="J87" s="349">
        <f>IF(J$16=0,0,J$16/TEL!J$5*1000)</f>
        <v>2.9421535200084525</v>
      </c>
      <c r="K87" s="349">
        <f>IF(K$16=0,0,K$16/TEL!K$5*1000)</f>
        <v>3.0907609867927155</v>
      </c>
      <c r="L87" s="349">
        <f>IF(L$16=0,0,L$16/TEL!L$5*1000)</f>
        <v>2.7288187430640072</v>
      </c>
      <c r="M87" s="349">
        <f>IF(M$16=0,0,M$16/TEL!M$5*1000)</f>
        <v>2.5447392101445976</v>
      </c>
      <c r="N87" s="349">
        <f>IF(N$16=0,0,N$16/TEL!N$5*1000)</f>
        <v>2.290637302135841</v>
      </c>
      <c r="O87" s="349">
        <f>IF(O$16=0,0,O$16/TEL!O$5*1000)</f>
        <v>2.2411007951677613</v>
      </c>
      <c r="P87" s="349">
        <f>IF(P$16=0,0,P$16/TEL!P$5*1000)</f>
        <v>2.0431481028521228</v>
      </c>
      <c r="Q87" s="349">
        <f>IF(Q$16=0,0,Q$16/TEL!Q$5*1000)</f>
        <v>2.0408101475743345</v>
      </c>
      <c r="R87" s="349">
        <f>IF(R$16=0,0,R$16/TEL!R$5*1000)</f>
        <v>2.0536831555883373</v>
      </c>
      <c r="S87" s="349">
        <f>IF(S$16=0,0,S$16/TEL!S$5*1000)</f>
        <v>2.0447928035735643</v>
      </c>
      <c r="T87" s="349">
        <f>IF(T$16=0,0,T$16/TEL!T$5*1000)</f>
        <v>2.0952361701082989</v>
      </c>
      <c r="U87" s="349">
        <f>IF(U$16=0,0,U$16/TEL!U$5*1000)</f>
        <v>2.0855911902859621</v>
      </c>
      <c r="V87" s="349">
        <f>IF(V$16=0,0,V$16/TEL!V$5*1000)</f>
        <v>2.2887626808328765</v>
      </c>
      <c r="W87" s="349">
        <f>IF(W$16=0,0,W$16/TEL!W$5*1000)</f>
        <v>2.241744645565706</v>
      </c>
      <c r="X87" s="349">
        <f>IF(X$16=0,0,X$16/TEL!X$5*1000)</f>
        <v>1.8625339285063478</v>
      </c>
      <c r="Y87" s="349">
        <f>IF(Y$16=0,0,Y$16/TEL!Y$5*1000)</f>
        <v>1.7292240912330872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36.246916743928985</v>
      </c>
      <c r="C88" s="349">
        <f>IF(C$27=0,0,C$27/TEL!C$5*1000)</f>
        <v>34.971888714886695</v>
      </c>
      <c r="D88" s="349">
        <f>IF(D$27=0,0,D$27/TEL!D$5*1000)</f>
        <v>34.851026715978698</v>
      </c>
      <c r="E88" s="349">
        <f>IF(E$27=0,0,E$27/TEL!E$5*1000)</f>
        <v>37.161627394002537</v>
      </c>
      <c r="F88" s="349">
        <f>IF(F$27=0,0,F$27/TEL!F$5*1000)</f>
        <v>36.585460839316539</v>
      </c>
      <c r="G88" s="349">
        <f>IF(G$27=0,0,G$27/TEL!G$5*1000)</f>
        <v>30.00447909155071</v>
      </c>
      <c r="H88" s="349">
        <f>IF(H$27=0,0,H$27/TEL!H$5*1000)</f>
        <v>28.160377721542623</v>
      </c>
      <c r="I88" s="349">
        <f>IF(I$27=0,0,I$27/TEL!I$5*1000)</f>
        <v>26.867168356269172</v>
      </c>
      <c r="J88" s="349">
        <f>IF(J$27=0,0,J$27/TEL!J$5*1000)</f>
        <v>25.008304920071836</v>
      </c>
      <c r="K88" s="349">
        <f>IF(K$27=0,0,K$27/TEL!K$5*1000)</f>
        <v>26.271468387738079</v>
      </c>
      <c r="L88" s="349">
        <f>IF(L$27=0,0,L$27/TEL!L$5*1000)</f>
        <v>23.194959316044056</v>
      </c>
      <c r="M88" s="349">
        <f>IF(M$27=0,0,M$27/TEL!M$5*1000)</f>
        <v>21.630283286229087</v>
      </c>
      <c r="N88" s="349">
        <f>IF(N$27=0,0,N$27/TEL!N$5*1000)</f>
        <v>19.470417068154649</v>
      </c>
      <c r="O88" s="349">
        <f>IF(O$27=0,0,O$27/TEL!O$5*1000)</f>
        <v>19.049356758925974</v>
      </c>
      <c r="P88" s="349">
        <f>IF(P$27=0,0,P$27/TEL!P$5*1000)</f>
        <v>17.36675887424304</v>
      </c>
      <c r="Q88" s="349">
        <f>IF(Q$27=0,0,Q$27/TEL!Q$5*1000)</f>
        <v>17.346886254381847</v>
      </c>
      <c r="R88" s="349">
        <f>IF(R$27=0,0,R$27/TEL!R$5*1000)</f>
        <v>17.456306822500867</v>
      </c>
      <c r="S88" s="349">
        <f>IF(S$27=0,0,S$27/TEL!S$5*1000)</f>
        <v>17.3807388303753</v>
      </c>
      <c r="T88" s="349">
        <f>IF(T$27=0,0,T$27/TEL!T$5*1000)</f>
        <v>17.809507445920541</v>
      </c>
      <c r="U88" s="349">
        <f>IF(U$27=0,0,U$27/TEL!U$5*1000)</f>
        <v>17.727525117430702</v>
      </c>
      <c r="V88" s="349">
        <f>IF(V$27=0,0,V$27/TEL!V$5*1000)</f>
        <v>19.454482787079446</v>
      </c>
      <c r="W88" s="349">
        <f>IF(W$27=0,0,W$27/TEL!W$5*1000)</f>
        <v>19.054829487308481</v>
      </c>
      <c r="X88" s="349">
        <f>IF(X$27=0,0,X$27/TEL!X$5*1000)</f>
        <v>15.831538392303953</v>
      </c>
      <c r="Y88" s="349">
        <f>IF(Y$27=0,0,Y$27/TEL!Y$5*1000)</f>
        <v>14.698404775481247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6.384092112157421</v>
      </c>
      <c r="C89" s="349">
        <f>IF(C$38=0,0,C$38/TEL!C$5*1000)</f>
        <v>6.3768174435328548</v>
      </c>
      <c r="D89" s="349">
        <f>IF(D$38=0,0,D$38/TEL!D$5*1000)</f>
        <v>7.1453789134959882</v>
      </c>
      <c r="E89" s="349">
        <f>IF(E$38=0,0,E$38/TEL!E$5*1000)</f>
        <v>7.123665114686939</v>
      </c>
      <c r="F89" s="349">
        <f>IF(F$38=0,0,F$38/TEL!F$5*1000)</f>
        <v>6.7895174033214687</v>
      </c>
      <c r="G89" s="349">
        <f>IF(G$38=0,0,G$38/TEL!G$5*1000)</f>
        <v>6.5800196820006658</v>
      </c>
      <c r="H89" s="349">
        <f>IF(H$38=0,0,H$38/TEL!H$5*1000)</f>
        <v>6.0096900731188825</v>
      </c>
      <c r="I89" s="349">
        <f>IF(I$38=0,0,I$38/TEL!I$5*1000)</f>
        <v>4.8881761942858457</v>
      </c>
      <c r="J89" s="349">
        <f>IF(J$38=0,0,J$38/TEL!J$5*1000)</f>
        <v>4.6577523905182661</v>
      </c>
      <c r="K89" s="349">
        <f>IF(K$38=0,0,K$38/TEL!K$5*1000)</f>
        <v>4.1535306418850837</v>
      </c>
      <c r="L89" s="349">
        <f>IF(L$38=0,0,L$38/TEL!L$5*1000)</f>
        <v>4.4676176363386455</v>
      </c>
      <c r="M89" s="349">
        <f>IF(M$38=0,0,M$38/TEL!M$5*1000)</f>
        <v>3.5140239632379195</v>
      </c>
      <c r="N89" s="349">
        <f>IF(N$38=0,0,N$38/TEL!N$5*1000)</f>
        <v>4.4669238042044785</v>
      </c>
      <c r="O89" s="349">
        <f>IF(O$38=0,0,O$38/TEL!O$5*1000)</f>
        <v>4.3393382915809786</v>
      </c>
      <c r="P89" s="349">
        <f>IF(P$38=0,0,P$38/TEL!P$5*1000)</f>
        <v>4.3130467139436197</v>
      </c>
      <c r="Q89" s="349">
        <f>IF(Q$38=0,0,Q$38/TEL!Q$5*1000)</f>
        <v>4.2366882766609351</v>
      </c>
      <c r="R89" s="349">
        <f>IF(R$38=0,0,R$38/TEL!R$5*1000)</f>
        <v>4.0501754926207578</v>
      </c>
      <c r="S89" s="349">
        <f>IF(S$38=0,0,S$38/TEL!S$5*1000)</f>
        <v>4.0302558859724469</v>
      </c>
      <c r="T89" s="349">
        <f>IF(T$38=0,0,T$38/TEL!T$5*1000)</f>
        <v>3.8800097018069795</v>
      </c>
      <c r="U89" s="349">
        <f>IF(U$38=0,0,U$38/TEL!U$5*1000)</f>
        <v>3.8255924997555608</v>
      </c>
      <c r="V89" s="349">
        <f>IF(V$38=0,0,V$38/TEL!V$5*1000)</f>
        <v>3.6433862480451307</v>
      </c>
      <c r="W89" s="349">
        <f>IF(W$38=0,0,W$38/TEL!W$5*1000)</f>
        <v>3.3891717334055018</v>
      </c>
      <c r="X89" s="349">
        <f>IF(X$38=0,0,X$38/TEL!X$5*1000)</f>
        <v>3.7748039598807068</v>
      </c>
      <c r="Y89" s="349">
        <f>IF(Y$38=0,0,Y$38/TEL!Y$5*1000)</f>
        <v>3.7570192049075812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21.338761030018397</v>
      </c>
      <c r="C90" s="349">
        <f>IF(C$39=0,0,C$39/TEL!C$5*1000)</f>
        <v>20.874114725472818</v>
      </c>
      <c r="D90" s="349">
        <f>IF(D$39=0,0,D$39/TEL!D$5*1000)</f>
        <v>22.015353761130289</v>
      </c>
      <c r="E90" s="349">
        <f>IF(E$39=0,0,E$39/TEL!E$5*1000)</f>
        <v>22.658728459758525</v>
      </c>
      <c r="F90" s="349">
        <f>IF(F$39=0,0,F$39/TEL!F$5*1000)</f>
        <v>21.906356181291375</v>
      </c>
      <c r="G90" s="349">
        <f>IF(G$39=0,0,G$39/TEL!G$5*1000)</f>
        <v>19.426395308355325</v>
      </c>
      <c r="H90" s="349">
        <f>IF(H$39=0,0,H$39/TEL!H$5*1000)</f>
        <v>17.940653074029193</v>
      </c>
      <c r="I90" s="349">
        <f>IF(I$39=0,0,I$39/TEL!I$5*1000)</f>
        <v>15.870075511560295</v>
      </c>
      <c r="J90" s="349">
        <f>IF(J$39=0,0,J$39/TEL!J$5*1000)</f>
        <v>14.867713158184753</v>
      </c>
      <c r="K90" s="349">
        <f>IF(K$39=0,0,K$39/TEL!K$5*1000)</f>
        <v>14.432312513975619</v>
      </c>
      <c r="L90" s="349">
        <f>IF(L$39=0,0,L$39/TEL!L$5*1000)</f>
        <v>13.951617581156082</v>
      </c>
      <c r="M90" s="349">
        <f>IF(M$39=0,0,M$39/TEL!M$5*1000)</f>
        <v>11.98824676660684</v>
      </c>
      <c r="N90" s="349">
        <f>IF(N$39=0,0,N$39/TEL!N$5*1000)</f>
        <v>13.060349592971235</v>
      </c>
      <c r="O90" s="349">
        <f>IF(O$39=0,0,O$39/TEL!O$5*1000)</f>
        <v>12.724322602997487</v>
      </c>
      <c r="P90" s="349">
        <f>IF(P$39=0,0,P$39/TEL!P$5*1000)</f>
        <v>12.178603100332355</v>
      </c>
      <c r="Q90" s="349">
        <f>IF(Q$39=0,0,Q$39/TEL!Q$5*1000)</f>
        <v>12.046208770990088</v>
      </c>
      <c r="R90" s="349">
        <f>IF(R$39=0,0,R$39/TEL!R$5*1000)</f>
        <v>11.784237396871927</v>
      </c>
      <c r="S90" s="349">
        <f>IF(S$39=0,0,S$39/TEL!S$5*1000)</f>
        <v>11.725910286096825</v>
      </c>
      <c r="T90" s="349">
        <f>IF(T$39=0,0,T$39/TEL!T$5*1000)</f>
        <v>11.602674488735499</v>
      </c>
      <c r="U90" s="349">
        <f>IF(U$39=0,0,U$39/TEL!U$5*1000)</f>
        <v>11.476787813161341</v>
      </c>
      <c r="V90" s="349">
        <f>IF(V$39=0,0,V$39/TEL!V$5*1000)</f>
        <v>11.689168148003485</v>
      </c>
      <c r="W90" s="349">
        <f>IF(W$39=0,0,W$39/TEL!W$5*1000)</f>
        <v>11.218296692787707</v>
      </c>
      <c r="X90" s="349">
        <f>IF(X$39=0,0,X$39/TEL!X$5*1000)</f>
        <v>10.865583319257123</v>
      </c>
      <c r="Y90" s="349">
        <f>IF(Y$39=0,0,Y$39/TEL!Y$5*1000)</f>
        <v>10.478914071086942</v>
      </c>
      <c r="DA90" s="178"/>
    </row>
    <row r="91" spans="1:105" ht="12" customHeight="1" x14ac:dyDescent="0.25">
      <c r="A91" s="41" t="s">
        <v>2757</v>
      </c>
      <c r="B91" s="337">
        <f>IF(B$59=0,0,B$59/TEL!B$5*1000)</f>
        <v>2.3426935523968546</v>
      </c>
      <c r="C91" s="337">
        <f>IF(C$59=0,0,C$59/TEL!C$5*1000)</f>
        <v>2.3400240546854825</v>
      </c>
      <c r="D91" s="337">
        <f>IF(D$59=0,0,D$59/TEL!D$5*1000)</f>
        <v>2.6220538200258852</v>
      </c>
      <c r="E91" s="337">
        <f>IF(E$59=0,0,E$59/TEL!E$5*1000)</f>
        <v>2.6140857682537111</v>
      </c>
      <c r="F91" s="337">
        <f>IF(F$59=0,0,F$59/TEL!F$5*1000)</f>
        <v>2.4914675987142516</v>
      </c>
      <c r="G91" s="337">
        <f>IF(G$59=0,0,G$59/TEL!G$5*1000)</f>
        <v>2.4145907378610909</v>
      </c>
      <c r="H91" s="337">
        <f>IF(H$59=0,0,H$59/TEL!H$5*1000)</f>
        <v>2.2053037360454404</v>
      </c>
      <c r="I91" s="337">
        <f>IF(I$59=0,0,I$59/TEL!I$5*1000)</f>
        <v>1.7937552673348511</v>
      </c>
      <c r="J91" s="337">
        <f>IF(J$59=0,0,J$59/TEL!J$5*1000)</f>
        <v>1.7091994135154669</v>
      </c>
      <c r="K91" s="337">
        <f>IF(K$59=0,0,K$59/TEL!K$5*1000)</f>
        <v>1.5241712186290306</v>
      </c>
      <c r="L91" s="337">
        <f>IF(L$59=0,0,L$59/TEL!L$5*1000)</f>
        <v>1.6394279479918219</v>
      </c>
      <c r="M91" s="337">
        <f>IF(M$59=0,0,M$59/TEL!M$5*1000)</f>
        <v>1.2894991389564274</v>
      </c>
      <c r="N91" s="337">
        <f>IF(N$59=0,0,N$59/TEL!N$5*1000)</f>
        <v>1.6391733407526712</v>
      </c>
      <c r="O91" s="337">
        <f>IF(O$59=0,0,O$59/TEL!O$5*1000)</f>
        <v>1.5923548186274774</v>
      </c>
      <c r="P91" s="337">
        <f>IF(P$59=0,0,P$59/TEL!P$5*1000)</f>
        <v>1.5827069143787129</v>
      </c>
      <c r="Q91" s="337">
        <f>IF(Q$59=0,0,Q$59/TEL!Q$5*1000)</f>
        <v>1.5546865763963424</v>
      </c>
      <c r="R91" s="337">
        <f>IF(R$59=0,0,R$59/TEL!R$5*1000)</f>
        <v>1.4862442217225387</v>
      </c>
      <c r="S91" s="337">
        <f>IF(S$59=0,0,S$59/TEL!S$5*1000)</f>
        <v>1.4789345630833075</v>
      </c>
      <c r="T91" s="337">
        <f>IF(T$59=0,0,T$59/TEL!T$5*1000)</f>
        <v>1.4238005266795428</v>
      </c>
      <c r="U91" s="337">
        <f>IF(U$59=0,0,U$59/TEL!U$5*1000)</f>
        <v>1.4038317000796623</v>
      </c>
      <c r="V91" s="337">
        <f>IF(V$59=0,0,V$59/TEL!V$5*1000)</f>
        <v>1.3369696618149653</v>
      </c>
      <c r="W91" s="337">
        <f>IF(W$59=0,0,W$59/TEL!W$5*1000)</f>
        <v>1.2436836167659227</v>
      </c>
      <c r="X91" s="337">
        <f>IF(X$59=0,0,X$59/TEL!X$5*1000)</f>
        <v>1.3851944400260541</v>
      </c>
      <c r="Y91" s="337">
        <f>IF(Y$59=0,0,Y$59/TEL!Y$5*1000)</f>
        <v>1.3786681822474176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PT: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281.55271663495239</v>
      </c>
      <c r="C5" s="223">
        <v>276.75898756435811</v>
      </c>
      <c r="D5" s="223">
        <v>271.09270989791378</v>
      </c>
      <c r="E5" s="223">
        <v>253.9451753625313</v>
      </c>
      <c r="F5" s="223">
        <v>241.60543529176309</v>
      </c>
      <c r="G5" s="223">
        <v>203.35918499411511</v>
      </c>
      <c r="H5" s="223">
        <v>195.4124674016501</v>
      </c>
      <c r="I5" s="223">
        <v>217.97883775488501</v>
      </c>
      <c r="J5" s="223">
        <v>196.00610076772651</v>
      </c>
      <c r="K5" s="223">
        <v>182.74069953107261</v>
      </c>
      <c r="L5" s="223">
        <v>180.58492540746019</v>
      </c>
      <c r="M5" s="223">
        <v>171.86130365357499</v>
      </c>
      <c r="N5" s="223">
        <v>139.2338637290184</v>
      </c>
      <c r="O5" s="223">
        <v>143.33804188281511</v>
      </c>
      <c r="P5" s="223">
        <v>146.35454835096141</v>
      </c>
      <c r="Q5" s="223">
        <v>147.80252087149961</v>
      </c>
      <c r="R5" s="223">
        <v>143.25664983767729</v>
      </c>
      <c r="S5" s="223">
        <v>145.9527604499398</v>
      </c>
      <c r="T5" s="223">
        <v>153.09420556071191</v>
      </c>
      <c r="U5" s="223">
        <v>149.27756938338641</v>
      </c>
      <c r="V5" s="223">
        <v>140.05464301245561</v>
      </c>
      <c r="W5" s="223">
        <v>162.62993225969129</v>
      </c>
      <c r="X5" s="223">
        <v>134.8381014457658</v>
      </c>
      <c r="Y5" s="223">
        <v>120.47746770980331</v>
      </c>
      <c r="DA5" s="89" t="s">
        <v>2759</v>
      </c>
    </row>
    <row r="6" spans="1:105" ht="12" customHeight="1" x14ac:dyDescent="0.25">
      <c r="A6" s="55" t="s">
        <v>91</v>
      </c>
      <c r="B6" s="259">
        <v>6.3905434104017864</v>
      </c>
      <c r="C6" s="259">
        <v>6.2377220888154437</v>
      </c>
      <c r="D6" s="259">
        <v>6.4988075859982386</v>
      </c>
      <c r="E6" s="259">
        <v>5.8163721711242937</v>
      </c>
      <c r="F6" s="259">
        <v>5.3602575888388024</v>
      </c>
      <c r="G6" s="259">
        <v>5.0011003473797544</v>
      </c>
      <c r="H6" s="259">
        <v>4.7180904367495096</v>
      </c>
      <c r="I6" s="259">
        <v>4.7808787350264952</v>
      </c>
      <c r="J6" s="259">
        <v>4.3338252713982737</v>
      </c>
      <c r="K6" s="259">
        <v>3.6583786895320718</v>
      </c>
      <c r="L6" s="259">
        <v>4.1023334764412018</v>
      </c>
      <c r="M6" s="259">
        <v>3.4599716036913182</v>
      </c>
      <c r="N6" s="259">
        <v>3.391243740687758</v>
      </c>
      <c r="O6" s="259">
        <v>3.4712150486691979</v>
      </c>
      <c r="P6" s="259">
        <v>3.7435831440782601</v>
      </c>
      <c r="Q6" s="259">
        <v>3.741452824996383</v>
      </c>
      <c r="R6" s="259">
        <v>3.5081657194039888</v>
      </c>
      <c r="S6" s="259">
        <v>3.5779469374533508</v>
      </c>
      <c r="T6" s="259">
        <v>3.617802009264222</v>
      </c>
      <c r="U6" s="259">
        <v>3.5064749285805599</v>
      </c>
      <c r="V6" s="259">
        <v>2.9857459894549092</v>
      </c>
      <c r="W6" s="259">
        <v>3.3254388726705182</v>
      </c>
      <c r="X6" s="259">
        <v>3.3950997687748412</v>
      </c>
      <c r="Y6" s="259">
        <v>3.1766887041960241</v>
      </c>
      <c r="DA6" s="67" t="s">
        <v>2760</v>
      </c>
    </row>
    <row r="7" spans="1:105" ht="12" customHeight="1" x14ac:dyDescent="0.25">
      <c r="A7" s="173" t="s">
        <v>92</v>
      </c>
      <c r="B7" s="224">
        <v>1.346938960257773</v>
      </c>
      <c r="C7" s="224">
        <v>1.314728711647666</v>
      </c>
      <c r="D7" s="224">
        <v>1.3697578704421081</v>
      </c>
      <c r="E7" s="224">
        <v>1.22592051747816</v>
      </c>
      <c r="F7" s="224">
        <v>1.1297849525085131</v>
      </c>
      <c r="G7" s="224">
        <v>1.054085148859188</v>
      </c>
      <c r="H7" s="224">
        <v>0.99443496728832592</v>
      </c>
      <c r="I7" s="224">
        <v>1.0076688974514321</v>
      </c>
      <c r="J7" s="224">
        <v>0.91344315031091305</v>
      </c>
      <c r="K7" s="224">
        <v>0.77107883819190193</v>
      </c>
      <c r="L7" s="224">
        <v>0.86465147523987529</v>
      </c>
      <c r="M7" s="224">
        <v>0.72926044862034634</v>
      </c>
      <c r="N7" s="224">
        <v>0.71477463256531792</v>
      </c>
      <c r="O7" s="224">
        <v>0.73163023677694827</v>
      </c>
      <c r="P7" s="224">
        <v>0.78903743608343213</v>
      </c>
      <c r="Q7" s="224">
        <v>0.78858842735523993</v>
      </c>
      <c r="R7" s="224">
        <v>0.73941835350256757</v>
      </c>
      <c r="S7" s="224">
        <v>0.75412618588063129</v>
      </c>
      <c r="T7" s="224">
        <v>0.76252646509609767</v>
      </c>
      <c r="U7" s="224">
        <v>0.73906198442916216</v>
      </c>
      <c r="V7" s="224">
        <v>0.62930760975417011</v>
      </c>
      <c r="W7" s="224">
        <v>0.70090489805060185</v>
      </c>
      <c r="X7" s="224">
        <v>0.71558737009463136</v>
      </c>
      <c r="Y7" s="224">
        <v>0.66955272901015916</v>
      </c>
      <c r="DA7" s="177" t="s">
        <v>2761</v>
      </c>
    </row>
    <row r="8" spans="1:105" ht="12" customHeight="1" x14ac:dyDescent="0.25">
      <c r="A8" s="173" t="s">
        <v>93</v>
      </c>
      <c r="B8" s="224">
        <v>5.2192880807103883</v>
      </c>
      <c r="C8" s="224">
        <v>5.0944757680460633</v>
      </c>
      <c r="D8" s="224">
        <v>5.3077096569317117</v>
      </c>
      <c r="E8" s="224">
        <v>4.7503506347069822</v>
      </c>
      <c r="F8" s="224">
        <v>4.3778324856422204</v>
      </c>
      <c r="G8" s="224">
        <v>4.084501388571999</v>
      </c>
      <c r="H8" s="224">
        <v>3.8533613808425971</v>
      </c>
      <c r="I8" s="224">
        <v>3.9046418738710522</v>
      </c>
      <c r="J8" s="224">
        <v>3.53952412655129</v>
      </c>
      <c r="K8" s="224">
        <v>2.987873027811756</v>
      </c>
      <c r="L8" s="224">
        <v>3.3504600222006178</v>
      </c>
      <c r="M8" s="224">
        <v>2.8258298850374501</v>
      </c>
      <c r="N8" s="224">
        <v>2.769698427483573</v>
      </c>
      <c r="O8" s="224">
        <v>2.8350126375188198</v>
      </c>
      <c r="P8" s="224">
        <v>3.0574612561480961</v>
      </c>
      <c r="Q8" s="224">
        <v>3.0557213807919479</v>
      </c>
      <c r="R8" s="224">
        <v>2.865191009365327</v>
      </c>
      <c r="S8" s="224">
        <v>2.922182763623606</v>
      </c>
      <c r="T8" s="224">
        <v>2.95473321949247</v>
      </c>
      <c r="U8" s="224">
        <v>2.863810105766841</v>
      </c>
      <c r="V8" s="224">
        <v>2.4385200841333599</v>
      </c>
      <c r="W8" s="224">
        <v>2.7159542399805092</v>
      </c>
      <c r="X8" s="224">
        <v>2.7728477248345671</v>
      </c>
      <c r="Y8" s="224">
        <v>2.5944669216940999</v>
      </c>
      <c r="DA8" s="177" t="s">
        <v>2762</v>
      </c>
    </row>
    <row r="9" spans="1:105" ht="12" customHeight="1" x14ac:dyDescent="0.25">
      <c r="A9" s="173" t="s">
        <v>94</v>
      </c>
      <c r="B9" s="224">
        <v>7.3407997261738656</v>
      </c>
      <c r="C9" s="224">
        <v>7.1652542923022233</v>
      </c>
      <c r="D9" s="224">
        <v>7.4651624883889376</v>
      </c>
      <c r="E9" s="224">
        <v>6.6812507949820956</v>
      </c>
      <c r="F9" s="224">
        <v>6.157313222584829</v>
      </c>
      <c r="G9" s="224">
        <v>5.7447502822463683</v>
      </c>
      <c r="H9" s="224">
        <v>5.4196575724343283</v>
      </c>
      <c r="I9" s="224">
        <v>5.4917823188288821</v>
      </c>
      <c r="J9" s="224">
        <v>4.9782532286351602</v>
      </c>
      <c r="K9" s="224">
        <v>4.2023695885775858</v>
      </c>
      <c r="L9" s="224">
        <v>4.7123392373044073</v>
      </c>
      <c r="M9" s="224">
        <v>3.9744599120639892</v>
      </c>
      <c r="N9" s="224">
        <v>3.8955124039231559</v>
      </c>
      <c r="O9" s="224">
        <v>3.9873752265395201</v>
      </c>
      <c r="P9" s="224">
        <v>4.3002437123310324</v>
      </c>
      <c r="Q9" s="224">
        <v>4.2977966206318436</v>
      </c>
      <c r="R9" s="224">
        <v>4.0298203608876237</v>
      </c>
      <c r="S9" s="224">
        <v>4.1099778550867958</v>
      </c>
      <c r="T9" s="224">
        <v>4.1557592670023578</v>
      </c>
      <c r="U9" s="224">
        <v>4.0278781540960313</v>
      </c>
      <c r="V9" s="224">
        <v>3.4297182468301708</v>
      </c>
      <c r="W9" s="224">
        <v>3.8199225321235848</v>
      </c>
      <c r="X9" s="224">
        <v>3.8999418128337799</v>
      </c>
      <c r="Y9" s="224">
        <v>3.6490536206897701</v>
      </c>
      <c r="DA9" s="177" t="s">
        <v>2763</v>
      </c>
    </row>
    <row r="10" spans="1:105" ht="12" customHeight="1" x14ac:dyDescent="0.25">
      <c r="A10" s="56" t="s">
        <v>95</v>
      </c>
      <c r="B10" s="260">
        <v>29.46911054432141</v>
      </c>
      <c r="C10" s="260">
        <v>32.396405090882908</v>
      </c>
      <c r="D10" s="260">
        <v>32.146714105793571</v>
      </c>
      <c r="E10" s="260">
        <v>30.715554408617891</v>
      </c>
      <c r="F10" s="260">
        <v>30.13342276934522</v>
      </c>
      <c r="G10" s="260">
        <v>24.157096174027831</v>
      </c>
      <c r="H10" s="260">
        <v>23.41855826445568</v>
      </c>
      <c r="I10" s="260">
        <v>27.09151285657526</v>
      </c>
      <c r="J10" s="260">
        <v>24.399963649069051</v>
      </c>
      <c r="K10" s="260">
        <v>23.033775262779152</v>
      </c>
      <c r="L10" s="260">
        <v>22.154808701264411</v>
      </c>
      <c r="M10" s="260">
        <v>22.49794153375365</v>
      </c>
      <c r="N10" s="260">
        <v>17.37042444221494</v>
      </c>
      <c r="O10" s="260">
        <v>17.992039693329819</v>
      </c>
      <c r="P10" s="260">
        <v>17.993725746785149</v>
      </c>
      <c r="Q10" s="260">
        <v>18.22873466881293</v>
      </c>
      <c r="R10" s="260">
        <v>18.00503805700659</v>
      </c>
      <c r="S10" s="260">
        <v>18.350448354642531</v>
      </c>
      <c r="T10" s="260">
        <v>19.590485518187041</v>
      </c>
      <c r="U10" s="260">
        <v>19.087705542791891</v>
      </c>
      <c r="V10" s="260">
        <v>18.63547095817589</v>
      </c>
      <c r="W10" s="260">
        <v>22.519960842871949</v>
      </c>
      <c r="X10" s="260">
        <v>17.203859776969392</v>
      </c>
      <c r="Y10" s="260">
        <v>14.984582387065149</v>
      </c>
      <c r="DA10" s="68" t="s">
        <v>2764</v>
      </c>
    </row>
    <row r="11" spans="1:105" ht="12" customHeight="1" x14ac:dyDescent="0.25">
      <c r="A11" s="37" t="s">
        <v>159</v>
      </c>
      <c r="B11" s="226">
        <v>1.1733379508451649</v>
      </c>
      <c r="C11" s="226">
        <v>1.106172833420404</v>
      </c>
      <c r="D11" s="226">
        <v>0.62619555735568111</v>
      </c>
      <c r="E11" s="226">
        <v>0.95314956684364016</v>
      </c>
      <c r="F11" s="226">
        <v>0.8984513836765825</v>
      </c>
      <c r="G11" s="226">
        <v>0.66046690600639013</v>
      </c>
      <c r="H11" s="226">
        <v>0.52374008304742414</v>
      </c>
      <c r="I11" s="226">
        <v>0.45254657627449679</v>
      </c>
      <c r="J11" s="226">
        <v>0.1410397984604693</v>
      </c>
      <c r="K11" s="226">
        <v>0</v>
      </c>
      <c r="L11" s="226">
        <v>0.13789940943202361</v>
      </c>
      <c r="M11" s="226">
        <v>0.14303673688105581</v>
      </c>
      <c r="N11" s="226">
        <v>0.1071286475636692</v>
      </c>
      <c r="O11" s="226">
        <v>0.21083434653126359</v>
      </c>
      <c r="P11" s="226">
        <v>0.30203782857674982</v>
      </c>
      <c r="Q11" s="226">
        <v>0.50632191194486342</v>
      </c>
      <c r="R11" s="226">
        <v>0.30765959980986007</v>
      </c>
      <c r="S11" s="226">
        <v>0.21913144351726341</v>
      </c>
      <c r="T11" s="226">
        <v>0.2465725950131058</v>
      </c>
      <c r="U11" s="226">
        <v>0.14407920392195481</v>
      </c>
      <c r="V11" s="226">
        <v>4.6528918243209247E-2</v>
      </c>
      <c r="W11" s="226">
        <v>4.7819747703927218E-2</v>
      </c>
      <c r="X11" s="226">
        <v>3.8842852428461118E-2</v>
      </c>
      <c r="Y11" s="226">
        <v>1.172030808945542E-3</v>
      </c>
      <c r="DA11" s="69" t="s">
        <v>2765</v>
      </c>
    </row>
    <row r="12" spans="1:105" ht="12" customHeight="1" x14ac:dyDescent="0.25">
      <c r="A12" s="37" t="s">
        <v>35</v>
      </c>
      <c r="B12" s="226">
        <v>18.62893837767016</v>
      </c>
      <c r="C12" s="226">
        <v>24.478903543571459</v>
      </c>
      <c r="D12" s="226">
        <v>24.32518396094936</v>
      </c>
      <c r="E12" s="226">
        <v>24.054051736431781</v>
      </c>
      <c r="F12" s="226">
        <v>24.706050390481732</v>
      </c>
      <c r="G12" s="226">
        <v>18.217592278572379</v>
      </c>
      <c r="H12" s="226">
        <v>18.178228658683651</v>
      </c>
      <c r="I12" s="226">
        <v>22.614073412172189</v>
      </c>
      <c r="J12" s="226">
        <v>20.69875024078258</v>
      </c>
      <c r="K12" s="226">
        <v>20.33898374223519</v>
      </c>
      <c r="L12" s="226">
        <v>18.419025573019258</v>
      </c>
      <c r="M12" s="226">
        <v>20.154801872539309</v>
      </c>
      <c r="N12" s="226">
        <v>14.44086518319517</v>
      </c>
      <c r="O12" s="226">
        <v>14.992865560295391</v>
      </c>
      <c r="P12" s="226">
        <v>14.293505927970831</v>
      </c>
      <c r="Q12" s="226">
        <v>14.41590317182572</v>
      </c>
      <c r="R12" s="226">
        <v>14.878334166247649</v>
      </c>
      <c r="S12" s="226">
        <v>15.242092610958711</v>
      </c>
      <c r="T12" s="226">
        <v>16.665903627582491</v>
      </c>
      <c r="U12" s="226">
        <v>16.357499622421269</v>
      </c>
      <c r="V12" s="226">
        <v>16.829549948918359</v>
      </c>
      <c r="W12" s="226">
        <v>20.829037989578289</v>
      </c>
      <c r="X12" s="226">
        <v>14.42106081420142</v>
      </c>
      <c r="Y12" s="226">
        <v>12.027569746499671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9.6668342158060838</v>
      </c>
      <c r="C15" s="226">
        <v>6.8113287138910454</v>
      </c>
      <c r="D15" s="226">
        <v>7.1953345874885288</v>
      </c>
      <c r="E15" s="226">
        <v>5.708353105342475</v>
      </c>
      <c r="F15" s="226">
        <v>4.5289209951869136</v>
      </c>
      <c r="G15" s="226">
        <v>5.2790369894490574</v>
      </c>
      <c r="H15" s="226">
        <v>4.7165895227246084</v>
      </c>
      <c r="I15" s="226">
        <v>4.0248928681285747</v>
      </c>
      <c r="J15" s="226">
        <v>3.5601736098259962</v>
      </c>
      <c r="K15" s="226">
        <v>2.694791520543963</v>
      </c>
      <c r="L15" s="226">
        <v>3.5978837188131259</v>
      </c>
      <c r="M15" s="226">
        <v>2.200102924333287</v>
      </c>
      <c r="N15" s="226">
        <v>2.8224306114561042</v>
      </c>
      <c r="O15" s="226">
        <v>2.788339786503168</v>
      </c>
      <c r="P15" s="226">
        <v>3.3981819902375672</v>
      </c>
      <c r="Q15" s="226">
        <v>3.3065095850423378</v>
      </c>
      <c r="R15" s="226">
        <v>2.8190442909490812</v>
      </c>
      <c r="S15" s="226">
        <v>2.8892243001665601</v>
      </c>
      <c r="T15" s="226">
        <v>2.6780092955914361</v>
      </c>
      <c r="U15" s="226">
        <v>2.5861267164486659</v>
      </c>
      <c r="V15" s="226">
        <v>1.759392091014321</v>
      </c>
      <c r="W15" s="226">
        <v>1.6431031055897389</v>
      </c>
      <c r="X15" s="226">
        <v>2.7439561103395089</v>
      </c>
      <c r="Y15" s="226">
        <v>2.9558406097565388</v>
      </c>
      <c r="DA15" s="69" t="s">
        <v>2769</v>
      </c>
    </row>
    <row r="16" spans="1:105" ht="12" customHeight="1" x14ac:dyDescent="0.25">
      <c r="A16" s="57" t="s">
        <v>2707</v>
      </c>
      <c r="B16" s="261">
        <v>15.604485700033401</v>
      </c>
      <c r="C16" s="261">
        <v>15.081223193066799</v>
      </c>
      <c r="D16" s="261">
        <v>14.212396643667191</v>
      </c>
      <c r="E16" s="261">
        <v>13.627781190899469</v>
      </c>
      <c r="F16" s="261">
        <v>13.1164310675083</v>
      </c>
      <c r="G16" s="261">
        <v>10.513467706449219</v>
      </c>
      <c r="H16" s="261">
        <v>10.2042502119714</v>
      </c>
      <c r="I16" s="261">
        <v>11.930891441458069</v>
      </c>
      <c r="J16" s="261">
        <v>10.687513311856421</v>
      </c>
      <c r="K16" s="261">
        <v>10.46320524520482</v>
      </c>
      <c r="L16" s="261">
        <v>9.7334945771217178</v>
      </c>
      <c r="M16" s="261">
        <v>9.7234434289978893</v>
      </c>
      <c r="N16" s="261">
        <v>7.1555844671887776</v>
      </c>
      <c r="O16" s="261">
        <v>7.3819512388669812</v>
      </c>
      <c r="P16" s="261">
        <v>7.3005627536008939</v>
      </c>
      <c r="Q16" s="261">
        <v>7.421704283272744</v>
      </c>
      <c r="R16" s="261">
        <v>7.3190510162593281</v>
      </c>
      <c r="S16" s="261">
        <v>7.4494774058581843</v>
      </c>
      <c r="T16" s="261">
        <v>7.9619061907017414</v>
      </c>
      <c r="U16" s="261">
        <v>7.7960667967636521</v>
      </c>
      <c r="V16" s="261">
        <v>7.6615309306513568</v>
      </c>
      <c r="W16" s="261">
        <v>8.9884987704778965</v>
      </c>
      <c r="X16" s="261">
        <v>6.7127124883410501</v>
      </c>
      <c r="Y16" s="261">
        <v>5.8422565339491994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0.61835835771837888</v>
      </c>
      <c r="C19" s="229">
        <v>0.61424910254692999</v>
      </c>
      <c r="D19" s="229">
        <v>0.70393021215048945</v>
      </c>
      <c r="E19" s="229">
        <v>0.60791107057281779</v>
      </c>
      <c r="F19" s="229">
        <v>0.65115691161492151</v>
      </c>
      <c r="G19" s="229">
        <v>0.5407676939763254</v>
      </c>
      <c r="H19" s="229">
        <v>0.4482773462875973</v>
      </c>
      <c r="I19" s="229">
        <v>0.40147644301611862</v>
      </c>
      <c r="J19" s="229">
        <v>0.35074526007099621</v>
      </c>
      <c r="K19" s="229">
        <v>0.30597894369020923</v>
      </c>
      <c r="L19" s="229">
        <v>0.25783246502980628</v>
      </c>
      <c r="M19" s="229">
        <v>0.25996026639203468</v>
      </c>
      <c r="N19" s="229">
        <v>0.27541610902052022</v>
      </c>
      <c r="O19" s="229">
        <v>0.22929298307199861</v>
      </c>
      <c r="P19" s="229">
        <v>0.22991292666182611</v>
      </c>
      <c r="Q19" s="229">
        <v>0.22959218115791649</v>
      </c>
      <c r="R19" s="229">
        <v>0.1838431428997527</v>
      </c>
      <c r="S19" s="229">
        <v>0.1917585633176784</v>
      </c>
      <c r="T19" s="229">
        <v>0.18868875365653279</v>
      </c>
      <c r="U19" s="229">
        <v>0.1729237265181337</v>
      </c>
      <c r="V19" s="229">
        <v>0.1445625417185688</v>
      </c>
      <c r="W19" s="229">
        <v>0.16570719281274501</v>
      </c>
      <c r="X19" s="229">
        <v>0.1764976812398224</v>
      </c>
      <c r="Y19" s="229">
        <v>0.1944942163878339</v>
      </c>
      <c r="DA19" s="73" t="s">
        <v>2773</v>
      </c>
    </row>
    <row r="20" spans="1:105" ht="12" customHeight="1" x14ac:dyDescent="0.25">
      <c r="A20" s="46" t="s">
        <v>159</v>
      </c>
      <c r="B20" s="229">
        <v>0.133098543566016</v>
      </c>
      <c r="C20" s="229">
        <v>0.17887588035104471</v>
      </c>
      <c r="D20" s="229">
        <v>0.12584017742955669</v>
      </c>
      <c r="E20" s="229">
        <v>0.18717540864145871</v>
      </c>
      <c r="F20" s="229">
        <v>0.1897376630267564</v>
      </c>
      <c r="G20" s="229">
        <v>0.1588318303477449</v>
      </c>
      <c r="H20" s="229">
        <v>0.12547466071457769</v>
      </c>
      <c r="I20" s="229">
        <v>9.2426025404960269E-2</v>
      </c>
      <c r="J20" s="229">
        <v>3.0906014198651369E-2</v>
      </c>
      <c r="K20" s="229">
        <v>0</v>
      </c>
      <c r="L20" s="229">
        <v>3.0488507339471189E-2</v>
      </c>
      <c r="M20" s="229">
        <v>3.0415626884593299E-2</v>
      </c>
      <c r="N20" s="229">
        <v>3.4626904512464418E-2</v>
      </c>
      <c r="O20" s="229">
        <v>6.9419809502296453E-2</v>
      </c>
      <c r="P20" s="229">
        <v>0.1053623207819236</v>
      </c>
      <c r="Q20" s="229">
        <v>0.1751642136268094</v>
      </c>
      <c r="R20" s="229">
        <v>0.10493610125022849</v>
      </c>
      <c r="S20" s="229">
        <v>7.4336029765381451E-2</v>
      </c>
      <c r="T20" s="229">
        <v>8.0217460920727193E-2</v>
      </c>
      <c r="U20" s="229">
        <v>4.6196712093319742E-2</v>
      </c>
      <c r="V20" s="229">
        <v>1.3919656917596749E-2</v>
      </c>
      <c r="W20" s="229">
        <v>1.51978295811583E-2</v>
      </c>
      <c r="X20" s="229">
        <v>1.3889087295924271E-2</v>
      </c>
      <c r="Y20" s="229">
        <v>4.2297861373360752E-4</v>
      </c>
      <c r="DA20" s="73" t="s">
        <v>2774</v>
      </c>
    </row>
    <row r="21" spans="1:105" ht="12" customHeight="1" x14ac:dyDescent="0.25">
      <c r="A21" s="46" t="s">
        <v>32</v>
      </c>
      <c r="B21" s="229">
        <v>9.0843386207315788</v>
      </c>
      <c r="C21" s="229">
        <v>6.3594131406714922</v>
      </c>
      <c r="D21" s="229">
        <v>4.3754710750495569</v>
      </c>
      <c r="E21" s="229">
        <v>3.9380166107029049</v>
      </c>
      <c r="F21" s="229">
        <v>2.782640393837553</v>
      </c>
      <c r="G21" s="229">
        <v>0.87621648688596721</v>
      </c>
      <c r="H21" s="229">
        <v>0.70400273995408336</v>
      </c>
      <c r="I21" s="229">
        <v>2.2879048010832101</v>
      </c>
      <c r="J21" s="229">
        <v>1.1411107278623061</v>
      </c>
      <c r="K21" s="229">
        <v>1.873826509847796</v>
      </c>
      <c r="L21" s="229">
        <v>0.65789997731028205</v>
      </c>
      <c r="M21" s="229">
        <v>0.66332939624621423</v>
      </c>
      <c r="N21" s="229">
        <v>0.3162456476260182</v>
      </c>
      <c r="O21" s="229">
        <v>0.21062953772705359</v>
      </c>
      <c r="P21" s="229">
        <v>0.17599971184640181</v>
      </c>
      <c r="Q21" s="229">
        <v>0.14060081256551271</v>
      </c>
      <c r="R21" s="229">
        <v>0.1407310360725528</v>
      </c>
      <c r="S21" s="229">
        <v>0.1392344201707825</v>
      </c>
      <c r="T21" s="229">
        <v>0.13341960570345199</v>
      </c>
      <c r="U21" s="229">
        <v>7.9422214961147E-2</v>
      </c>
      <c r="V21" s="229">
        <v>5.6474710889165967E-2</v>
      </c>
      <c r="W21" s="229">
        <v>7.6665457173032803E-2</v>
      </c>
      <c r="X21" s="229">
        <v>7.742662061231656E-2</v>
      </c>
      <c r="Y21" s="229">
        <v>4.8887836634395478E-2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2.019233667934317</v>
      </c>
      <c r="C23" s="229">
        <v>3.782413842438197</v>
      </c>
      <c r="D23" s="229">
        <v>4.6710418740965336</v>
      </c>
      <c r="E23" s="229">
        <v>4.5136124138786879</v>
      </c>
      <c r="F23" s="229">
        <v>4.985521294188282</v>
      </c>
      <c r="G23" s="229">
        <v>4.1862556318802548</v>
      </c>
      <c r="H23" s="229">
        <v>4.1614057860440088</v>
      </c>
      <c r="I23" s="229">
        <v>4.4132454180167784</v>
      </c>
      <c r="J23" s="229">
        <v>4.3340481580893062</v>
      </c>
      <c r="K23" s="229">
        <v>3.4191731469244062</v>
      </c>
      <c r="L23" s="229">
        <v>3.891246066221608</v>
      </c>
      <c r="M23" s="229">
        <v>4.0952083185187957</v>
      </c>
      <c r="N23" s="229">
        <v>4.4601508551236666</v>
      </c>
      <c r="O23" s="229">
        <v>4.7170989829583929</v>
      </c>
      <c r="P23" s="229">
        <v>4.764431006195796</v>
      </c>
      <c r="Q23" s="229">
        <v>4.765503634560341</v>
      </c>
      <c r="R23" s="229">
        <v>4.8490543279614959</v>
      </c>
      <c r="S23" s="229">
        <v>4.9406893245124284</v>
      </c>
      <c r="T23" s="229">
        <v>5.1808528707864054</v>
      </c>
      <c r="U23" s="229">
        <v>5.0115835293149562</v>
      </c>
      <c r="V23" s="229">
        <v>4.8109003943540127</v>
      </c>
      <c r="W23" s="229">
        <v>6.3254552749214801</v>
      </c>
      <c r="X23" s="229">
        <v>4.9272895982433669</v>
      </c>
      <c r="Y23" s="229">
        <v>4.1476829643348951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2.1466584929065351</v>
      </c>
      <c r="C25" s="229">
        <v>2.1747943190310268</v>
      </c>
      <c r="D25" s="229">
        <v>2.2029301451530019</v>
      </c>
      <c r="E25" s="229">
        <v>2.2310659712804979</v>
      </c>
      <c r="F25" s="229">
        <v>2.2758769636879559</v>
      </c>
      <c r="G25" s="229">
        <v>2.3206842046506151</v>
      </c>
      <c r="H25" s="229">
        <v>2.355073687061533</v>
      </c>
      <c r="I25" s="229">
        <v>2.428016754153425</v>
      </c>
      <c r="J25" s="229">
        <v>2.4155131930235281</v>
      </c>
      <c r="K25" s="229">
        <v>2.587453102192852</v>
      </c>
      <c r="L25" s="229">
        <v>2.8094147587659228</v>
      </c>
      <c r="M25" s="229">
        <v>2.8052469050588589</v>
      </c>
      <c r="N25" s="229">
        <v>5.6271652249537611E-2</v>
      </c>
      <c r="O25" s="229">
        <v>0.1245254149847248</v>
      </c>
      <c r="P25" s="229">
        <v>0.1245254149848114</v>
      </c>
      <c r="Q25" s="229">
        <v>0.13807187740300511</v>
      </c>
      <c r="R25" s="229">
        <v>0.1776721148126747</v>
      </c>
      <c r="S25" s="229">
        <v>0.28124946938665241</v>
      </c>
      <c r="T25" s="229">
        <v>0.57813120376791338</v>
      </c>
      <c r="U25" s="229">
        <v>0.62019238810264621</v>
      </c>
      <c r="V25" s="229">
        <v>0.62019238810348198</v>
      </c>
      <c r="W25" s="229">
        <v>0.57612418150480915</v>
      </c>
      <c r="X25" s="229">
        <v>0.93310028904534104</v>
      </c>
      <c r="Y25" s="229">
        <v>0.92153834022779146</v>
      </c>
      <c r="DA25" s="73" t="s">
        <v>2779</v>
      </c>
    </row>
    <row r="26" spans="1:105" ht="12" customHeight="1" x14ac:dyDescent="0.25">
      <c r="A26" s="46" t="s">
        <v>39</v>
      </c>
      <c r="B26" s="229">
        <v>1.602798017176575</v>
      </c>
      <c r="C26" s="229">
        <v>1.9714769080281029</v>
      </c>
      <c r="D26" s="229">
        <v>2.133183159788048</v>
      </c>
      <c r="E26" s="229">
        <v>2.149999715823101</v>
      </c>
      <c r="F26" s="229">
        <v>2.2314978411528341</v>
      </c>
      <c r="G26" s="229">
        <v>2.430711858708313</v>
      </c>
      <c r="H26" s="229">
        <v>2.4100159919096011</v>
      </c>
      <c r="I26" s="229">
        <v>2.3078219997835752</v>
      </c>
      <c r="J26" s="229">
        <v>2.4151899586116272</v>
      </c>
      <c r="K26" s="229">
        <v>2.276773542549559</v>
      </c>
      <c r="L26" s="229">
        <v>2.0866128024546291</v>
      </c>
      <c r="M26" s="229">
        <v>1.869282915897392</v>
      </c>
      <c r="N26" s="229">
        <v>2.0128732986565701</v>
      </c>
      <c r="O26" s="229">
        <v>2.0309845106225142</v>
      </c>
      <c r="P26" s="229">
        <v>1.9003313731301359</v>
      </c>
      <c r="Q26" s="229">
        <v>1.972771563959159</v>
      </c>
      <c r="R26" s="229">
        <v>1.8628142932626239</v>
      </c>
      <c r="S26" s="229">
        <v>1.8222095987052609</v>
      </c>
      <c r="T26" s="229">
        <v>1.800596295866711</v>
      </c>
      <c r="U26" s="229">
        <v>1.865748225773449</v>
      </c>
      <c r="V26" s="229">
        <v>2.015481238668531</v>
      </c>
      <c r="W26" s="229">
        <v>1.82934883448467</v>
      </c>
      <c r="X26" s="229">
        <v>0.58450921190427951</v>
      </c>
      <c r="Y26" s="229">
        <v>0.52923019775055014</v>
      </c>
      <c r="DA26" s="73" t="s">
        <v>2780</v>
      </c>
    </row>
    <row r="27" spans="1:105" ht="12" customHeight="1" x14ac:dyDescent="0.25">
      <c r="A27" s="57" t="s">
        <v>2719</v>
      </c>
      <c r="B27" s="261">
        <v>117.3337290137127</v>
      </c>
      <c r="C27" s="261">
        <v>113.3991974709445</v>
      </c>
      <c r="D27" s="261">
        <v>106.8662901475744</v>
      </c>
      <c r="E27" s="261">
        <v>102.4704316469556</v>
      </c>
      <c r="F27" s="261">
        <v>98.625472065302802</v>
      </c>
      <c r="G27" s="261">
        <v>79.053189869647042</v>
      </c>
      <c r="H27" s="261">
        <v>76.728112170784954</v>
      </c>
      <c r="I27" s="261">
        <v>89.711126030963555</v>
      </c>
      <c r="J27" s="261">
        <v>80.361878941074195</v>
      </c>
      <c r="K27" s="261">
        <v>78.675254824520877</v>
      </c>
      <c r="L27" s="261">
        <v>73.188391916434441</v>
      </c>
      <c r="M27" s="261">
        <v>73.112815014195661</v>
      </c>
      <c r="N27" s="261">
        <v>53.804490897515613</v>
      </c>
      <c r="O27" s="261">
        <v>55.50659489224978</v>
      </c>
      <c r="P27" s="261">
        <v>54.894616089575933</v>
      </c>
      <c r="Q27" s="261">
        <v>55.805507206916197</v>
      </c>
      <c r="R27" s="261">
        <v>55.033633603026892</v>
      </c>
      <c r="S27" s="261">
        <v>56.014339724818271</v>
      </c>
      <c r="T27" s="261">
        <v>59.867410010853462</v>
      </c>
      <c r="U27" s="261">
        <v>58.620425337203628</v>
      </c>
      <c r="V27" s="261">
        <v>57.608819113166938</v>
      </c>
      <c r="W27" s="261">
        <v>67.586596524170318</v>
      </c>
      <c r="X27" s="261">
        <v>50.474434287333636</v>
      </c>
      <c r="Y27" s="261">
        <v>43.929275091810339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4.6495791897670413</v>
      </c>
      <c r="C30" s="229">
        <v>4.6186807518432618</v>
      </c>
      <c r="D30" s="229">
        <v>5.2930137105931028</v>
      </c>
      <c r="E30" s="229">
        <v>4.5710236268071496</v>
      </c>
      <c r="F30" s="229">
        <v>4.8961990854121984</v>
      </c>
      <c r="G30" s="229">
        <v>4.0661570835527554</v>
      </c>
      <c r="H30" s="229">
        <v>3.3707008153548181</v>
      </c>
      <c r="I30" s="229">
        <v>3.0187940234481219</v>
      </c>
      <c r="J30" s="229">
        <v>2.6373345516876818</v>
      </c>
      <c r="K30" s="229">
        <v>2.3007262881321502</v>
      </c>
      <c r="L30" s="229">
        <v>1.938701804358735</v>
      </c>
      <c r="M30" s="229">
        <v>1.954701233832415</v>
      </c>
      <c r="N30" s="229">
        <v>2.0709172812889109</v>
      </c>
      <c r="O30" s="229">
        <v>1.7241068534836821</v>
      </c>
      <c r="P30" s="229">
        <v>1.728768352399499</v>
      </c>
      <c r="Q30" s="229">
        <v>1.7263565929374101</v>
      </c>
      <c r="R30" s="229">
        <v>1.3823590168039099</v>
      </c>
      <c r="S30" s="229">
        <v>1.441876889561774</v>
      </c>
      <c r="T30" s="229">
        <v>1.418794282302007</v>
      </c>
      <c r="U30" s="229">
        <v>1.3002534051651979</v>
      </c>
      <c r="V30" s="229">
        <v>1.086999111768469</v>
      </c>
      <c r="W30" s="229">
        <v>1.245990622880448</v>
      </c>
      <c r="X30" s="229">
        <v>1.3271267954763559</v>
      </c>
      <c r="Y30" s="229">
        <v>1.4624468963008279</v>
      </c>
      <c r="DA30" s="73" t="s">
        <v>2784</v>
      </c>
    </row>
    <row r="31" spans="1:105" ht="12" customHeight="1" x14ac:dyDescent="0.25">
      <c r="A31" s="46" t="s">
        <v>159</v>
      </c>
      <c r="B31" s="229">
        <v>1.0007986641213891</v>
      </c>
      <c r="C31" s="229">
        <v>1.3450090234088159</v>
      </c>
      <c r="D31" s="229">
        <v>0.94622133413378184</v>
      </c>
      <c r="E31" s="229">
        <v>1.407415091900198</v>
      </c>
      <c r="F31" s="229">
        <v>1.4266812739127259</v>
      </c>
      <c r="G31" s="229">
        <v>1.1942931858840049</v>
      </c>
      <c r="H31" s="229">
        <v>0.94347292960384399</v>
      </c>
      <c r="I31" s="229">
        <v>0.6949726141026823</v>
      </c>
      <c r="J31" s="229">
        <v>0.23238945291678251</v>
      </c>
      <c r="K31" s="229">
        <v>0</v>
      </c>
      <c r="L31" s="229">
        <v>0.22925012249486981</v>
      </c>
      <c r="M31" s="229">
        <v>0.2287021175360765</v>
      </c>
      <c r="N31" s="229">
        <v>0.26036768585333808</v>
      </c>
      <c r="O31" s="229">
        <v>0.52198356760380604</v>
      </c>
      <c r="P31" s="229">
        <v>0.79224360434100183</v>
      </c>
      <c r="Q31" s="229">
        <v>1.3171001447708159</v>
      </c>
      <c r="R31" s="229">
        <v>0.78903876132383355</v>
      </c>
      <c r="S31" s="229">
        <v>0.55894976227431048</v>
      </c>
      <c r="T31" s="229">
        <v>0.6031736003846988</v>
      </c>
      <c r="U31" s="229">
        <v>0.34736373900938511</v>
      </c>
      <c r="V31" s="229">
        <v>0.1046651125919294</v>
      </c>
      <c r="W31" s="229">
        <v>0.11427598781217101</v>
      </c>
      <c r="X31" s="229">
        <v>0.1044352525520459</v>
      </c>
      <c r="Y31" s="229">
        <v>3.1804738071123189E-3</v>
      </c>
      <c r="DA31" s="73" t="s">
        <v>2785</v>
      </c>
    </row>
    <row r="32" spans="1:105" ht="12" customHeight="1" x14ac:dyDescent="0.25">
      <c r="A32" s="46" t="s">
        <v>32</v>
      </c>
      <c r="B32" s="229">
        <v>68.307238475116307</v>
      </c>
      <c r="C32" s="229">
        <v>47.817894961587562</v>
      </c>
      <c r="D32" s="229">
        <v>32.900176737391853</v>
      </c>
      <c r="E32" s="229">
        <v>29.610855668939159</v>
      </c>
      <c r="F32" s="229">
        <v>20.923315269047759</v>
      </c>
      <c r="G32" s="229">
        <v>6.5884739687002556</v>
      </c>
      <c r="H32" s="229">
        <v>5.2935590638855112</v>
      </c>
      <c r="I32" s="229">
        <v>17.203284177375679</v>
      </c>
      <c r="J32" s="229">
        <v>8.5802748960415691</v>
      </c>
      <c r="K32" s="229">
        <v>14.089733949047851</v>
      </c>
      <c r="L32" s="229">
        <v>4.9469017524676984</v>
      </c>
      <c r="M32" s="229">
        <v>4.9877268063898024</v>
      </c>
      <c r="N32" s="229">
        <v>2.3779240042648682</v>
      </c>
      <c r="O32" s="229">
        <v>1.5837721009861141</v>
      </c>
      <c r="P32" s="229">
        <v>1.3233824486912129</v>
      </c>
      <c r="Q32" s="229">
        <v>1.0572099560214521</v>
      </c>
      <c r="R32" s="229">
        <v>1.0581891366224641</v>
      </c>
      <c r="S32" s="229">
        <v>1.046935736284154</v>
      </c>
      <c r="T32" s="229">
        <v>1.0032128044240329</v>
      </c>
      <c r="U32" s="229">
        <v>0.59719396249631707</v>
      </c>
      <c r="V32" s="229">
        <v>0.42464638380122888</v>
      </c>
      <c r="W32" s="229">
        <v>0.57646526451261193</v>
      </c>
      <c r="X32" s="229">
        <v>0.58218862806568783</v>
      </c>
      <c r="Y32" s="229">
        <v>0.36759892546247369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15.183083926198419</v>
      </c>
      <c r="C34" s="229">
        <v>28.440842546025671</v>
      </c>
      <c r="D34" s="229">
        <v>35.122641784072023</v>
      </c>
      <c r="E34" s="229">
        <v>33.938893342818602</v>
      </c>
      <c r="F34" s="229">
        <v>37.487285115915718</v>
      </c>
      <c r="G34" s="229">
        <v>31.477422155099621</v>
      </c>
      <c r="H34" s="229">
        <v>31.290570429677071</v>
      </c>
      <c r="I34" s="229">
        <v>33.184210739318473</v>
      </c>
      <c r="J34" s="229">
        <v>32.588708265633038</v>
      </c>
      <c r="K34" s="229">
        <v>25.709551931681581</v>
      </c>
      <c r="L34" s="229">
        <v>29.259177151781699</v>
      </c>
      <c r="M34" s="229">
        <v>30.792816395016331</v>
      </c>
      <c r="N34" s="229">
        <v>33.536903545256791</v>
      </c>
      <c r="O34" s="229">
        <v>35.468955814167913</v>
      </c>
      <c r="P34" s="229">
        <v>35.824856219664532</v>
      </c>
      <c r="Q34" s="229">
        <v>35.832921559867167</v>
      </c>
      <c r="R34" s="229">
        <v>36.46115850447972</v>
      </c>
      <c r="S34" s="229">
        <v>37.15018319008383</v>
      </c>
      <c r="T34" s="229">
        <v>38.956028316874693</v>
      </c>
      <c r="U34" s="229">
        <v>37.683253076195157</v>
      </c>
      <c r="V34" s="229">
        <v>36.174270272931139</v>
      </c>
      <c r="W34" s="229">
        <v>47.562557932582664</v>
      </c>
      <c r="X34" s="229">
        <v>37.049427556022223</v>
      </c>
      <c r="Y34" s="229">
        <v>31.187385366441241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16.141220590893369</v>
      </c>
      <c r="C36" s="229">
        <v>16.352780360406371</v>
      </c>
      <c r="D36" s="229">
        <v>16.564340129900451</v>
      </c>
      <c r="E36" s="229">
        <v>16.775899899436059</v>
      </c>
      <c r="F36" s="229">
        <v>17.11284409234597</v>
      </c>
      <c r="G36" s="229">
        <v>17.44976007727675</v>
      </c>
      <c r="H36" s="229">
        <v>17.708342531558831</v>
      </c>
      <c r="I36" s="229">
        <v>18.256818286038261</v>
      </c>
      <c r="J36" s="229">
        <v>18.162801124465371</v>
      </c>
      <c r="K36" s="229">
        <v>19.45565697995011</v>
      </c>
      <c r="L36" s="229">
        <v>21.124637897643758</v>
      </c>
      <c r="M36" s="229">
        <v>21.093298843807951</v>
      </c>
      <c r="N36" s="229">
        <v>0.42311953903017702</v>
      </c>
      <c r="O36" s="229">
        <v>0.9363353319043729</v>
      </c>
      <c r="P36" s="229">
        <v>0.93633533190502383</v>
      </c>
      <c r="Q36" s="229">
        <v>1.0381943089341339</v>
      </c>
      <c r="R36" s="229">
        <v>1.335957632533765</v>
      </c>
      <c r="S36" s="229">
        <v>2.1147796640419441</v>
      </c>
      <c r="T36" s="229">
        <v>4.3471019360241181</v>
      </c>
      <c r="U36" s="229">
        <v>4.6633696874641304</v>
      </c>
      <c r="V36" s="229">
        <v>4.6633696874704116</v>
      </c>
      <c r="W36" s="229">
        <v>4.3320106724688516</v>
      </c>
      <c r="X36" s="229">
        <v>7.0161964041678502</v>
      </c>
      <c r="Y36" s="229">
        <v>6.9292594428666652</v>
      </c>
      <c r="DA36" s="73" t="s">
        <v>2790</v>
      </c>
    </row>
    <row r="37" spans="1:105" ht="12" customHeight="1" x14ac:dyDescent="0.25">
      <c r="A37" s="46" t="s">
        <v>39</v>
      </c>
      <c r="B37" s="229">
        <v>12.051808167616169</v>
      </c>
      <c r="C37" s="229">
        <v>14.82398982767285</v>
      </c>
      <c r="D37" s="229">
        <v>16.039896451483209</v>
      </c>
      <c r="E37" s="229">
        <v>16.16634401705447</v>
      </c>
      <c r="F37" s="229">
        <v>16.779147228668421</v>
      </c>
      <c r="G37" s="229">
        <v>18.277083399133659</v>
      </c>
      <c r="H37" s="229">
        <v>18.12146640070489</v>
      </c>
      <c r="I37" s="229">
        <v>17.353046190680349</v>
      </c>
      <c r="J37" s="229">
        <v>18.160370650329739</v>
      </c>
      <c r="K37" s="229">
        <v>17.119585675709189</v>
      </c>
      <c r="L37" s="229">
        <v>15.689723187687679</v>
      </c>
      <c r="M37" s="229">
        <v>14.055569617613081</v>
      </c>
      <c r="N37" s="229">
        <v>15.135258841821519</v>
      </c>
      <c r="O37" s="229">
        <v>15.271441224103899</v>
      </c>
      <c r="P37" s="229">
        <v>14.28903013257467</v>
      </c>
      <c r="Q37" s="229">
        <v>14.833724644385221</v>
      </c>
      <c r="R37" s="229">
        <v>14.006930551263199</v>
      </c>
      <c r="S37" s="229">
        <v>13.701614482572261</v>
      </c>
      <c r="T37" s="229">
        <v>13.539099070843919</v>
      </c>
      <c r="U37" s="229">
        <v>14.028991466873441</v>
      </c>
      <c r="V37" s="229">
        <v>15.154868544603749</v>
      </c>
      <c r="W37" s="229">
        <v>13.755296043913569</v>
      </c>
      <c r="X37" s="229">
        <v>4.3950596510494844</v>
      </c>
      <c r="Y37" s="229">
        <v>3.979403986932021</v>
      </c>
      <c r="DA37" s="73" t="s">
        <v>2791</v>
      </c>
    </row>
    <row r="38" spans="1:105" ht="12" customHeight="1" x14ac:dyDescent="0.25">
      <c r="A38" s="57" t="s">
        <v>2731</v>
      </c>
      <c r="B38" s="261">
        <v>28.43545153011101</v>
      </c>
      <c r="C38" s="261">
        <v>27.755455635604971</v>
      </c>
      <c r="D38" s="261">
        <v>28.91718532329822</v>
      </c>
      <c r="E38" s="261">
        <v>25.88061113611824</v>
      </c>
      <c r="F38" s="261">
        <v>23.851077297783728</v>
      </c>
      <c r="G38" s="261">
        <v>22.25296620216487</v>
      </c>
      <c r="H38" s="261">
        <v>20.993681337098689</v>
      </c>
      <c r="I38" s="261">
        <v>21.273065029165821</v>
      </c>
      <c r="J38" s="261">
        <v>19.283849671411261</v>
      </c>
      <c r="K38" s="261">
        <v>16.278373093539461</v>
      </c>
      <c r="L38" s="261">
        <v>18.25380053593306</v>
      </c>
      <c r="M38" s="261">
        <v>15.3955381434674</v>
      </c>
      <c r="N38" s="261">
        <v>15.089725680942729</v>
      </c>
      <c r="O38" s="261">
        <v>15.44556713383145</v>
      </c>
      <c r="P38" s="261">
        <v>16.657500028731551</v>
      </c>
      <c r="Q38" s="261">
        <v>16.648020931085838</v>
      </c>
      <c r="R38" s="261">
        <v>15.609983356241271</v>
      </c>
      <c r="S38" s="261">
        <v>15.920482842141791</v>
      </c>
      <c r="T38" s="261">
        <v>16.097822528288429</v>
      </c>
      <c r="U38" s="261">
        <v>15.602459989694861</v>
      </c>
      <c r="V38" s="261">
        <v>13.28541720351612</v>
      </c>
      <c r="W38" s="261">
        <v>14.796919417878479</v>
      </c>
      <c r="X38" s="261">
        <v>15.106883517565899</v>
      </c>
      <c r="Y38" s="261">
        <v>14.13503858332103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62.157278089966077</v>
      </c>
      <c r="C39" s="261">
        <f t="shared" si="0"/>
        <v>60.256843237786789</v>
      </c>
      <c r="D39" s="261">
        <f t="shared" si="0"/>
        <v>59.913742432825146</v>
      </c>
      <c r="E39" s="261">
        <f t="shared" si="0"/>
        <v>55.263506605930758</v>
      </c>
      <c r="F39" s="261">
        <f t="shared" si="0"/>
        <v>51.929641244346726</v>
      </c>
      <c r="G39" s="261">
        <f t="shared" si="0"/>
        <v>45.037772664310353</v>
      </c>
      <c r="H39" s="261">
        <f t="shared" si="0"/>
        <v>42.987648645903832</v>
      </c>
      <c r="I39" s="261">
        <f t="shared" si="0"/>
        <v>46.61149032056278</v>
      </c>
      <c r="J39" s="261">
        <f t="shared" si="0"/>
        <v>41.909557972330987</v>
      </c>
      <c r="K39" s="261">
        <f t="shared" si="0"/>
        <v>37.944618960906453</v>
      </c>
      <c r="L39" s="261">
        <f t="shared" si="0"/>
        <v>38.925387427216386</v>
      </c>
      <c r="M39" s="261">
        <f t="shared" si="0"/>
        <v>35.672567362901937</v>
      </c>
      <c r="N39" s="261">
        <f t="shared" si="0"/>
        <v>30.661713084816348</v>
      </c>
      <c r="O39" s="261">
        <f t="shared" si="0"/>
        <v>31.50265554565577</v>
      </c>
      <c r="P39" s="261">
        <f t="shared" si="0"/>
        <v>32.781981901120268</v>
      </c>
      <c r="Q39" s="261">
        <f t="shared" si="0"/>
        <v>32.9819101205156</v>
      </c>
      <c r="R39" s="261">
        <f t="shared" si="0"/>
        <v>31.614616484256846</v>
      </c>
      <c r="S39" s="261">
        <f t="shared" si="0"/>
        <v>32.231905444504164</v>
      </c>
      <c r="T39" s="261">
        <f t="shared" si="0"/>
        <v>33.412403958767143</v>
      </c>
      <c r="U39" s="261">
        <f t="shared" si="0"/>
        <v>32.504138773722929</v>
      </c>
      <c r="V39" s="261">
        <f t="shared" si="0"/>
        <v>29.523225442872693</v>
      </c>
      <c r="W39" s="261">
        <f t="shared" si="0"/>
        <v>33.880044751178716</v>
      </c>
      <c r="X39" s="261">
        <f t="shared" si="0"/>
        <v>30.171057658415215</v>
      </c>
      <c r="Y39" s="261">
        <f t="shared" si="0"/>
        <v>27.393012251502569</v>
      </c>
      <c r="DA39" s="70"/>
    </row>
    <row r="40" spans="1:105" ht="12" customHeight="1" x14ac:dyDescent="0.25">
      <c r="A40" s="60" t="s">
        <v>2734</v>
      </c>
      <c r="B40" s="329">
        <v>17.327344820043269</v>
      </c>
      <c r="C40" s="329">
        <v>16.614729038915939</v>
      </c>
      <c r="D40" s="329">
        <v>15.60192113062611</v>
      </c>
      <c r="E40" s="329">
        <v>14.904655546516491</v>
      </c>
      <c r="F40" s="329">
        <v>14.30583726012622</v>
      </c>
      <c r="G40" s="329">
        <v>11.26468166817016</v>
      </c>
      <c r="H40" s="329">
        <v>10.905378910489191</v>
      </c>
      <c r="I40" s="329">
        <v>12.87528128777641</v>
      </c>
      <c r="J40" s="329">
        <v>11.426496961494051</v>
      </c>
      <c r="K40" s="329">
        <v>11.100764845328451</v>
      </c>
      <c r="L40" s="329">
        <v>10.366094803360941</v>
      </c>
      <c r="M40" s="329">
        <v>10.417447685760809</v>
      </c>
      <c r="N40" s="329">
        <v>7.7398290208224338</v>
      </c>
      <c r="O40" s="329">
        <v>7.9957885668982787</v>
      </c>
      <c r="P40" s="329">
        <v>7.940171849119011</v>
      </c>
      <c r="Q40" s="329">
        <v>8.0575979800856299</v>
      </c>
      <c r="R40" s="329">
        <v>7.9666428563095959</v>
      </c>
      <c r="S40" s="329">
        <v>8.1252386753825814</v>
      </c>
      <c r="T40" s="329">
        <v>8.7059850330180897</v>
      </c>
      <c r="U40" s="329">
        <v>8.4969280996177847</v>
      </c>
      <c r="V40" s="329">
        <v>8.292014498283951</v>
      </c>
      <c r="W40" s="329">
        <v>9.8821588800672746</v>
      </c>
      <c r="X40" s="329">
        <v>7.5709647498273283</v>
      </c>
      <c r="Y40" s="329">
        <v>6.5851106236425307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0.89522173618949741</v>
      </c>
      <c r="C42" s="295">
        <v>0.92622009815466089</v>
      </c>
      <c r="D42" s="295">
        <v>1.1050384425743101</v>
      </c>
      <c r="E42" s="295">
        <v>0.97403134400986979</v>
      </c>
      <c r="F42" s="295">
        <v>1.076723513390818</v>
      </c>
      <c r="G42" s="295">
        <v>1.0539224639366971</v>
      </c>
      <c r="H42" s="295">
        <v>0.89610043712226539</v>
      </c>
      <c r="I42" s="295">
        <v>0.71476211142224721</v>
      </c>
      <c r="J42" s="295">
        <v>0.68152366354392968</v>
      </c>
      <c r="K42" s="295">
        <v>0.60328896083824901</v>
      </c>
      <c r="L42" s="295">
        <v>0.55058522376400187</v>
      </c>
      <c r="M42" s="295">
        <v>0.53453405291774703</v>
      </c>
      <c r="N42" s="295">
        <v>0.41794216842657528</v>
      </c>
      <c r="O42" s="295">
        <v>0.34994262327403403</v>
      </c>
      <c r="P42" s="295">
        <v>0.34526604929937088</v>
      </c>
      <c r="Q42" s="295">
        <v>0.34768560827372252</v>
      </c>
      <c r="R42" s="295">
        <v>0.27686411482356682</v>
      </c>
      <c r="S42" s="295">
        <v>0.29078321679493668</v>
      </c>
      <c r="T42" s="295">
        <v>0.29356379774566771</v>
      </c>
      <c r="U42" s="295">
        <v>0.27606847417088859</v>
      </c>
      <c r="V42" s="295">
        <v>0.23794059080993679</v>
      </c>
      <c r="W42" s="295">
        <v>0.24815372676288239</v>
      </c>
      <c r="X42" s="295">
        <v>0.25659481416156799</v>
      </c>
      <c r="Y42" s="295">
        <v>0.29094651976169122</v>
      </c>
      <c r="DA42" s="122" t="s">
        <v>2795</v>
      </c>
    </row>
    <row r="43" spans="1:105" ht="12" customHeight="1" x14ac:dyDescent="0.25">
      <c r="A43" s="59" t="s">
        <v>159</v>
      </c>
      <c r="B43" s="295">
        <v>0.18909599185484621</v>
      </c>
      <c r="C43" s="295">
        <v>0.26469155848541642</v>
      </c>
      <c r="D43" s="295">
        <v>0.19385889833795469</v>
      </c>
      <c r="E43" s="295">
        <v>0.2943068070865123</v>
      </c>
      <c r="F43" s="295">
        <v>0.30788655667714188</v>
      </c>
      <c r="G43" s="295">
        <v>0.30377644857203051</v>
      </c>
      <c r="H43" s="295">
        <v>0.24614134181502009</v>
      </c>
      <c r="I43" s="295">
        <v>0.16147837477257321</v>
      </c>
      <c r="J43" s="295">
        <v>5.8931943766539527E-2</v>
      </c>
      <c r="K43" s="295">
        <v>0</v>
      </c>
      <c r="L43" s="295">
        <v>6.3891303808724778E-2</v>
      </c>
      <c r="M43" s="295">
        <v>6.1373912956404257E-2</v>
      </c>
      <c r="N43" s="295">
        <v>5.1565491245602418E-2</v>
      </c>
      <c r="O43" s="295">
        <v>0.1039700213458022</v>
      </c>
      <c r="P43" s="295">
        <v>0.15527246608259199</v>
      </c>
      <c r="Q43" s="295">
        <v>0.26031167162362101</v>
      </c>
      <c r="R43" s="295">
        <v>0.15508250049038619</v>
      </c>
      <c r="S43" s="295">
        <v>0.1106197234332386</v>
      </c>
      <c r="T43" s="295">
        <v>0.12247403601846781</v>
      </c>
      <c r="U43" s="295">
        <v>7.2375559305705217E-2</v>
      </c>
      <c r="V43" s="295">
        <v>2.2483293419108409E-2</v>
      </c>
      <c r="W43" s="295">
        <v>2.2334675596421771E-2</v>
      </c>
      <c r="X43" s="295">
        <v>1.9815325705621601E-2</v>
      </c>
      <c r="Y43" s="295">
        <v>6.2093125612077218E-4</v>
      </c>
      <c r="DA43" s="122" t="s">
        <v>2796</v>
      </c>
    </row>
    <row r="44" spans="1:105" ht="12" customHeight="1" x14ac:dyDescent="0.25">
      <c r="A44" s="59" t="s">
        <v>32</v>
      </c>
      <c r="B44" s="295">
        <v>13.312663197546909</v>
      </c>
      <c r="C44" s="295">
        <v>9.7066184144279877</v>
      </c>
      <c r="D44" s="295">
        <v>6.9527056882800196</v>
      </c>
      <c r="E44" s="295">
        <v>6.3869228627238943</v>
      </c>
      <c r="F44" s="295">
        <v>4.6575430191379263</v>
      </c>
      <c r="G44" s="295">
        <v>1.728584405452539</v>
      </c>
      <c r="H44" s="295">
        <v>1.4245099707211271</v>
      </c>
      <c r="I44" s="295">
        <v>4.1230694680184641</v>
      </c>
      <c r="J44" s="295">
        <v>2.2443891705027932</v>
      </c>
      <c r="K44" s="295">
        <v>3.7397662976582349</v>
      </c>
      <c r="L44" s="295">
        <v>1.422093232614331</v>
      </c>
      <c r="M44" s="295">
        <v>1.380635052389394</v>
      </c>
      <c r="N44" s="295">
        <v>0.48577220041461472</v>
      </c>
      <c r="O44" s="295">
        <v>0.32539179702977739</v>
      </c>
      <c r="P44" s="295">
        <v>0.26753689938824737</v>
      </c>
      <c r="Q44" s="295">
        <v>0.21552551828246</v>
      </c>
      <c r="R44" s="295">
        <v>0.21453115227526881</v>
      </c>
      <c r="S44" s="295">
        <v>0.21371865241393481</v>
      </c>
      <c r="T44" s="295">
        <v>0.21011515673783149</v>
      </c>
      <c r="U44" s="295">
        <v>0.12834692577433601</v>
      </c>
      <c r="V44" s="295">
        <v>9.4090986866469981E-2</v>
      </c>
      <c r="W44" s="295">
        <v>0.11621452690966309</v>
      </c>
      <c r="X44" s="295">
        <v>0.1139411037694215</v>
      </c>
      <c r="Y44" s="295">
        <v>7.4026725948823244E-2</v>
      </c>
      <c r="DA44" s="122" t="s">
        <v>2797</v>
      </c>
    </row>
    <row r="45" spans="1:105" ht="12" customHeight="1" x14ac:dyDescent="0.25">
      <c r="A45" s="59" t="s">
        <v>35</v>
      </c>
      <c r="B45" s="295">
        <v>2.9303638944520212</v>
      </c>
      <c r="C45" s="295">
        <v>5.717198967847879</v>
      </c>
      <c r="D45" s="295">
        <v>7.3503181014338272</v>
      </c>
      <c r="E45" s="295">
        <v>7.2493945326962157</v>
      </c>
      <c r="F45" s="295">
        <v>8.2636841709203299</v>
      </c>
      <c r="G45" s="295">
        <v>8.1783983502088908</v>
      </c>
      <c r="H45" s="295">
        <v>8.3386271608307787</v>
      </c>
      <c r="I45" s="295">
        <v>7.8759713335631254</v>
      </c>
      <c r="J45" s="295">
        <v>8.441652183680791</v>
      </c>
      <c r="K45" s="295">
        <v>6.7577095868319654</v>
      </c>
      <c r="L45" s="295">
        <v>8.329525043173879</v>
      </c>
      <c r="M45" s="295">
        <v>8.4409046674972608</v>
      </c>
      <c r="N45" s="295">
        <v>6.7845491607356418</v>
      </c>
      <c r="O45" s="295">
        <v>7.2164841252486651</v>
      </c>
      <c r="P45" s="295">
        <v>7.1720964343488003</v>
      </c>
      <c r="Q45" s="295">
        <v>7.2340751819058271</v>
      </c>
      <c r="R45" s="295">
        <v>7.3201650887203744</v>
      </c>
      <c r="S45" s="295">
        <v>7.5101170827404724</v>
      </c>
      <c r="T45" s="295">
        <v>8.0798320425161219</v>
      </c>
      <c r="U45" s="295">
        <v>8.0201371403668542</v>
      </c>
      <c r="V45" s="295">
        <v>7.9374996271884353</v>
      </c>
      <c r="W45" s="295">
        <v>9.4954559507983074</v>
      </c>
      <c r="X45" s="295">
        <v>7.180613506190717</v>
      </c>
      <c r="Y45" s="295">
        <v>6.2195164466758959</v>
      </c>
      <c r="DA45" s="122" t="s">
        <v>2798</v>
      </c>
    </row>
    <row r="46" spans="1:105" ht="12" customHeight="1" x14ac:dyDescent="0.25">
      <c r="A46" s="60" t="s">
        <v>2741</v>
      </c>
      <c r="B46" s="329">
        <v>12.0354597399232</v>
      </c>
      <c r="C46" s="329">
        <v>11.631876760191011</v>
      </c>
      <c r="D46" s="329">
        <v>10.961766436961771</v>
      </c>
      <c r="E46" s="329">
        <v>10.5108630313399</v>
      </c>
      <c r="F46" s="329">
        <v>10.116467859247431</v>
      </c>
      <c r="G46" s="329">
        <v>8.1088489387177596</v>
      </c>
      <c r="H46" s="329">
        <v>7.8703550352846099</v>
      </c>
      <c r="I46" s="329">
        <v>9.20208242459125</v>
      </c>
      <c r="J46" s="329">
        <v>8.2430871902728438</v>
      </c>
      <c r="K46" s="329">
        <v>8.0700824045066959</v>
      </c>
      <c r="L46" s="329">
        <v>7.5072696635851646</v>
      </c>
      <c r="M46" s="329">
        <v>7.4995173934424768</v>
      </c>
      <c r="N46" s="329">
        <v>5.5189738659753456</v>
      </c>
      <c r="O46" s="329">
        <v>5.6935664939774018</v>
      </c>
      <c r="P46" s="329">
        <v>5.6307930161106388</v>
      </c>
      <c r="Q46" s="329">
        <v>5.7242273036113893</v>
      </c>
      <c r="R46" s="329">
        <v>5.6450526812584796</v>
      </c>
      <c r="S46" s="329">
        <v>5.7456482145695977</v>
      </c>
      <c r="T46" s="329">
        <v>6.1408753388797033</v>
      </c>
      <c r="U46" s="329">
        <v>6.0129663909397637</v>
      </c>
      <c r="V46" s="329">
        <v>5.9092012921536634</v>
      </c>
      <c r="W46" s="329">
        <v>6.9326677696403838</v>
      </c>
      <c r="X46" s="329">
        <v>5.1773946576743288</v>
      </c>
      <c r="Y46" s="329">
        <v>4.5060276036203062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0.47692870256843167</v>
      </c>
      <c r="C49" s="229">
        <v>0.47375930781055542</v>
      </c>
      <c r="D49" s="229">
        <v>0.54292873798683905</v>
      </c>
      <c r="E49" s="229">
        <v>0.46887089750847077</v>
      </c>
      <c r="F49" s="229">
        <v>0.5022256384968421</v>
      </c>
      <c r="G49" s="229">
        <v>0.41708441627712478</v>
      </c>
      <c r="H49" s="229">
        <v>0.34574827118797258</v>
      </c>
      <c r="I49" s="229">
        <v>0.30965157451089359</v>
      </c>
      <c r="J49" s="229">
        <v>0.27052352366501442</v>
      </c>
      <c r="K49" s="229">
        <v>0.2359960673384999</v>
      </c>
      <c r="L49" s="229">
        <v>0.1988615525152968</v>
      </c>
      <c r="M49" s="229">
        <v>0.20050268751467709</v>
      </c>
      <c r="N49" s="229">
        <v>0.21242350152146791</v>
      </c>
      <c r="O49" s="229">
        <v>0.17684956232835181</v>
      </c>
      <c r="P49" s="229">
        <v>0.1773277136919931</v>
      </c>
      <c r="Q49" s="229">
        <v>0.17708032844179819</v>
      </c>
      <c r="R49" s="229">
        <v>0.14179491636986061</v>
      </c>
      <c r="S49" s="229">
        <v>0.14789993806655821</v>
      </c>
      <c r="T49" s="229">
        <v>0.1455322489740643</v>
      </c>
      <c r="U49" s="229">
        <v>0.13337296650424271</v>
      </c>
      <c r="V49" s="229">
        <v>0.1114984937152449</v>
      </c>
      <c r="W49" s="229">
        <v>0.12780698358480441</v>
      </c>
      <c r="X49" s="229">
        <v>0.13612949363317581</v>
      </c>
      <c r="Y49" s="229">
        <v>0.1500098981781037</v>
      </c>
      <c r="DA49" s="73" t="s">
        <v>2802</v>
      </c>
    </row>
    <row r="50" spans="1:105" ht="12" customHeight="1" x14ac:dyDescent="0.25">
      <c r="A50" s="64" t="s">
        <v>159</v>
      </c>
      <c r="B50" s="229">
        <v>0.1026565177042503</v>
      </c>
      <c r="C50" s="229">
        <v>0.13796375592203661</v>
      </c>
      <c r="D50" s="229">
        <v>9.7058270181565778E-2</v>
      </c>
      <c r="E50" s="229">
        <v>0.14436503312654039</v>
      </c>
      <c r="F50" s="229">
        <v>0.1463412539447394</v>
      </c>
      <c r="G50" s="229">
        <v>0.12250413991949149</v>
      </c>
      <c r="H50" s="229">
        <v>9.6776353699858916E-2</v>
      </c>
      <c r="I50" s="229">
        <v>7.1286534466184742E-2</v>
      </c>
      <c r="J50" s="229">
        <v>2.3837254028088031E-2</v>
      </c>
      <c r="K50" s="229">
        <v>0</v>
      </c>
      <c r="L50" s="229">
        <v>2.3515238481315211E-2</v>
      </c>
      <c r="M50" s="229">
        <v>2.345902709457863E-2</v>
      </c>
      <c r="N50" s="229">
        <v>2.670710994192127E-2</v>
      </c>
      <c r="O50" s="229">
        <v>5.3542253072540437E-2</v>
      </c>
      <c r="P50" s="229">
        <v>8.1264066900519516E-2</v>
      </c>
      <c r="Q50" s="229">
        <v>0.13510101399729299</v>
      </c>
      <c r="R50" s="229">
        <v>8.0935331425817297E-2</v>
      </c>
      <c r="S50" s="229">
        <v>5.7334045521607077E-2</v>
      </c>
      <c r="T50" s="229">
        <v>6.1870287807576287E-2</v>
      </c>
      <c r="U50" s="229">
        <v>3.5630694865822023E-2</v>
      </c>
      <c r="V50" s="229">
        <v>1.073598154054642E-2</v>
      </c>
      <c r="W50" s="229">
        <v>1.172181317439081E-2</v>
      </c>
      <c r="X50" s="229">
        <v>1.071240374003595E-2</v>
      </c>
      <c r="Y50" s="229">
        <v>3.2623581284889531E-4</v>
      </c>
      <c r="DA50" s="73" t="s">
        <v>2803</v>
      </c>
    </row>
    <row r="51" spans="1:105" ht="12" customHeight="1" x14ac:dyDescent="0.25">
      <c r="A51" s="64" t="s">
        <v>32</v>
      </c>
      <c r="B51" s="229">
        <v>7.0065873259386153</v>
      </c>
      <c r="C51" s="229">
        <v>4.9049012120871431</v>
      </c>
      <c r="D51" s="229">
        <v>3.3747223060895042</v>
      </c>
      <c r="E51" s="229">
        <v>3.037321529485729</v>
      </c>
      <c r="F51" s="229">
        <v>2.146200590939324</v>
      </c>
      <c r="G51" s="229">
        <v>0.67581004937256162</v>
      </c>
      <c r="H51" s="229">
        <v>0.54298467737997014</v>
      </c>
      <c r="I51" s="229">
        <v>1.764619908117512</v>
      </c>
      <c r="J51" s="229">
        <v>0.88011822292559405</v>
      </c>
      <c r="K51" s="229">
        <v>1.445248754262096</v>
      </c>
      <c r="L51" s="229">
        <v>0.50742644403828951</v>
      </c>
      <c r="M51" s="229">
        <v>0.51161405741246468</v>
      </c>
      <c r="N51" s="229">
        <v>0.2439145918100161</v>
      </c>
      <c r="O51" s="229">
        <v>0.1624547819187121</v>
      </c>
      <c r="P51" s="229">
        <v>0.1357454187779428</v>
      </c>
      <c r="Q51" s="229">
        <v>0.1084428831274519</v>
      </c>
      <c r="R51" s="229">
        <v>0.10854332218108689</v>
      </c>
      <c r="S51" s="229">
        <v>0.1073890091983882</v>
      </c>
      <c r="T51" s="229">
        <v>0.102904147168201</v>
      </c>
      <c r="U51" s="229">
        <v>6.1256928872597503E-2</v>
      </c>
      <c r="V51" s="229">
        <v>4.355793086015676E-2</v>
      </c>
      <c r="W51" s="229">
        <v>5.9130691070893013E-2</v>
      </c>
      <c r="X51" s="229">
        <v>5.9717762769704669E-2</v>
      </c>
      <c r="Y51" s="229">
        <v>3.7706310922118361E-2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1.5573986854221611</v>
      </c>
      <c r="C53" s="229">
        <v>2.9173079071933592</v>
      </c>
      <c r="D53" s="229">
        <v>3.6026907582775309</v>
      </c>
      <c r="E53" s="229">
        <v>3.4812682412684852</v>
      </c>
      <c r="F53" s="229">
        <v>3.8452430904918851</v>
      </c>
      <c r="G53" s="229">
        <v>3.2287838309476431</v>
      </c>
      <c r="H53" s="229">
        <v>3.2096175908770208</v>
      </c>
      <c r="I53" s="229">
        <v>3.4038569788190962</v>
      </c>
      <c r="J53" s="229">
        <v>3.3427735537263161</v>
      </c>
      <c r="K53" s="229">
        <v>2.637146878448362</v>
      </c>
      <c r="L53" s="229">
        <v>3.0012482479986149</v>
      </c>
      <c r="M53" s="229">
        <v>3.158560672334497</v>
      </c>
      <c r="N53" s="229">
        <v>3.4400343005671781</v>
      </c>
      <c r="O53" s="229">
        <v>3.638213779676625</v>
      </c>
      <c r="P53" s="229">
        <v>3.6747201196504999</v>
      </c>
      <c r="Q53" s="229">
        <v>3.6755474186557722</v>
      </c>
      <c r="R53" s="229">
        <v>3.7399885688482519</v>
      </c>
      <c r="S53" s="229">
        <v>3.8106649969572799</v>
      </c>
      <c r="T53" s="229">
        <v>3.9958988295706428</v>
      </c>
      <c r="U53" s="229">
        <v>3.8653444246613828</v>
      </c>
      <c r="V53" s="229">
        <v>3.7105611246709942</v>
      </c>
      <c r="W53" s="229">
        <v>4.8787101197343086</v>
      </c>
      <c r="X53" s="229">
        <v>3.800330028593859</v>
      </c>
      <c r="Y53" s="229">
        <v>3.1990334247998371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1.6556791658109891</v>
      </c>
      <c r="C55" s="229">
        <v>1.6773798234988031</v>
      </c>
      <c r="D55" s="229">
        <v>1.699080481184674</v>
      </c>
      <c r="E55" s="229">
        <v>1.7207811388748051</v>
      </c>
      <c r="F55" s="229">
        <v>1.755343053018813</v>
      </c>
      <c r="G55" s="229">
        <v>1.7899020737407829</v>
      </c>
      <c r="H55" s="229">
        <v>1.816426064277203</v>
      </c>
      <c r="I55" s="229">
        <v>1.872685742690642</v>
      </c>
      <c r="J55" s="229">
        <v>1.863041970414044</v>
      </c>
      <c r="K55" s="229">
        <v>1.9956561362554111</v>
      </c>
      <c r="L55" s="229">
        <v>2.1668511780430508</v>
      </c>
      <c r="M55" s="229">
        <v>2.1636365872864229</v>
      </c>
      <c r="N55" s="229">
        <v>4.3401315376053629E-2</v>
      </c>
      <c r="O55" s="229">
        <v>9.604421750616722E-2</v>
      </c>
      <c r="P55" s="229">
        <v>9.6044217506234042E-2</v>
      </c>
      <c r="Q55" s="229">
        <v>0.10649236082775369</v>
      </c>
      <c r="R55" s="229">
        <v>0.13703531316833989</v>
      </c>
      <c r="S55" s="229">
        <v>0.21692266767052579</v>
      </c>
      <c r="T55" s="229">
        <v>0.44590222075227792</v>
      </c>
      <c r="U55" s="229">
        <v>0.4783432572853234</v>
      </c>
      <c r="V55" s="229">
        <v>0.47834325728596783</v>
      </c>
      <c r="W55" s="229">
        <v>0.44435424050422179</v>
      </c>
      <c r="X55" s="229">
        <v>0.71968350498676559</v>
      </c>
      <c r="Y55" s="229">
        <v>0.71076598138594804</v>
      </c>
      <c r="DA55" s="73" t="s">
        <v>2808</v>
      </c>
    </row>
    <row r="56" spans="1:105" ht="12" customHeight="1" x14ac:dyDescent="0.25">
      <c r="A56" s="64" t="s">
        <v>39</v>
      </c>
      <c r="B56" s="229">
        <v>1.236209342478753</v>
      </c>
      <c r="C56" s="229">
        <v>1.5205647536791109</v>
      </c>
      <c r="D56" s="229">
        <v>1.6452858832416539</v>
      </c>
      <c r="E56" s="229">
        <v>1.6582561910758691</v>
      </c>
      <c r="F56" s="229">
        <v>1.7211142323558259</v>
      </c>
      <c r="G56" s="229">
        <v>1.874764428460155</v>
      </c>
      <c r="H56" s="229">
        <v>1.8588020778625849</v>
      </c>
      <c r="I56" s="229">
        <v>1.7799816859869211</v>
      </c>
      <c r="J56" s="229">
        <v>1.8627926655137881</v>
      </c>
      <c r="K56" s="229">
        <v>1.7560345682023271</v>
      </c>
      <c r="L56" s="229">
        <v>1.609367002508596</v>
      </c>
      <c r="M56" s="229">
        <v>1.4417443617998349</v>
      </c>
      <c r="N56" s="229">
        <v>1.552493046758709</v>
      </c>
      <c r="O56" s="229">
        <v>1.566461899475005</v>
      </c>
      <c r="P56" s="229">
        <v>1.465691479583449</v>
      </c>
      <c r="Q56" s="229">
        <v>1.521563298561321</v>
      </c>
      <c r="R56" s="229">
        <v>1.436755229265122</v>
      </c>
      <c r="S56" s="229">
        <v>1.405437557155238</v>
      </c>
      <c r="T56" s="229">
        <v>1.3887676046069399</v>
      </c>
      <c r="U56" s="229">
        <v>1.4390181187503941</v>
      </c>
      <c r="V56" s="229">
        <v>1.5545045040807539</v>
      </c>
      <c r="W56" s="229">
        <v>1.410943921571765</v>
      </c>
      <c r="X56" s="229">
        <v>0.45082146395078798</v>
      </c>
      <c r="Y56" s="229">
        <v>0.40818575252145001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32.794473529999607</v>
      </c>
      <c r="C58" s="329">
        <v>32.010237438679837</v>
      </c>
      <c r="D58" s="329">
        <v>33.350054865237261</v>
      </c>
      <c r="E58" s="329">
        <v>29.847988028074369</v>
      </c>
      <c r="F58" s="329">
        <v>27.507336124973079</v>
      </c>
      <c r="G58" s="329">
        <v>25.664242057422431</v>
      </c>
      <c r="H58" s="329">
        <v>24.211914700130031</v>
      </c>
      <c r="I58" s="329">
        <v>24.53412660819512</v>
      </c>
      <c r="J58" s="329">
        <v>22.239973820564089</v>
      </c>
      <c r="K58" s="329">
        <v>18.773771711071308</v>
      </c>
      <c r="L58" s="329">
        <v>21.052022960270278</v>
      </c>
      <c r="M58" s="329">
        <v>17.75560228369865</v>
      </c>
      <c r="N58" s="329">
        <v>17.402910198018571</v>
      </c>
      <c r="O58" s="329">
        <v>17.81330048478009</v>
      </c>
      <c r="P58" s="329">
        <v>19.21101703589062</v>
      </c>
      <c r="Q58" s="329">
        <v>19.200084836818579</v>
      </c>
      <c r="R58" s="329">
        <v>18.002920946688771</v>
      </c>
      <c r="S58" s="329">
        <v>18.36101855455199</v>
      </c>
      <c r="T58" s="329">
        <v>18.565543586869349</v>
      </c>
      <c r="U58" s="329">
        <v>17.994244283165379</v>
      </c>
      <c r="V58" s="329">
        <v>15.32200965243508</v>
      </c>
      <c r="W58" s="329">
        <v>17.065218101471061</v>
      </c>
      <c r="X58" s="329">
        <v>17.422698250913559</v>
      </c>
      <c r="Y58" s="329">
        <v>16.30187402423973</v>
      </c>
      <c r="DA58" s="72" t="s">
        <v>2811</v>
      </c>
    </row>
    <row r="59" spans="1:105" ht="12" customHeight="1" x14ac:dyDescent="0.25">
      <c r="A59" s="132" t="s">
        <v>2757</v>
      </c>
      <c r="B59" s="316">
        <v>8.2550915792641018</v>
      </c>
      <c r="C59" s="316">
        <v>8.0576820752607361</v>
      </c>
      <c r="D59" s="316">
        <v>8.3949436429943223</v>
      </c>
      <c r="E59" s="316">
        <v>7.513396255717705</v>
      </c>
      <c r="F59" s="316">
        <v>6.924202597902025</v>
      </c>
      <c r="G59" s="316">
        <v>6.4602552104585032</v>
      </c>
      <c r="H59" s="316">
        <v>6.0946724141208222</v>
      </c>
      <c r="I59" s="316">
        <v>6.1757802509816146</v>
      </c>
      <c r="J59" s="316">
        <v>5.5982914450889476</v>
      </c>
      <c r="K59" s="316">
        <v>4.7257720000084804</v>
      </c>
      <c r="L59" s="316">
        <v>5.2992580383041057</v>
      </c>
      <c r="M59" s="316">
        <v>4.4694763208453594</v>
      </c>
      <c r="N59" s="316">
        <v>4.3806959516801891</v>
      </c>
      <c r="O59" s="316">
        <v>4.4840002293767904</v>
      </c>
      <c r="P59" s="316">
        <v>4.8358362825067633</v>
      </c>
      <c r="Q59" s="316">
        <v>4.8330844071208139</v>
      </c>
      <c r="R59" s="316">
        <v>4.5317318777268252</v>
      </c>
      <c r="S59" s="316">
        <v>4.6218729359304902</v>
      </c>
      <c r="T59" s="316">
        <v>4.6733563930589348</v>
      </c>
      <c r="U59" s="316">
        <v>4.5295477703368228</v>
      </c>
      <c r="V59" s="316">
        <v>3.8568874338999528</v>
      </c>
      <c r="W59" s="316">
        <v>4.2956914102886863</v>
      </c>
      <c r="X59" s="316">
        <v>4.3856770406028103</v>
      </c>
      <c r="Y59" s="316">
        <v>4.1035408865649581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1</v>
      </c>
      <c r="D63" s="232">
        <f t="shared" si="1"/>
        <v>1.0000000000000004</v>
      </c>
      <c r="E63" s="232">
        <f t="shared" si="1"/>
        <v>0.99999999999999967</v>
      </c>
      <c r="F63" s="232">
        <f t="shared" si="1"/>
        <v>1.0000000000000004</v>
      </c>
      <c r="G63" s="232">
        <f t="shared" si="1"/>
        <v>1.0000000000000002</v>
      </c>
      <c r="H63" s="232">
        <f t="shared" si="1"/>
        <v>1.0000000000000002</v>
      </c>
      <c r="I63" s="232">
        <f t="shared" si="1"/>
        <v>0.99999999999999967</v>
      </c>
      <c r="J63" s="232">
        <f t="shared" si="1"/>
        <v>1</v>
      </c>
      <c r="K63" s="232">
        <f t="shared" si="1"/>
        <v>0.99999999999999967</v>
      </c>
      <c r="L63" s="232">
        <f t="shared" si="1"/>
        <v>1.0000000000000002</v>
      </c>
      <c r="M63" s="232">
        <f t="shared" si="1"/>
        <v>1</v>
      </c>
      <c r="N63" s="232">
        <f t="shared" si="1"/>
        <v>1.0000000000000002</v>
      </c>
      <c r="O63" s="232">
        <f t="shared" si="1"/>
        <v>0.99999999999999978</v>
      </c>
      <c r="P63" s="232">
        <f t="shared" si="1"/>
        <v>0.99999999999999989</v>
      </c>
      <c r="Q63" s="232">
        <f t="shared" si="1"/>
        <v>0.99999999999999944</v>
      </c>
      <c r="R63" s="232">
        <f t="shared" si="1"/>
        <v>0.99999999999999967</v>
      </c>
      <c r="S63" s="232">
        <f t="shared" si="1"/>
        <v>1</v>
      </c>
      <c r="T63" s="232">
        <f t="shared" si="1"/>
        <v>0.99999999999999978</v>
      </c>
      <c r="U63" s="232">
        <f t="shared" si="1"/>
        <v>0.99999999999999967</v>
      </c>
      <c r="V63" s="232">
        <f t="shared" si="1"/>
        <v>0.99999999999999956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2.2697502218341069E-2</v>
      </c>
      <c r="C64" s="299">
        <f t="shared" si="2"/>
        <v>2.2538462594154818E-2</v>
      </c>
      <c r="D64" s="299">
        <f t="shared" si="2"/>
        <v>2.3972638690452113E-2</v>
      </c>
      <c r="E64" s="299">
        <f t="shared" si="2"/>
        <v>2.2904046760568928E-2</v>
      </c>
      <c r="F64" s="299">
        <f t="shared" si="2"/>
        <v>2.2185997522637467E-2</v>
      </c>
      <c r="G64" s="299">
        <f t="shared" si="2"/>
        <v>2.4592448811812842E-2</v>
      </c>
      <c r="H64" s="299">
        <f t="shared" si="2"/>
        <v>2.4144265202137603E-2</v>
      </c>
      <c r="I64" s="299">
        <f t="shared" si="2"/>
        <v>2.1932765511863794E-2</v>
      </c>
      <c r="J64" s="299">
        <f t="shared" si="2"/>
        <v>2.2110665200844922E-2</v>
      </c>
      <c r="K64" s="299">
        <f t="shared" si="2"/>
        <v>2.0019506869130781E-2</v>
      </c>
      <c r="L64" s="299">
        <f t="shared" si="2"/>
        <v>2.2716920956635561E-2</v>
      </c>
      <c r="M64" s="299">
        <f t="shared" si="2"/>
        <v>2.0132348179236828E-2</v>
      </c>
      <c r="N64" s="299">
        <f t="shared" si="2"/>
        <v>2.4356457903717373E-2</v>
      </c>
      <c r="O64" s="299">
        <f t="shared" si="2"/>
        <v>2.4216983873039531E-2</v>
      </c>
      <c r="P64" s="299">
        <f t="shared" si="2"/>
        <v>2.5578864382820997E-2</v>
      </c>
      <c r="Q64" s="299">
        <f t="shared" si="2"/>
        <v>2.5313863410010608E-2</v>
      </c>
      <c r="R64" s="299">
        <f t="shared" si="2"/>
        <v>2.4488676256069489E-2</v>
      </c>
      <c r="S64" s="299">
        <f t="shared" si="2"/>
        <v>2.4514417722716161E-2</v>
      </c>
      <c r="T64" s="299">
        <f t="shared" si="2"/>
        <v>2.3631214493154189E-2</v>
      </c>
      <c r="U64" s="299">
        <f t="shared" si="2"/>
        <v>2.3489630378258335E-2</v>
      </c>
      <c r="V64" s="299">
        <f t="shared" si="2"/>
        <v>2.1318436327665159E-2</v>
      </c>
      <c r="W64" s="299">
        <f t="shared" si="2"/>
        <v>2.0447889428868354E-2</v>
      </c>
      <c r="X64" s="299">
        <f t="shared" si="2"/>
        <v>2.5179083155071037E-2</v>
      </c>
      <c r="Y64" s="299">
        <f t="shared" si="2"/>
        <v>2.6367492316885205E-2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4.7839671957566254E-3</v>
      </c>
      <c r="C65" s="233">
        <f t="shared" si="3"/>
        <v>4.7504463114930867E-3</v>
      </c>
      <c r="D65" s="233">
        <f t="shared" si="3"/>
        <v>5.0527285331941315E-3</v>
      </c>
      <c r="E65" s="233">
        <f t="shared" si="3"/>
        <v>4.8275007222643232E-3</v>
      </c>
      <c r="F65" s="233">
        <f t="shared" si="3"/>
        <v>4.6761570208227439E-3</v>
      </c>
      <c r="G65" s="233">
        <f t="shared" si="3"/>
        <v>5.1833663126142617E-3</v>
      </c>
      <c r="H65" s="233">
        <f t="shared" si="3"/>
        <v>5.0889023638618089E-3</v>
      </c>
      <c r="I65" s="233">
        <f t="shared" si="3"/>
        <v>4.6227831464288544E-3</v>
      </c>
      <c r="J65" s="233">
        <f t="shared" si="3"/>
        <v>4.6602791787250155E-3</v>
      </c>
      <c r="K65" s="233">
        <f t="shared" si="3"/>
        <v>4.2195243871264174E-3</v>
      </c>
      <c r="L65" s="233">
        <f t="shared" si="3"/>
        <v>4.7880600957634278E-3</v>
      </c>
      <c r="M65" s="233">
        <f t="shared" si="3"/>
        <v>4.2433080229062753E-3</v>
      </c>
      <c r="N65" s="233">
        <f t="shared" si="3"/>
        <v>5.1336263565624832E-3</v>
      </c>
      <c r="O65" s="233">
        <f t="shared" si="3"/>
        <v>5.1042293250739878E-3</v>
      </c>
      <c r="P65" s="233">
        <f t="shared" si="3"/>
        <v>5.3912737593320506E-3</v>
      </c>
      <c r="Q65" s="233">
        <f t="shared" si="3"/>
        <v>5.335419333211802E-3</v>
      </c>
      <c r="R65" s="233">
        <f t="shared" si="3"/>
        <v>5.1614941040460972E-3</v>
      </c>
      <c r="S65" s="233">
        <f t="shared" si="3"/>
        <v>5.1669196495895556E-3</v>
      </c>
      <c r="T65" s="233">
        <f t="shared" si="3"/>
        <v>4.9807663347108573E-3</v>
      </c>
      <c r="U65" s="233">
        <f t="shared" si="3"/>
        <v>4.9509245594094916E-3</v>
      </c>
      <c r="V65" s="233">
        <f t="shared" si="3"/>
        <v>4.4933005876727937E-3</v>
      </c>
      <c r="W65" s="233">
        <f t="shared" si="3"/>
        <v>4.3098148558002253E-3</v>
      </c>
      <c r="X65" s="233">
        <f t="shared" si="3"/>
        <v>5.3070116118659003E-3</v>
      </c>
      <c r="Y65" s="233">
        <f t="shared" si="3"/>
        <v>5.5574933781221674E-3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1.8537516324083153E-2</v>
      </c>
      <c r="C66" s="233">
        <f t="shared" si="4"/>
        <v>1.8407625395946297E-2</v>
      </c>
      <c r="D66" s="233">
        <f t="shared" si="4"/>
        <v>1.957894647528682E-2</v>
      </c>
      <c r="E66" s="233">
        <f t="shared" si="4"/>
        <v>1.8706205494652132E-2</v>
      </c>
      <c r="F66" s="233">
        <f t="shared" si="4"/>
        <v>1.8119759931541041E-2</v>
      </c>
      <c r="G66" s="233">
        <f t="shared" si="4"/>
        <v>2.0085158133822171E-2</v>
      </c>
      <c r="H66" s="233">
        <f t="shared" si="4"/>
        <v>1.9719117373009836E-2</v>
      </c>
      <c r="I66" s="233">
        <f t="shared" si="4"/>
        <v>1.7912940146335592E-2</v>
      </c>
      <c r="J66" s="233">
        <f t="shared" si="4"/>
        <v>1.8058234476822428E-2</v>
      </c>
      <c r="K66" s="233">
        <f t="shared" si="4"/>
        <v>1.6350342509790537E-2</v>
      </c>
      <c r="L66" s="233">
        <f t="shared" si="4"/>
        <v>1.8553376006556779E-2</v>
      </c>
      <c r="M66" s="233">
        <f t="shared" si="4"/>
        <v>1.6442502325791409E-2</v>
      </c>
      <c r="N66" s="233">
        <f t="shared" si="4"/>
        <v>1.9892419511348566E-2</v>
      </c>
      <c r="O66" s="233">
        <f t="shared" si="4"/>
        <v>1.9778508205355299E-2</v>
      </c>
      <c r="P66" s="233">
        <f t="shared" si="4"/>
        <v>2.0890783994059667E-2</v>
      </c>
      <c r="Q66" s="233">
        <f t="shared" si="4"/>
        <v>2.0674352255795489E-2</v>
      </c>
      <c r="R66" s="233">
        <f t="shared" si="4"/>
        <v>2.0000404955803776E-2</v>
      </c>
      <c r="S66" s="233">
        <f t="shared" si="4"/>
        <v>2.0021428540406967E-2</v>
      </c>
      <c r="T66" s="233">
        <f t="shared" si="4"/>
        <v>1.9300098319663211E-2</v>
      </c>
      <c r="U66" s="233">
        <f t="shared" si="4"/>
        <v>1.9184463664542784E-2</v>
      </c>
      <c r="V66" s="233">
        <f t="shared" si="4"/>
        <v>1.7411204881772415E-2</v>
      </c>
      <c r="W66" s="233">
        <f t="shared" si="4"/>
        <v>1.6700211346356648E-2</v>
      </c>
      <c r="X66" s="233">
        <f t="shared" si="4"/>
        <v>2.0564274452869347E-2</v>
      </c>
      <c r="Y66" s="233">
        <f t="shared" si="4"/>
        <v>2.153487262816188E-2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2.6072558680694923E-2</v>
      </c>
      <c r="C67" s="233">
        <f t="shared" si="5"/>
        <v>2.5889870299644742E-2</v>
      </c>
      <c r="D67" s="233">
        <f t="shared" si="5"/>
        <v>2.7537304456472168E-2</v>
      </c>
      <c r="E67" s="233">
        <f t="shared" si="5"/>
        <v>2.6309815831090169E-2</v>
      </c>
      <c r="F67" s="233">
        <f t="shared" si="5"/>
        <v>2.5484994636603472E-2</v>
      </c>
      <c r="G67" s="233">
        <f t="shared" si="5"/>
        <v>2.824927864661049E-2</v>
      </c>
      <c r="H67" s="233">
        <f t="shared" si="5"/>
        <v>2.7734451360745489E-2</v>
      </c>
      <c r="I67" s="233">
        <f t="shared" si="5"/>
        <v>2.5194107718861845E-2</v>
      </c>
      <c r="J67" s="233">
        <f t="shared" si="5"/>
        <v>2.539846060472653E-2</v>
      </c>
      <c r="K67" s="233">
        <f t="shared" si="5"/>
        <v>2.2996352752075511E-2</v>
      </c>
      <c r="L67" s="233">
        <f t="shared" si="5"/>
        <v>2.609486493222947E-2</v>
      </c>
      <c r="M67" s="233">
        <f t="shared" si="5"/>
        <v>2.3125973256175252E-2</v>
      </c>
      <c r="N67" s="233">
        <f t="shared" si="5"/>
        <v>2.7978196536330647E-2</v>
      </c>
      <c r="O67" s="233">
        <f t="shared" si="5"/>
        <v>2.7817983098997318E-2</v>
      </c>
      <c r="P67" s="233">
        <f t="shared" si="5"/>
        <v>2.9382371513449339E-2</v>
      </c>
      <c r="Q67" s="233">
        <f t="shared" si="5"/>
        <v>2.9077965621224916E-2</v>
      </c>
      <c r="R67" s="233">
        <f t="shared" si="5"/>
        <v>2.8130075395828215E-2</v>
      </c>
      <c r="S67" s="233">
        <f t="shared" si="5"/>
        <v>2.815964454811715E-2</v>
      </c>
      <c r="T67" s="233">
        <f t="shared" si="5"/>
        <v>2.7145111415430585E-2</v>
      </c>
      <c r="U67" s="233">
        <f t="shared" si="5"/>
        <v>2.6982474130130815E-2</v>
      </c>
      <c r="V67" s="233">
        <f t="shared" si="5"/>
        <v>2.4488429466241631E-2</v>
      </c>
      <c r="W67" s="233">
        <f t="shared" si="5"/>
        <v>2.3488434626067745E-2</v>
      </c>
      <c r="X67" s="233">
        <f t="shared" si="5"/>
        <v>2.8923143911236422E-2</v>
      </c>
      <c r="Y67" s="233">
        <f t="shared" si="5"/>
        <v>3.028826626302708E-2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0.10466640456014363</v>
      </c>
      <c r="C68" s="300">
        <f t="shared" si="6"/>
        <v>0.11705637954521488</v>
      </c>
      <c r="D68" s="300">
        <f t="shared" si="6"/>
        <v>0.11858199402668983</v>
      </c>
      <c r="E68" s="300">
        <f t="shared" si="6"/>
        <v>0.12095348677039627</v>
      </c>
      <c r="F68" s="300">
        <f t="shared" si="6"/>
        <v>0.12472162612134968</v>
      </c>
      <c r="G68" s="300">
        <f t="shared" si="6"/>
        <v>0.11879028810391279</v>
      </c>
      <c r="H68" s="300">
        <f t="shared" si="6"/>
        <v>0.11984167937617438</v>
      </c>
      <c r="I68" s="300">
        <f t="shared" si="6"/>
        <v>0.12428505966730308</v>
      </c>
      <c r="J68" s="300">
        <f t="shared" si="6"/>
        <v>0.12448573566586985</v>
      </c>
      <c r="K68" s="300">
        <f t="shared" si="6"/>
        <v>0.12604622463351448</v>
      </c>
      <c r="L68" s="300">
        <f t="shared" si="6"/>
        <v>0.12268359970399371</v>
      </c>
      <c r="M68" s="300">
        <f t="shared" si="6"/>
        <v>0.13090754611697406</v>
      </c>
      <c r="N68" s="300">
        <f t="shared" si="6"/>
        <v>0.12475718174439115</v>
      </c>
      <c r="O68" s="300">
        <f t="shared" si="6"/>
        <v>0.12552173489323282</v>
      </c>
      <c r="P68" s="300">
        <f t="shared" si="6"/>
        <v>0.12294613286384377</v>
      </c>
      <c r="Q68" s="300">
        <f t="shared" si="6"/>
        <v>0.12333168988816572</v>
      </c>
      <c r="R68" s="300">
        <f t="shared" si="6"/>
        <v>0.12568378555137177</v>
      </c>
      <c r="S68" s="300">
        <f t="shared" si="6"/>
        <v>0.12572868302094589</v>
      </c>
      <c r="T68" s="300">
        <f t="shared" si="6"/>
        <v>0.12796359892548725</v>
      </c>
      <c r="U68" s="300">
        <f t="shared" si="6"/>
        <v>0.12786720484287456</v>
      </c>
      <c r="V68" s="300">
        <f t="shared" si="6"/>
        <v>0.13305857312076805</v>
      </c>
      <c r="W68" s="300">
        <f t="shared" si="6"/>
        <v>0.13847365321970095</v>
      </c>
      <c r="X68" s="300">
        <f t="shared" si="6"/>
        <v>0.1275890092822842</v>
      </c>
      <c r="Y68" s="300">
        <f t="shared" si="6"/>
        <v>0.12437663798809948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5.5422962656991231E-2</v>
      </c>
      <c r="C69" s="301">
        <f t="shared" si="7"/>
        <v>5.4492261753775133E-2</v>
      </c>
      <c r="D69" s="301">
        <f t="shared" si="7"/>
        <v>5.2426332854982327E-2</v>
      </c>
      <c r="E69" s="301">
        <f t="shared" si="7"/>
        <v>5.3664265018795863E-2</v>
      </c>
      <c r="F69" s="301">
        <f t="shared" si="7"/>
        <v>5.4288642354708941E-2</v>
      </c>
      <c r="G69" s="301">
        <f t="shared" si="7"/>
        <v>5.1699005907962614E-2</v>
      </c>
      <c r="H69" s="301">
        <f t="shared" si="7"/>
        <v>5.2219033655604069E-2</v>
      </c>
      <c r="I69" s="301">
        <f t="shared" si="7"/>
        <v>5.4734173116723538E-2</v>
      </c>
      <c r="J69" s="301">
        <f t="shared" si="7"/>
        <v>5.4526431932450235E-2</v>
      </c>
      <c r="K69" s="301">
        <f t="shared" si="7"/>
        <v>5.7257114983439647E-2</v>
      </c>
      <c r="L69" s="301">
        <f t="shared" si="7"/>
        <v>5.3899817801290377E-2</v>
      </c>
      <c r="M69" s="301">
        <f t="shared" si="7"/>
        <v>5.657727028882354E-2</v>
      </c>
      <c r="N69" s="301">
        <f t="shared" si="7"/>
        <v>5.1392558358613213E-2</v>
      </c>
      <c r="O69" s="301">
        <f t="shared" si="7"/>
        <v>5.150029358502077E-2</v>
      </c>
      <c r="P69" s="301">
        <f t="shared" si="7"/>
        <v>4.9882718616260459E-2</v>
      </c>
      <c r="Q69" s="301">
        <f t="shared" si="7"/>
        <v>5.0213651563664585E-2</v>
      </c>
      <c r="R69" s="301">
        <f t="shared" si="7"/>
        <v>5.109048008977226E-2</v>
      </c>
      <c r="S69" s="301">
        <f t="shared" si="7"/>
        <v>5.1040332384897052E-2</v>
      </c>
      <c r="T69" s="301">
        <f t="shared" si="7"/>
        <v>5.2006580925391864E-2</v>
      </c>
      <c r="U69" s="301">
        <f t="shared" si="7"/>
        <v>5.2225306380365689E-2</v>
      </c>
      <c r="V69" s="301">
        <f t="shared" si="7"/>
        <v>5.4703869617303488E-2</v>
      </c>
      <c r="W69" s="301">
        <f t="shared" si="7"/>
        <v>5.526964591072233E-2</v>
      </c>
      <c r="X69" s="301">
        <f t="shared" si="7"/>
        <v>4.9783498998916251E-2</v>
      </c>
      <c r="Y69" s="301">
        <f t="shared" si="7"/>
        <v>4.8492524328462558E-2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0.41673804613237642</v>
      </c>
      <c r="C70" s="301">
        <f t="shared" si="8"/>
        <v>0.40973989126396271</v>
      </c>
      <c r="D70" s="301">
        <f t="shared" si="8"/>
        <v>0.39420569512111697</v>
      </c>
      <c r="E70" s="301">
        <f t="shared" si="8"/>
        <v>0.40351399273748417</v>
      </c>
      <c r="F70" s="301">
        <f t="shared" si="8"/>
        <v>0.40820883001329228</v>
      </c>
      <c r="G70" s="301">
        <f t="shared" si="8"/>
        <v>0.38873675596179597</v>
      </c>
      <c r="H70" s="301">
        <f t="shared" si="8"/>
        <v>0.39264696460271525</v>
      </c>
      <c r="I70" s="301">
        <f t="shared" si="8"/>
        <v>0.41155887862767121</v>
      </c>
      <c r="J70" s="301">
        <f t="shared" si="8"/>
        <v>0.40999682472284671</v>
      </c>
      <c r="K70" s="301">
        <f t="shared" si="8"/>
        <v>0.43052946074086362</v>
      </c>
      <c r="L70" s="301">
        <f t="shared" si="8"/>
        <v>0.40528516846739487</v>
      </c>
      <c r="M70" s="301">
        <f t="shared" si="8"/>
        <v>0.42541755159480776</v>
      </c>
      <c r="N70" s="301">
        <f t="shared" si="8"/>
        <v>0.38643250611957242</v>
      </c>
      <c r="O70" s="301">
        <f t="shared" si="8"/>
        <v>0.38724259214890605</v>
      </c>
      <c r="P70" s="301">
        <f t="shared" si="8"/>
        <v>0.375079672672266</v>
      </c>
      <c r="Q70" s="301">
        <f t="shared" si="8"/>
        <v>0.37756803387293941</v>
      </c>
      <c r="R70" s="301">
        <f t="shared" si="8"/>
        <v>0.38416110990578772</v>
      </c>
      <c r="S70" s="301">
        <f t="shared" si="8"/>
        <v>0.38378403774028363</v>
      </c>
      <c r="T70" s="301">
        <f t="shared" si="8"/>
        <v>0.39104948349669644</v>
      </c>
      <c r="U70" s="301">
        <f t="shared" si="8"/>
        <v>0.39269413066774977</v>
      </c>
      <c r="V70" s="301">
        <f t="shared" si="8"/>
        <v>0.41133101962241664</v>
      </c>
      <c r="W70" s="301">
        <f t="shared" si="8"/>
        <v>0.41558522213639282</v>
      </c>
      <c r="X70" s="301">
        <f t="shared" si="8"/>
        <v>0.37433361747262006</v>
      </c>
      <c r="Y70" s="301">
        <f t="shared" si="8"/>
        <v>0.36462648100824746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0.10099512400364809</v>
      </c>
      <c r="C71" s="301">
        <f t="shared" si="9"/>
        <v>0.10028745906273652</v>
      </c>
      <c r="D71" s="301">
        <f t="shared" si="9"/>
        <v>0.10666898912253175</v>
      </c>
      <c r="E71" s="301">
        <f t="shared" si="9"/>
        <v>0.10191416749371657</v>
      </c>
      <c r="F71" s="301">
        <f t="shared" si="9"/>
        <v>9.8719125540288985E-2</v>
      </c>
      <c r="G71" s="301">
        <f t="shared" si="9"/>
        <v>0.10942690492592619</v>
      </c>
      <c r="H71" s="301">
        <f t="shared" si="9"/>
        <v>0.10743266085448043</v>
      </c>
      <c r="I71" s="301">
        <f t="shared" si="9"/>
        <v>9.7592340835797861E-2</v>
      </c>
      <c r="J71" s="301">
        <f t="shared" si="9"/>
        <v>9.8383925785367463E-2</v>
      </c>
      <c r="K71" s="301">
        <f t="shared" si="9"/>
        <v>8.9079078362461567E-2</v>
      </c>
      <c r="L71" s="301">
        <f t="shared" si="9"/>
        <v>0.10108152989374036</v>
      </c>
      <c r="M71" s="301">
        <f t="shared" si="9"/>
        <v>8.9581178637516676E-2</v>
      </c>
      <c r="N71" s="301">
        <f t="shared" si="9"/>
        <v>0.10837683647356694</v>
      </c>
      <c r="O71" s="301">
        <f t="shared" si="9"/>
        <v>0.10775623087176572</v>
      </c>
      <c r="P71" s="301">
        <f t="shared" si="9"/>
        <v>0.11381607347649013</v>
      </c>
      <c r="Q71" s="301">
        <f t="shared" si="9"/>
        <v>0.11263692143356423</v>
      </c>
      <c r="R71" s="301">
        <f t="shared" si="9"/>
        <v>0.10896515710739285</v>
      </c>
      <c r="S71" s="301">
        <f t="shared" si="9"/>
        <v>0.10907969669818161</v>
      </c>
      <c r="T71" s="301">
        <f t="shared" si="9"/>
        <v>0.10514978322876227</v>
      </c>
      <c r="U71" s="301">
        <f t="shared" si="9"/>
        <v>0.10451978856664926</v>
      </c>
      <c r="V71" s="301">
        <f t="shared" si="9"/>
        <v>9.4858813087221938E-2</v>
      </c>
      <c r="W71" s="301">
        <f t="shared" si="9"/>
        <v>9.0985215404569011E-2</v>
      </c>
      <c r="X71" s="301">
        <f t="shared" si="9"/>
        <v>0.11203720132207697</v>
      </c>
      <c r="Y71" s="301">
        <f t="shared" si="9"/>
        <v>0.11732516338547558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0.2207660392442819</v>
      </c>
      <c r="C72" s="301">
        <f t="shared" si="10"/>
        <v>0.21772316689001667</v>
      </c>
      <c r="D72" s="301">
        <f t="shared" si="10"/>
        <v>0.22100831282179093</v>
      </c>
      <c r="E72" s="301">
        <f t="shared" si="10"/>
        <v>0.21761983281248307</v>
      </c>
      <c r="F72" s="301">
        <f t="shared" si="10"/>
        <v>0.21493573264043672</v>
      </c>
      <c r="G72" s="301">
        <f t="shared" si="10"/>
        <v>0.22146908518350755</v>
      </c>
      <c r="H72" s="301">
        <f t="shared" si="10"/>
        <v>0.21998416589023037</v>
      </c>
      <c r="I72" s="301">
        <f t="shared" si="10"/>
        <v>0.21383493370570647</v>
      </c>
      <c r="J72" s="301">
        <f t="shared" si="10"/>
        <v>0.21381762000354851</v>
      </c>
      <c r="K72" s="301">
        <f t="shared" si="10"/>
        <v>0.20764186116325159</v>
      </c>
      <c r="L72" s="301">
        <f t="shared" si="10"/>
        <v>0.21555169867799126</v>
      </c>
      <c r="M72" s="301">
        <f t="shared" si="10"/>
        <v>0.20756602332546015</v>
      </c>
      <c r="N72" s="301">
        <f t="shared" si="10"/>
        <v>0.22021735419546498</v>
      </c>
      <c r="O72" s="301">
        <f t="shared" si="10"/>
        <v>0.21977874911539896</v>
      </c>
      <c r="P72" s="301">
        <f t="shared" si="10"/>
        <v>0.22399018185966013</v>
      </c>
      <c r="Q72" s="301">
        <f t="shared" si="10"/>
        <v>0.22314849520861874</v>
      </c>
      <c r="R72" s="301">
        <f t="shared" si="10"/>
        <v>0.22068515856038137</v>
      </c>
      <c r="S72" s="301">
        <f t="shared" si="10"/>
        <v>0.22083792965025389</v>
      </c>
      <c r="T72" s="301">
        <f t="shared" si="10"/>
        <v>0.21824734539359772</v>
      </c>
      <c r="U72" s="301">
        <f t="shared" si="10"/>
        <v>0.2177429529967978</v>
      </c>
      <c r="V72" s="301">
        <f t="shared" si="10"/>
        <v>0.21079790578772226</v>
      </c>
      <c r="W72" s="301">
        <f t="shared" si="10"/>
        <v>0.20832600912037685</v>
      </c>
      <c r="X72" s="301">
        <f t="shared" si="10"/>
        <v>0.22375765703398406</v>
      </c>
      <c r="Y72" s="301">
        <f t="shared" si="10"/>
        <v>0.22737041848758568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6.1542097789484537E-2</v>
      </c>
      <c r="C73" s="302">
        <f t="shared" si="11"/>
        <v>6.0033205010378628E-2</v>
      </c>
      <c r="D73" s="302">
        <f t="shared" si="11"/>
        <v>5.7551975988219581E-2</v>
      </c>
      <c r="E73" s="302">
        <f t="shared" si="11"/>
        <v>5.869241471210726E-2</v>
      </c>
      <c r="F73" s="302">
        <f t="shared" si="11"/>
        <v>5.9211570479987215E-2</v>
      </c>
      <c r="G73" s="302">
        <f t="shared" si="11"/>
        <v>5.539303114583264E-2</v>
      </c>
      <c r="H73" s="302">
        <f t="shared" si="11"/>
        <v>5.5806976164291054E-2</v>
      </c>
      <c r="I73" s="302">
        <f t="shared" si="11"/>
        <v>5.906665720575377E-2</v>
      </c>
      <c r="J73" s="302">
        <f t="shared" si="11"/>
        <v>5.8296639322644422E-2</v>
      </c>
      <c r="K73" s="302">
        <f t="shared" si="11"/>
        <v>6.0745990760755049E-2</v>
      </c>
      <c r="L73" s="302">
        <f t="shared" si="11"/>
        <v>5.7402880002146092E-2</v>
      </c>
      <c r="M73" s="302">
        <f t="shared" si="11"/>
        <v>6.0615435029862871E-2</v>
      </c>
      <c r="N73" s="302">
        <f t="shared" si="11"/>
        <v>5.5588696697277236E-2</v>
      </c>
      <c r="O73" s="302">
        <f t="shared" si="11"/>
        <v>5.5782738914733974E-2</v>
      </c>
      <c r="P73" s="302">
        <f t="shared" si="11"/>
        <v>5.4252990006694597E-2</v>
      </c>
      <c r="Q73" s="302">
        <f t="shared" si="11"/>
        <v>5.4515971260672563E-2</v>
      </c>
      <c r="R73" s="302">
        <f t="shared" si="11"/>
        <v>5.5610981167970364E-2</v>
      </c>
      <c r="S73" s="302">
        <f t="shared" si="11"/>
        <v>5.5670332307071704E-2</v>
      </c>
      <c r="T73" s="302">
        <f t="shared" si="11"/>
        <v>5.6866848755850491E-2</v>
      </c>
      <c r="U73" s="302">
        <f t="shared" si="11"/>
        <v>5.6920327244847517E-2</v>
      </c>
      <c r="V73" s="302">
        <f t="shared" si="11"/>
        <v>5.9205566626923674E-2</v>
      </c>
      <c r="W73" s="302">
        <f t="shared" si="11"/>
        <v>6.0764698987190204E-2</v>
      </c>
      <c r="X73" s="302">
        <f t="shared" si="11"/>
        <v>5.6148556443984789E-2</v>
      </c>
      <c r="Y73" s="302">
        <f t="shared" si="11"/>
        <v>5.4658441522893141E-2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4.2746736326212731E-2</v>
      </c>
      <c r="C74" s="302">
        <f t="shared" si="12"/>
        <v>4.2028903424450162E-2</v>
      </c>
      <c r="D74" s="302">
        <f t="shared" si="12"/>
        <v>4.0435489545586366E-2</v>
      </c>
      <c r="E74" s="302">
        <f t="shared" si="12"/>
        <v>4.1390284404240509E-2</v>
      </c>
      <c r="F74" s="302">
        <f t="shared" si="12"/>
        <v>4.1871855436657578E-2</v>
      </c>
      <c r="G74" s="302">
        <f t="shared" si="12"/>
        <v>3.9874515325936305E-2</v>
      </c>
      <c r="H74" s="302">
        <f t="shared" si="12"/>
        <v>4.0275603393860791E-2</v>
      </c>
      <c r="I74" s="302">
        <f t="shared" si="12"/>
        <v>4.2215485316693439E-2</v>
      </c>
      <c r="J74" s="302">
        <f t="shared" si="12"/>
        <v>4.205525826995133E-2</v>
      </c>
      <c r="K74" s="302">
        <f t="shared" si="12"/>
        <v>4.4161385094919625E-2</v>
      </c>
      <c r="L74" s="302">
        <f t="shared" si="12"/>
        <v>4.1571962037508084E-2</v>
      </c>
      <c r="M74" s="302">
        <f t="shared" si="12"/>
        <v>4.363703308430289E-2</v>
      </c>
      <c r="N74" s="302">
        <f t="shared" si="12"/>
        <v>3.9638157831463738E-2</v>
      </c>
      <c r="O74" s="302">
        <f t="shared" si="12"/>
        <v>3.9721252077882664E-2</v>
      </c>
      <c r="P74" s="302">
        <f t="shared" si="12"/>
        <v>3.8473645537874739E-2</v>
      </c>
      <c r="Q74" s="302">
        <f t="shared" si="12"/>
        <v>3.8728888180385411E-2</v>
      </c>
      <c r="R74" s="302">
        <f t="shared" si="12"/>
        <v>3.9405170284624369E-2</v>
      </c>
      <c r="S74" s="302">
        <f t="shared" si="12"/>
        <v>3.9366492259941134E-2</v>
      </c>
      <c r="T74" s="302">
        <f t="shared" si="12"/>
        <v>4.0111742416302248E-2</v>
      </c>
      <c r="U74" s="302">
        <f t="shared" si="12"/>
        <v>4.0280441433882069E-2</v>
      </c>
      <c r="V74" s="302">
        <f t="shared" si="12"/>
        <v>4.2192112771499729E-2</v>
      </c>
      <c r="W74" s="302">
        <f t="shared" si="12"/>
        <v>4.2628485871654534E-2</v>
      </c>
      <c r="X74" s="302">
        <f t="shared" si="12"/>
        <v>3.8397119227882082E-2</v>
      </c>
      <c r="Y74" s="302">
        <f t="shared" si="12"/>
        <v>3.7401413635901382E-2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0.11647720512858462</v>
      </c>
      <c r="C76" s="302">
        <f t="shared" si="14"/>
        <v>0.11566105845518787</v>
      </c>
      <c r="D76" s="302">
        <f t="shared" si="14"/>
        <v>0.12302084728798497</v>
      </c>
      <c r="E76" s="302">
        <f t="shared" si="14"/>
        <v>0.11753713369613532</v>
      </c>
      <c r="F76" s="302">
        <f t="shared" si="14"/>
        <v>0.11385230672379196</v>
      </c>
      <c r="G76" s="302">
        <f t="shared" si="14"/>
        <v>0.12620153871173861</v>
      </c>
      <c r="H76" s="302">
        <f t="shared" si="14"/>
        <v>0.12390158633207853</v>
      </c>
      <c r="I76" s="302">
        <f t="shared" si="14"/>
        <v>0.11255279118325925</v>
      </c>
      <c r="J76" s="302">
        <f t="shared" si="14"/>
        <v>0.11346572241095275</v>
      </c>
      <c r="K76" s="302">
        <f t="shared" si="14"/>
        <v>0.10273448530757692</v>
      </c>
      <c r="L76" s="302">
        <f t="shared" si="14"/>
        <v>0.11657685663833706</v>
      </c>
      <c r="M76" s="302">
        <f t="shared" si="14"/>
        <v>0.10331355521129439</v>
      </c>
      <c r="N76" s="302">
        <f t="shared" si="14"/>
        <v>0.12499049966672401</v>
      </c>
      <c r="O76" s="302">
        <f t="shared" si="14"/>
        <v>0.12427475812278233</v>
      </c>
      <c r="P76" s="302">
        <f t="shared" si="14"/>
        <v>0.13126354631509082</v>
      </c>
      <c r="Q76" s="302">
        <f t="shared" si="14"/>
        <v>0.12990363576756073</v>
      </c>
      <c r="R76" s="302">
        <f t="shared" si="14"/>
        <v>0.12566900710778667</v>
      </c>
      <c r="S76" s="302">
        <f t="shared" si="14"/>
        <v>0.12580110508324108</v>
      </c>
      <c r="T76" s="302">
        <f t="shared" si="14"/>
        <v>0.12126875422144499</v>
      </c>
      <c r="U76" s="302">
        <f t="shared" si="14"/>
        <v>0.12054218431806821</v>
      </c>
      <c r="V76" s="302">
        <f t="shared" si="14"/>
        <v>0.10940022638929887</v>
      </c>
      <c r="W76" s="302">
        <f t="shared" si="14"/>
        <v>0.10493282426153212</v>
      </c>
      <c r="X76" s="302">
        <f t="shared" si="14"/>
        <v>0.1292119813621172</v>
      </c>
      <c r="Y76" s="302">
        <f t="shared" si="14"/>
        <v>0.13531056332879113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2.9319878983683378E-2</v>
      </c>
      <c r="C77" s="235">
        <f t="shared" si="15"/>
        <v>2.9114436883055102E-2</v>
      </c>
      <c r="D77" s="235">
        <f t="shared" si="15"/>
        <v>3.0967057897483233E-2</v>
      </c>
      <c r="E77" s="235">
        <f t="shared" si="15"/>
        <v>2.9586686358548081E-2</v>
      </c>
      <c r="F77" s="235">
        <f t="shared" si="15"/>
        <v>2.8659134218319001E-2</v>
      </c>
      <c r="G77" s="235">
        <f t="shared" si="15"/>
        <v>3.1767708012035219E-2</v>
      </c>
      <c r="H77" s="235">
        <f t="shared" si="15"/>
        <v>3.1188759321040933E-2</v>
      </c>
      <c r="I77" s="235">
        <f t="shared" si="15"/>
        <v>2.8332017523307548E-2</v>
      </c>
      <c r="J77" s="235">
        <f t="shared" si="15"/>
        <v>2.8561822428798286E-2</v>
      </c>
      <c r="K77" s="235">
        <f t="shared" si="15"/>
        <v>2.5860533598345597E-2</v>
      </c>
      <c r="L77" s="235">
        <f t="shared" si="15"/>
        <v>2.934496346440436E-2</v>
      </c>
      <c r="M77" s="235">
        <f t="shared" si="15"/>
        <v>2.6006298252308102E-2</v>
      </c>
      <c r="N77" s="235">
        <f t="shared" si="15"/>
        <v>3.146286280043227E-2</v>
      </c>
      <c r="O77" s="235">
        <f t="shared" si="15"/>
        <v>3.1282694883209367E-2</v>
      </c>
      <c r="P77" s="235">
        <f t="shared" si="15"/>
        <v>3.3041926861817249E-2</v>
      </c>
      <c r="Q77" s="235">
        <f t="shared" si="15"/>
        <v>3.2699607412804046E-2</v>
      </c>
      <c r="R77" s="235">
        <f t="shared" si="15"/>
        <v>3.1633658073546227E-2</v>
      </c>
      <c r="S77" s="235">
        <f t="shared" si="15"/>
        <v>3.1666910044608178E-2</v>
      </c>
      <c r="T77" s="235">
        <f t="shared" si="15"/>
        <v>3.052601746710552E-2</v>
      </c>
      <c r="U77" s="235">
        <f t="shared" si="15"/>
        <v>3.0343123813221271E-2</v>
      </c>
      <c r="V77" s="235">
        <f t="shared" si="15"/>
        <v>2.7538447501215254E-2</v>
      </c>
      <c r="W77" s="235">
        <f t="shared" si="15"/>
        <v>2.6413903951144894E-2</v>
      </c>
      <c r="X77" s="235">
        <f t="shared" si="15"/>
        <v>3.252550275907589E-2</v>
      </c>
      <c r="Y77" s="235">
        <f t="shared" si="15"/>
        <v>3.4060650215932874E-2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0.45554065200596233</v>
      </c>
      <c r="C81" s="322">
        <f>IF(C$5=0,0,C$5/TEL_fec!C$5)</f>
        <v>0.46430203892781702</v>
      </c>
      <c r="D81" s="322">
        <f>IF(D$5=0,0,D$5/TEL_fec!D$5)</f>
        <v>0.47058166508170712</v>
      </c>
      <c r="E81" s="322">
        <f>IF(E$5=0,0,E$5/TEL_fec!E$5)</f>
        <v>0.47057973070426612</v>
      </c>
      <c r="F81" s="322">
        <f>IF(F$5=0,0,F$5/TEL_fec!F$5)</f>
        <v>0.47390833120849729</v>
      </c>
      <c r="G81" s="322">
        <f>IF(G$5=0,0,G$5/TEL_fec!G$5)</f>
        <v>0.47915168487051385</v>
      </c>
      <c r="H81" s="322">
        <f>IF(H$5=0,0,H$5/TEL_fec!H$5)</f>
        <v>0.47949527991560398</v>
      </c>
      <c r="I81" s="322">
        <f>IF(I$5=0,0,I$5/TEL_fec!I$5)</f>
        <v>0.47384445264381636</v>
      </c>
      <c r="J81" s="322">
        <f>IF(J$5=0,0,J$5/TEL_fec!J$5)</f>
        <v>0.47764854903036269</v>
      </c>
      <c r="K81" s="322">
        <f>IF(K$5=0,0,K$5/TEL_fec!K$5)</f>
        <v>0.47199191422235104</v>
      </c>
      <c r="L81" s="322">
        <f>IF(L$5=0,0,L$5/TEL_fec!L$5)</f>
        <v>0.47680102890287834</v>
      </c>
      <c r="M81" s="322">
        <f>IF(M$5=0,0,M$5/TEL_fec!M$5)</f>
        <v>0.47634579635154384</v>
      </c>
      <c r="N81" s="322">
        <f>IF(N$5=0,0,N$5/TEL_fec!N$5)</f>
        <v>0.49202339630100034</v>
      </c>
      <c r="O81" s="322">
        <f>IF(O$5=0,0,O$5/TEL_fec!O$5)</f>
        <v>0.49232765123955702</v>
      </c>
      <c r="P81" s="322">
        <f>IF(P$5=0,0,P$5/TEL_fec!P$5)</f>
        <v>0.49221793384023538</v>
      </c>
      <c r="Q81" s="322">
        <f>IF(Q$5=0,0,Q$5/TEL_fec!Q$5)</f>
        <v>0.49222911479039533</v>
      </c>
      <c r="R81" s="322">
        <f>IF(R$5=0,0,R$5/TEL_fec!R$5)</f>
        <v>0.49221759105828733</v>
      </c>
      <c r="S81" s="322">
        <f>IF(S$5=0,0,S$5/TEL_fec!S$5)</f>
        <v>0.49164149340950442</v>
      </c>
      <c r="T81" s="322">
        <f>IF(T$5=0,0,T$5/TEL_fec!T$5)</f>
        <v>0.49005746714650195</v>
      </c>
      <c r="U81" s="322">
        <f>IF(U$5=0,0,U$5/TEL_fec!U$5)</f>
        <v>0.49029287184643444</v>
      </c>
      <c r="V81" s="322">
        <f>IF(V$5=0,0,V$5/TEL_fec!V$5)</f>
        <v>0.49101123508424882</v>
      </c>
      <c r="W81" s="322">
        <f>IF(W$5=0,0,W$5/TEL_fec!W$5)</f>
        <v>0.49160443257666392</v>
      </c>
      <c r="X81" s="322">
        <f>IF(X$5=0,0,X$5/TEL_fec!X$5)</f>
        <v>0.48643995225897702</v>
      </c>
      <c r="Y81" s="322">
        <f>IF(Y$5=0,0,Y$5/TEL_fec!Y$5)</f>
        <v>0.48587625880229923</v>
      </c>
      <c r="DA81" s="95"/>
    </row>
    <row r="82" spans="1:105" ht="12" customHeight="1" x14ac:dyDescent="0.25">
      <c r="A82" s="55" t="s">
        <v>91</v>
      </c>
      <c r="B82" s="334">
        <f>IF(B$6=0,0,B$6/TEL_fec!B$6)</f>
        <v>0.48526275773879773</v>
      </c>
      <c r="C82" s="334">
        <f>IF(C$6=0,0,C$6/TEL_fec!C$6)</f>
        <v>0.48526275773879768</v>
      </c>
      <c r="D82" s="334">
        <f>IF(D$6=0,0,D$6/TEL_fec!D$6)</f>
        <v>0.48526275773879751</v>
      </c>
      <c r="E82" s="334">
        <f>IF(E$6=0,0,E$6/TEL_fec!E$6)</f>
        <v>0.48526275773879751</v>
      </c>
      <c r="F82" s="334">
        <f>IF(F$6=0,0,F$6/TEL_fec!F$6)</f>
        <v>0.48526275773879785</v>
      </c>
      <c r="G82" s="334">
        <f>IF(G$6=0,0,G$6/TEL_fec!G$6)</f>
        <v>0.48526275773879746</v>
      </c>
      <c r="H82" s="334">
        <f>IF(H$6=0,0,H$6/TEL_fec!H$6)</f>
        <v>0.48526275773879768</v>
      </c>
      <c r="I82" s="334">
        <f>IF(I$6=0,0,I$6/TEL_fec!I$6)</f>
        <v>0.48526275773879762</v>
      </c>
      <c r="J82" s="334">
        <f>IF(J$6=0,0,J$6/TEL_fec!J$6)</f>
        <v>0.48526275773879757</v>
      </c>
      <c r="K82" s="334">
        <f>IF(K$6=0,0,K$6/TEL_fec!K$6)</f>
        <v>0.48526275773879751</v>
      </c>
      <c r="L82" s="334">
        <f>IF(L$6=0,0,L$6/TEL_fec!L$6)</f>
        <v>0.48526275773879762</v>
      </c>
      <c r="M82" s="334">
        <f>IF(M$6=0,0,M$6/TEL_fec!M$6)</f>
        <v>0.48526275773879762</v>
      </c>
      <c r="N82" s="334">
        <f>IF(N$6=0,0,N$6/TEL_fec!N$6)</f>
        <v>0.48526275773879751</v>
      </c>
      <c r="O82" s="334">
        <f>IF(O$6=0,0,O$6/TEL_fec!O$6)</f>
        <v>0.48526275773879751</v>
      </c>
      <c r="P82" s="334">
        <f>IF(P$6=0,0,P$6/TEL_fec!P$6)</f>
        <v>0.48526275773879762</v>
      </c>
      <c r="Q82" s="334">
        <f>IF(Q$6=0,0,Q$6/TEL_fec!Q$6)</f>
        <v>0.48526275773879768</v>
      </c>
      <c r="R82" s="334">
        <f>IF(R$6=0,0,R$6/TEL_fec!R$6)</f>
        <v>0.48526275773879762</v>
      </c>
      <c r="S82" s="334">
        <f>IF(S$6=0,0,S$6/TEL_fec!S$6)</f>
        <v>0.48526275773879762</v>
      </c>
      <c r="T82" s="334">
        <f>IF(T$6=0,0,T$6/TEL_fec!T$6)</f>
        <v>0.48526275773879757</v>
      </c>
      <c r="U82" s="334">
        <f>IF(U$6=0,0,U$6/TEL_fec!U$6)</f>
        <v>0.48526275773879757</v>
      </c>
      <c r="V82" s="334">
        <f>IF(V$6=0,0,V$6/TEL_fec!V$6)</f>
        <v>0.48526275773879757</v>
      </c>
      <c r="W82" s="334">
        <f>IF(W$6=0,0,W$6/TEL_fec!W$6)</f>
        <v>0.48526275773879768</v>
      </c>
      <c r="X82" s="334">
        <f>IF(X$6=0,0,X$6/TEL_fec!X$6)</f>
        <v>0.48526275773879768</v>
      </c>
      <c r="Y82" s="334">
        <f>IF(Y$6=0,0,Y$6/TEL_fec!Y$6)</f>
        <v>0.48526275773879773</v>
      </c>
      <c r="DA82" s="67"/>
    </row>
    <row r="83" spans="1:105" ht="12" customHeight="1" x14ac:dyDescent="0.25">
      <c r="A83" s="173" t="s">
        <v>92</v>
      </c>
      <c r="B83" s="335">
        <f>IF(B$7=0,0,B$7/TEL_fec!B$7)</f>
        <v>0.12465270763676653</v>
      </c>
      <c r="C83" s="335">
        <f>IF(C$7=0,0,C$7/TEL_fec!C$7)</f>
        <v>0.12465270763676659</v>
      </c>
      <c r="D83" s="335">
        <f>IF(D$7=0,0,D$7/TEL_fec!D$7)</f>
        <v>0.12465270763676647</v>
      </c>
      <c r="E83" s="335">
        <f>IF(E$7=0,0,E$7/TEL_fec!E$7)</f>
        <v>0.12465270763676649</v>
      </c>
      <c r="F83" s="335">
        <f>IF(F$7=0,0,F$7/TEL_fec!F$7)</f>
        <v>0.12465270763676647</v>
      </c>
      <c r="G83" s="335">
        <f>IF(G$7=0,0,G$7/TEL_fec!G$7)</f>
        <v>0.12465270763676642</v>
      </c>
      <c r="H83" s="335">
        <f>IF(H$7=0,0,H$7/TEL_fec!H$7)</f>
        <v>0.12465270763676652</v>
      </c>
      <c r="I83" s="335">
        <f>IF(I$7=0,0,I$7/TEL_fec!I$7)</f>
        <v>0.12465270763676649</v>
      </c>
      <c r="J83" s="335">
        <f>IF(J$7=0,0,J$7/TEL_fec!J$7)</f>
        <v>0.12465270763676652</v>
      </c>
      <c r="K83" s="335">
        <f>IF(K$7=0,0,K$7/TEL_fec!K$7)</f>
        <v>0.1246527076367665</v>
      </c>
      <c r="L83" s="335">
        <f>IF(L$7=0,0,L$7/TEL_fec!L$7)</f>
        <v>0.12465270763676653</v>
      </c>
      <c r="M83" s="335">
        <f>IF(M$7=0,0,M$7/TEL_fec!M$7)</f>
        <v>0.12465270763676652</v>
      </c>
      <c r="N83" s="335">
        <f>IF(N$7=0,0,N$7/TEL_fec!N$7)</f>
        <v>0.1246527076367665</v>
      </c>
      <c r="O83" s="335">
        <f>IF(O$7=0,0,O$7/TEL_fec!O$7)</f>
        <v>0.1246527076367665</v>
      </c>
      <c r="P83" s="335">
        <f>IF(P$7=0,0,P$7/TEL_fec!P$7)</f>
        <v>0.12465270763676654</v>
      </c>
      <c r="Q83" s="335">
        <f>IF(Q$7=0,0,Q$7/TEL_fec!Q$7)</f>
        <v>0.1246527076367665</v>
      </c>
      <c r="R83" s="335">
        <f>IF(R$7=0,0,R$7/TEL_fec!R$7)</f>
        <v>0.1246527076367665</v>
      </c>
      <c r="S83" s="335">
        <f>IF(S$7=0,0,S$7/TEL_fec!S$7)</f>
        <v>0.12465270763676653</v>
      </c>
      <c r="T83" s="335">
        <f>IF(T$7=0,0,T$7/TEL_fec!T$7)</f>
        <v>0.1246527076367665</v>
      </c>
      <c r="U83" s="335">
        <f>IF(U$7=0,0,U$7/TEL_fec!U$7)</f>
        <v>0.12465270763676652</v>
      </c>
      <c r="V83" s="335">
        <f>IF(V$7=0,0,V$7/TEL_fec!V$7)</f>
        <v>0.12465270763676647</v>
      </c>
      <c r="W83" s="335">
        <f>IF(W$7=0,0,W$7/TEL_fec!W$7)</f>
        <v>0.1246527076367665</v>
      </c>
      <c r="X83" s="335">
        <f>IF(X$7=0,0,X$7/TEL_fec!X$7)</f>
        <v>0.12465270763676652</v>
      </c>
      <c r="Y83" s="335">
        <f>IF(Y$7=0,0,Y$7/TEL_fec!Y$7)</f>
        <v>0.1246527076367665</v>
      </c>
      <c r="DA83" s="177"/>
    </row>
    <row r="84" spans="1:105" ht="12" customHeight="1" x14ac:dyDescent="0.25">
      <c r="A84" s="173" t="s">
        <v>93</v>
      </c>
      <c r="B84" s="335">
        <f>IF(B$8=0,0,B$8/TEL_fec!B$8)</f>
        <v>0.67202775854639119</v>
      </c>
      <c r="C84" s="335">
        <f>IF(C$8=0,0,C$8/TEL_fec!C$8)</f>
        <v>0.67202775854639119</v>
      </c>
      <c r="D84" s="335">
        <f>IF(D$8=0,0,D$8/TEL_fec!D$8)</f>
        <v>0.6720277585463913</v>
      </c>
      <c r="E84" s="335">
        <f>IF(E$8=0,0,E$8/TEL_fec!E$8)</f>
        <v>0.6720277585463913</v>
      </c>
      <c r="F84" s="335">
        <f>IF(F$8=0,0,F$8/TEL_fec!F$8)</f>
        <v>0.67202775854639119</v>
      </c>
      <c r="G84" s="335">
        <f>IF(G$8=0,0,G$8/TEL_fec!G$8)</f>
        <v>0.67202775854639119</v>
      </c>
      <c r="H84" s="335">
        <f>IF(H$8=0,0,H$8/TEL_fec!H$8)</f>
        <v>0.67202775854639141</v>
      </c>
      <c r="I84" s="335">
        <f>IF(I$8=0,0,I$8/TEL_fec!I$8)</f>
        <v>0.67202775854639119</v>
      </c>
      <c r="J84" s="335">
        <f>IF(J$8=0,0,J$8/TEL_fec!J$8)</f>
        <v>0.6720277585463913</v>
      </c>
      <c r="K84" s="335">
        <f>IF(K$8=0,0,K$8/TEL_fec!K$8)</f>
        <v>0.67202775854639141</v>
      </c>
      <c r="L84" s="335">
        <f>IF(L$8=0,0,L$8/TEL_fec!L$8)</f>
        <v>0.67202775854639107</v>
      </c>
      <c r="M84" s="335">
        <f>IF(M$8=0,0,M$8/TEL_fec!M$8)</f>
        <v>0.67202775854639119</v>
      </c>
      <c r="N84" s="335">
        <f>IF(N$8=0,0,N$8/TEL_fec!N$8)</f>
        <v>0.6720277585463913</v>
      </c>
      <c r="O84" s="335">
        <f>IF(O$8=0,0,O$8/TEL_fec!O$8)</f>
        <v>0.6720277585463913</v>
      </c>
      <c r="P84" s="335">
        <f>IF(P$8=0,0,P$8/TEL_fec!P$8)</f>
        <v>0.67202775854639119</v>
      </c>
      <c r="Q84" s="335">
        <f>IF(Q$8=0,0,Q$8/TEL_fec!Q$8)</f>
        <v>0.67202775854639107</v>
      </c>
      <c r="R84" s="335">
        <f>IF(R$8=0,0,R$8/TEL_fec!R$8)</f>
        <v>0.6720277585463913</v>
      </c>
      <c r="S84" s="335">
        <f>IF(S$8=0,0,S$8/TEL_fec!S$8)</f>
        <v>0.67202775854639107</v>
      </c>
      <c r="T84" s="335">
        <f>IF(T$8=0,0,T$8/TEL_fec!T$8)</f>
        <v>0.67202775854639119</v>
      </c>
      <c r="U84" s="335">
        <f>IF(U$8=0,0,U$8/TEL_fec!U$8)</f>
        <v>0.67202775854639107</v>
      </c>
      <c r="V84" s="335">
        <f>IF(V$8=0,0,V$8/TEL_fec!V$8)</f>
        <v>0.67202775854639119</v>
      </c>
      <c r="W84" s="335">
        <f>IF(W$8=0,0,W$8/TEL_fec!W$8)</f>
        <v>0.6720277585463913</v>
      </c>
      <c r="X84" s="335">
        <f>IF(X$8=0,0,X$8/TEL_fec!X$8)</f>
        <v>0.6720277585463913</v>
      </c>
      <c r="Y84" s="335">
        <f>IF(Y$8=0,0,Y$8/TEL_fec!Y$8)</f>
        <v>0.67202775854639119</v>
      </c>
      <c r="DA84" s="177"/>
    </row>
    <row r="85" spans="1:105" ht="12" customHeight="1" x14ac:dyDescent="0.25">
      <c r="A85" s="173" t="s">
        <v>94</v>
      </c>
      <c r="B85" s="335">
        <f>IF(B$9=0,0,B$9/TEL_fec!B$9)</f>
        <v>0.48309733486650841</v>
      </c>
      <c r="C85" s="335">
        <f>IF(C$9=0,0,C$9/TEL_fec!C$9)</f>
        <v>0.48309733486650819</v>
      </c>
      <c r="D85" s="335">
        <f>IF(D$9=0,0,D$9/TEL_fec!D$9)</f>
        <v>0.48309733486650835</v>
      </c>
      <c r="E85" s="335">
        <f>IF(E$9=0,0,E$9/TEL_fec!E$9)</f>
        <v>0.48309733486650841</v>
      </c>
      <c r="F85" s="335">
        <f>IF(F$9=0,0,F$9/TEL_fec!F$9)</f>
        <v>0.48309733486650847</v>
      </c>
      <c r="G85" s="335">
        <f>IF(G$9=0,0,G$9/TEL_fec!G$9)</f>
        <v>0.48309733486650835</v>
      </c>
      <c r="H85" s="335">
        <f>IF(H$9=0,0,H$9/TEL_fec!H$9)</f>
        <v>0.48309733486650824</v>
      </c>
      <c r="I85" s="335">
        <f>IF(I$9=0,0,I$9/TEL_fec!I$9)</f>
        <v>0.48309733486650813</v>
      </c>
      <c r="J85" s="335">
        <f>IF(J$9=0,0,J$9/TEL_fec!J$9)</f>
        <v>0.48309733486650824</v>
      </c>
      <c r="K85" s="335">
        <f>IF(K$9=0,0,K$9/TEL_fec!K$9)</f>
        <v>0.48309733486650824</v>
      </c>
      <c r="L85" s="335">
        <f>IF(L$9=0,0,L$9/TEL_fec!L$9)</f>
        <v>0.48309733486650824</v>
      </c>
      <c r="M85" s="335">
        <f>IF(M$9=0,0,M$9/TEL_fec!M$9)</f>
        <v>0.48309733486650824</v>
      </c>
      <c r="N85" s="335">
        <f>IF(N$9=0,0,N$9/TEL_fec!N$9)</f>
        <v>0.48309733486650824</v>
      </c>
      <c r="O85" s="335">
        <f>IF(O$9=0,0,O$9/TEL_fec!O$9)</f>
        <v>0.4830973348665083</v>
      </c>
      <c r="P85" s="335">
        <f>IF(P$9=0,0,P$9/TEL_fec!P$9)</f>
        <v>0.4830973348665083</v>
      </c>
      <c r="Q85" s="335">
        <f>IF(Q$9=0,0,Q$9/TEL_fec!Q$9)</f>
        <v>0.48309733486650824</v>
      </c>
      <c r="R85" s="335">
        <f>IF(R$9=0,0,R$9/TEL_fec!R$9)</f>
        <v>0.48309733486650824</v>
      </c>
      <c r="S85" s="335">
        <f>IF(S$9=0,0,S$9/TEL_fec!S$9)</f>
        <v>0.48309733486650824</v>
      </c>
      <c r="T85" s="335">
        <f>IF(T$9=0,0,T$9/TEL_fec!T$9)</f>
        <v>0.48309733486650824</v>
      </c>
      <c r="U85" s="335">
        <f>IF(U$9=0,0,U$9/TEL_fec!U$9)</f>
        <v>0.48309733486650824</v>
      </c>
      <c r="V85" s="335">
        <f>IF(V$9=0,0,V$9/TEL_fec!V$9)</f>
        <v>0.48309733486650824</v>
      </c>
      <c r="W85" s="335">
        <f>IF(W$9=0,0,W$9/TEL_fec!W$9)</f>
        <v>0.48309733486650824</v>
      </c>
      <c r="X85" s="335">
        <f>IF(X$9=0,0,X$9/TEL_fec!X$9)</f>
        <v>0.48309733486650824</v>
      </c>
      <c r="Y85" s="335">
        <f>IF(Y$9=0,0,Y$9/TEL_fec!Y$9)</f>
        <v>0.4830973348665083</v>
      </c>
      <c r="DA85" s="177"/>
    </row>
    <row r="86" spans="1:105" ht="12" customHeight="1" x14ac:dyDescent="0.25">
      <c r="A86" s="56" t="s">
        <v>95</v>
      </c>
      <c r="B86" s="336">
        <f>IF(B$10=0,0,B$10/TEL_fec!B$10)</f>
        <v>0.7180774209608688</v>
      </c>
      <c r="C86" s="336">
        <f>IF(C$10=0,0,C$10/TEL_fec!C$10)</f>
        <v>0.70118596326164373</v>
      </c>
      <c r="D86" s="336">
        <f>IF(D$10=0,0,D$10/TEL_fec!D$10)</f>
        <v>0.70432291556918869</v>
      </c>
      <c r="E86" s="336">
        <f>IF(E$10=0,0,E$10/TEL_fec!E$10)</f>
        <v>0.6979381754364492</v>
      </c>
      <c r="F86" s="336">
        <f>IF(F$10=0,0,F$10/TEL_fec!F$10)</f>
        <v>0.69300181578776776</v>
      </c>
      <c r="G86" s="336">
        <f>IF(G$10=0,0,G$10/TEL_fec!G$10)</f>
        <v>0.70292409786361421</v>
      </c>
      <c r="H86" s="336">
        <f>IF(H$10=0,0,H$10/TEL_fec!H$10)</f>
        <v>0.70085276278744668</v>
      </c>
      <c r="I86" s="336">
        <f>IF(I$10=0,0,I$10/TEL_fec!I$10)</f>
        <v>0.69378086121021898</v>
      </c>
      <c r="J86" s="336">
        <f>IF(J$10=0,0,J$10/TEL_fec!J$10)</f>
        <v>0.69425957945774863</v>
      </c>
      <c r="K86" s="336">
        <f>IF(K$10=0,0,K$10/TEL_fec!K$10)</f>
        <v>0.69065171002700254</v>
      </c>
      <c r="L86" s="336">
        <f>IF(L$10=0,0,L$10/TEL_fec!L$10)</f>
        <v>0.69655812564104713</v>
      </c>
      <c r="M86" s="336">
        <f>IF(M$10=0,0,M$10/TEL_fec!M$10)</f>
        <v>0.68749409771462111</v>
      </c>
      <c r="N86" s="336">
        <f>IF(N$10=0,0,N$10/TEL_fec!N$10)</f>
        <v>0.69657502774661961</v>
      </c>
      <c r="O86" s="336">
        <f>IF(O$10=0,0,O$10/TEL_fec!O$10)</f>
        <v>0.69507532506784708</v>
      </c>
      <c r="P86" s="336">
        <f>IF(P$10=0,0,P$10/TEL_fec!P$10)</f>
        <v>0.69949580850279414</v>
      </c>
      <c r="Q86" s="336">
        <f>IF(Q$10=0,0,Q$10/TEL_fec!Q$10)</f>
        <v>0.69756040393795382</v>
      </c>
      <c r="R86" s="336">
        <f>IF(R$10=0,0,R$10/TEL_fec!R$10)</f>
        <v>0.69487998031055409</v>
      </c>
      <c r="S86" s="336">
        <f>IF(S$10=0,0,S$10/TEL_fec!S$10)</f>
        <v>0.69540730697232034</v>
      </c>
      <c r="T86" s="336">
        <f>IF(T$10=0,0,T$10/TEL_fec!T$10)</f>
        <v>0.69243340750572613</v>
      </c>
      <c r="U86" s="336">
        <f>IF(U$10=0,0,U$10/TEL_fec!U$10)</f>
        <v>0.69265503070078216</v>
      </c>
      <c r="V86" s="336">
        <f>IF(V$10=0,0,V$10/TEL_fec!V$10)</f>
        <v>0.68732253861108583</v>
      </c>
      <c r="W86" s="336">
        <f>IF(W$10=0,0,W$10/TEL_fec!W$10)</f>
        <v>0.68439846449698616</v>
      </c>
      <c r="X86" s="336">
        <f>IF(X$10=0,0,X$10/TEL_fec!X$10)</f>
        <v>0.6964583714207202</v>
      </c>
      <c r="Y86" s="336">
        <f>IF(Y$10=0,0,Y$10/TEL_fec!Y$10)</f>
        <v>0.70203420673889461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0.48720517748426173</v>
      </c>
      <c r="C87" s="349">
        <f>IF(C$16=0,0,C$16/TEL_fec!C$16)</f>
        <v>0.4994219113425255</v>
      </c>
      <c r="D87" s="349">
        <f>IF(D$16=0,0,D$16/TEL_fec!D$16)</f>
        <v>0.50794358285713848</v>
      </c>
      <c r="E87" s="349">
        <f>IF(E$16=0,0,E$16/TEL_fec!E$16)</f>
        <v>0.50880794576006594</v>
      </c>
      <c r="F87" s="349">
        <f>IF(F$16=0,0,F$16/TEL_fec!F$16)</f>
        <v>0.5144374148584655</v>
      </c>
      <c r="G87" s="349">
        <f>IF(G$16=0,0,G$16/TEL_fec!G$16)</f>
        <v>0.52226830184118578</v>
      </c>
      <c r="H87" s="349">
        <f>IF(H$16=0,0,H$16/TEL_fec!H$16)</f>
        <v>0.52287826317039232</v>
      </c>
      <c r="I87" s="349">
        <f>IF(I$16=0,0,I$16/TEL_fec!I$16)</f>
        <v>0.51435417723329513</v>
      </c>
      <c r="J87" s="349">
        <f>IF(J$16=0,0,J$16/TEL_fec!J$16)</f>
        <v>0.52031885364088915</v>
      </c>
      <c r="K87" s="349">
        <f>IF(K$16=0,0,K$16/TEL_fec!K$16)</f>
        <v>0.51224922210097279</v>
      </c>
      <c r="L87" s="349">
        <f>IF(L$16=0,0,L$16/TEL_fec!L$16)</f>
        <v>0.51771692397752223</v>
      </c>
      <c r="M87" s="349">
        <f>IF(M$16=0,0,M$16/TEL_fec!M$16)</f>
        <v>0.5172044097561842</v>
      </c>
      <c r="N87" s="349">
        <f>IF(N$16=0,0,N$16/TEL_fec!N$16)</f>
        <v>0.54839255199275649</v>
      </c>
      <c r="O87" s="349">
        <f>IF(O$16=0,0,O$16/TEL_fec!O$16)</f>
        <v>0.54878849223173776</v>
      </c>
      <c r="P87" s="349">
        <f>IF(P$16=0,0,P$16/TEL_fec!P$16)</f>
        <v>0.54866390868120618</v>
      </c>
      <c r="Q87" s="349">
        <f>IF(Q$16=0,0,Q$16/TEL_fec!Q$16)</f>
        <v>0.54883336181207043</v>
      </c>
      <c r="R87" s="349">
        <f>IF(R$16=0,0,R$16/TEL_fec!R$16)</f>
        <v>0.54836319598062544</v>
      </c>
      <c r="S87" s="349">
        <f>IF(S$16=0,0,S$16/TEL_fec!S$16)</f>
        <v>0.54692584856179938</v>
      </c>
      <c r="T87" s="349">
        <f>IF(T$16=0,0,T$16/TEL_fec!T$16)</f>
        <v>0.54315691643174324</v>
      </c>
      <c r="U87" s="349">
        <f>IF(U$16=0,0,U$16/TEL_fec!U$16)</f>
        <v>0.54353505854253392</v>
      </c>
      <c r="V87" s="349">
        <f>IF(V$16=0,0,V$16/TEL_fec!V$16)</f>
        <v>0.54440283414809842</v>
      </c>
      <c r="W87" s="349">
        <f>IF(W$16=0,0,W$16/TEL_fec!W$16)</f>
        <v>0.54462660564726251</v>
      </c>
      <c r="X87" s="349">
        <f>IF(X$16=0,0,X$16/TEL_fec!X$16)</f>
        <v>0.53405863224158745</v>
      </c>
      <c r="Y87" s="349">
        <f>IF(Y$16=0,0,Y$16/TEL_fec!Y$16)</f>
        <v>0.53253888726188081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0.43098919546684689</v>
      </c>
      <c r="C88" s="349">
        <f>IF(C$27=0,0,C$27/TEL_fec!C$27)</f>
        <v>0.44179630618761839</v>
      </c>
      <c r="D88" s="349">
        <f>IF(D$27=0,0,D$27/TEL_fec!D$27)</f>
        <v>0.44933470791208363</v>
      </c>
      <c r="E88" s="349">
        <f>IF(E$27=0,0,E$27/TEL_fec!E$27)</f>
        <v>0.45009933663390411</v>
      </c>
      <c r="F88" s="349">
        <f>IF(F$27=0,0,F$27/TEL_fec!F$27)</f>
        <v>0.4550792516055655</v>
      </c>
      <c r="G88" s="349">
        <f>IF(G$27=0,0,G$27/TEL_fec!G$27)</f>
        <v>0.4620065747056642</v>
      </c>
      <c r="H88" s="349">
        <f>IF(H$27=0,0,H$27/TEL_fec!H$27)</f>
        <v>0.462546155881501</v>
      </c>
      <c r="I88" s="349">
        <f>IF(I$27=0,0,I$27/TEL_fec!I$27)</f>
        <v>0.45500561832176112</v>
      </c>
      <c r="J88" s="349">
        <f>IF(J$27=0,0,J$27/TEL_fec!J$27)</f>
        <v>0.46028206283617107</v>
      </c>
      <c r="K88" s="349">
        <f>IF(K$27=0,0,K$27/TEL_fec!K$27)</f>
        <v>0.45314354262778372</v>
      </c>
      <c r="L88" s="349">
        <f>IF(L$27=0,0,L$27/TEL_fec!L$27)</f>
        <v>0.45798035582626967</v>
      </c>
      <c r="M88" s="349">
        <f>IF(M$27=0,0,M$27/TEL_fec!M$27)</f>
        <v>0.45752697786123969</v>
      </c>
      <c r="N88" s="349">
        <f>IF(N$27=0,0,N$27/TEL_fec!N$27)</f>
        <v>0.48511648830128457</v>
      </c>
      <c r="O88" s="349">
        <f>IF(O$27=0,0,O$27/TEL_fec!O$27)</f>
        <v>0.48546674312807553</v>
      </c>
      <c r="P88" s="349">
        <f>IF(P$27=0,0,P$27/TEL_fec!P$27)</f>
        <v>0.48535653460260553</v>
      </c>
      <c r="Q88" s="349">
        <f>IF(Q$27=0,0,Q$27/TEL_fec!Q$27)</f>
        <v>0.48550643544913896</v>
      </c>
      <c r="R88" s="349">
        <f>IF(R$27=0,0,R$27/TEL_fec!R$27)</f>
        <v>0.48509051952132254</v>
      </c>
      <c r="S88" s="349">
        <f>IF(S$27=0,0,S$27/TEL_fec!S$27)</f>
        <v>0.48381901988159171</v>
      </c>
      <c r="T88" s="349">
        <f>IF(T$27=0,0,T$27/TEL_fec!T$27)</f>
        <v>0.48048496453577266</v>
      </c>
      <c r="U88" s="349">
        <f>IF(U$27=0,0,U$27/TEL_fec!U$27)</f>
        <v>0.48081947486454879</v>
      </c>
      <c r="V88" s="349">
        <f>IF(V$27=0,0,V$27/TEL_fec!V$27)</f>
        <v>0.48158712251562558</v>
      </c>
      <c r="W88" s="349">
        <f>IF(W$27=0,0,W$27/TEL_fec!W$27)</f>
        <v>0.48178507422642491</v>
      </c>
      <c r="X88" s="349">
        <f>IF(X$27=0,0,X$27/TEL_fec!X$27)</f>
        <v>0.47243648236755797</v>
      </c>
      <c r="Y88" s="349">
        <f>IF(Y$27=0,0,Y$27/TEL_fec!Y$27)</f>
        <v>0.47109209257781764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0.59302849835745342</v>
      </c>
      <c r="C89" s="349">
        <f>IF(C$38=0,0,C$38/TEL_fec!C$38)</f>
        <v>0.59302849835745353</v>
      </c>
      <c r="D89" s="349">
        <f>IF(D$38=0,0,D$38/TEL_fec!D$38)</f>
        <v>0.59302849835745319</v>
      </c>
      <c r="E89" s="349">
        <f>IF(E$38=0,0,E$38/TEL_fec!E$38)</f>
        <v>0.59302849835745342</v>
      </c>
      <c r="F89" s="349">
        <f>IF(F$38=0,0,F$38/TEL_fec!F$38)</f>
        <v>0.59302849835745319</v>
      </c>
      <c r="G89" s="349">
        <f>IF(G$38=0,0,G$38/TEL_fec!G$38)</f>
        <v>0.59302849835745319</v>
      </c>
      <c r="H89" s="349">
        <f>IF(H$38=0,0,H$38/TEL_fec!H$38)</f>
        <v>0.59302849835745342</v>
      </c>
      <c r="I89" s="349">
        <f>IF(I$38=0,0,I$38/TEL_fec!I$38)</f>
        <v>0.59302849835745319</v>
      </c>
      <c r="J89" s="349">
        <f>IF(J$38=0,0,J$38/TEL_fec!J$38)</f>
        <v>0.5930284983574533</v>
      </c>
      <c r="K89" s="349">
        <f>IF(K$38=0,0,K$38/TEL_fec!K$38)</f>
        <v>0.5930284983574533</v>
      </c>
      <c r="L89" s="349">
        <f>IF(L$38=0,0,L$38/TEL_fec!L$38)</f>
        <v>0.5930284983574533</v>
      </c>
      <c r="M89" s="349">
        <f>IF(M$38=0,0,M$38/TEL_fec!M$38)</f>
        <v>0.59302849835745308</v>
      </c>
      <c r="N89" s="349">
        <f>IF(N$38=0,0,N$38/TEL_fec!N$38)</f>
        <v>0.5930284983574533</v>
      </c>
      <c r="O89" s="349">
        <f>IF(O$38=0,0,O$38/TEL_fec!O$38)</f>
        <v>0.59302849835745342</v>
      </c>
      <c r="P89" s="349">
        <f>IF(P$38=0,0,P$38/TEL_fec!P$38)</f>
        <v>0.59302849835745319</v>
      </c>
      <c r="Q89" s="349">
        <f>IF(Q$38=0,0,Q$38/TEL_fec!Q$38)</f>
        <v>0.5930284983574533</v>
      </c>
      <c r="R89" s="349">
        <f>IF(R$38=0,0,R$38/TEL_fec!R$38)</f>
        <v>0.59302849835745353</v>
      </c>
      <c r="S89" s="349">
        <f>IF(S$38=0,0,S$38/TEL_fec!S$38)</f>
        <v>0.5930284983574533</v>
      </c>
      <c r="T89" s="349">
        <f>IF(T$38=0,0,T$38/TEL_fec!T$38)</f>
        <v>0.59302849835745319</v>
      </c>
      <c r="U89" s="349">
        <f>IF(U$38=0,0,U$38/TEL_fec!U$38)</f>
        <v>0.59302849835745319</v>
      </c>
      <c r="V89" s="349">
        <f>IF(V$38=0,0,V$38/TEL_fec!V$38)</f>
        <v>0.59302849835745353</v>
      </c>
      <c r="W89" s="349">
        <f>IF(W$38=0,0,W$38/TEL_fec!W$38)</f>
        <v>0.59302849835745319</v>
      </c>
      <c r="X89" s="349">
        <f>IF(X$38=0,0,X$38/TEL_fec!X$38)</f>
        <v>0.5930284983574533</v>
      </c>
      <c r="Y89" s="349">
        <f>IF(Y$38=0,0,Y$38/TEL_fec!Y$38)</f>
        <v>0.5930284983574533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0.38782639934317731</v>
      </c>
      <c r="C90" s="349">
        <f>IF(C$39=0,0,C$39/TEL_fec!C$39)</f>
        <v>0.39330502669833856</v>
      </c>
      <c r="D90" s="349">
        <f>IF(D$39=0,0,D$39/TEL_fec!D$39)</f>
        <v>0.39879122129293038</v>
      </c>
      <c r="E90" s="349">
        <f>IF(E$39=0,0,E$39/TEL_fec!E$39)</f>
        <v>0.39811398641198198</v>
      </c>
      <c r="F90" s="349">
        <f>IF(F$39=0,0,F$39/TEL_fec!F$39)</f>
        <v>0.40017656101533028</v>
      </c>
      <c r="G90" s="349">
        <f>IF(G$39=0,0,G$39/TEL_fec!G$39)</f>
        <v>0.40653648790906893</v>
      </c>
      <c r="H90" s="349">
        <f>IF(H$39=0,0,H$39/TEL_fec!H$39)</f>
        <v>0.40676584690863465</v>
      </c>
      <c r="I90" s="349">
        <f>IF(I$39=0,0,I$39/TEL_fec!I$39)</f>
        <v>0.4002269634842347</v>
      </c>
      <c r="J90" s="349">
        <f>IF(J$39=0,0,J$39/TEL_fec!J$39)</f>
        <v>0.40376356926357071</v>
      </c>
      <c r="K90" s="349">
        <f>IF(K$39=0,0,K$39/TEL_fec!K$39)</f>
        <v>0.39782883352786108</v>
      </c>
      <c r="L90" s="349">
        <f>IF(L$39=0,0,L$39/TEL_fec!L$39)</f>
        <v>0.40495488337784397</v>
      </c>
      <c r="M90" s="349">
        <f>IF(M$39=0,0,M$39/TEL_fec!M$39)</f>
        <v>0.40277647959371882</v>
      </c>
      <c r="N90" s="349">
        <f>IF(N$39=0,0,N$39/TEL_fec!N$39)</f>
        <v>0.41213963034909623</v>
      </c>
      <c r="O90" s="349">
        <f>IF(O$39=0,0,O$39/TEL_fec!O$39)</f>
        <v>0.41248456936378214</v>
      </c>
      <c r="P90" s="349">
        <f>IF(P$39=0,0,P$39/TEL_fec!P$39)</f>
        <v>0.41332115327852098</v>
      </c>
      <c r="Q90" s="349">
        <f>IF(Q$39=0,0,Q$39/TEL_fec!Q$39)</f>
        <v>0.41320434555507946</v>
      </c>
      <c r="R90" s="349">
        <f>IF(R$39=0,0,R$39/TEL_fec!R$39)</f>
        <v>0.41279402310005187</v>
      </c>
      <c r="S90" s="349">
        <f>IF(S$39=0,0,S$39/TEL_fec!S$39)</f>
        <v>0.41265903975921309</v>
      </c>
      <c r="T90" s="349">
        <f>IF(T$39=0,0,T$39/TEL_fec!T$39)</f>
        <v>0.41161468034826232</v>
      </c>
      <c r="U90" s="349">
        <f>IF(U$39=0,0,U$39/TEL_fec!U$39)</f>
        <v>0.41181248122358793</v>
      </c>
      <c r="V90" s="349">
        <f>IF(V$39=0,0,V$39/TEL_fec!V$39)</f>
        <v>0.4107577616988895</v>
      </c>
      <c r="W90" s="349">
        <f>IF(W$39=0,0,W$39/TEL_fec!W$39)</f>
        <v>0.41021816224818541</v>
      </c>
      <c r="X90" s="349">
        <f>IF(X$39=0,0,X$39/TEL_fec!X$39)</f>
        <v>0.41146469185885648</v>
      </c>
      <c r="Y90" s="349">
        <f>IF(Y$39=0,0,Y$39/TEL_fec!Y$39)</f>
        <v>0.41204580178575984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0.46916001675856911</v>
      </c>
      <c r="C91" s="337">
        <f>IF(C$59=0,0,C$59/TEL_fec!C$59)</f>
        <v>0.46916001675856916</v>
      </c>
      <c r="D91" s="337">
        <f>IF(D$59=0,0,D$59/TEL_fec!D$59)</f>
        <v>0.46916001675856911</v>
      </c>
      <c r="E91" s="337">
        <f>IF(E$59=0,0,E$59/TEL_fec!E$59)</f>
        <v>0.46916001675856911</v>
      </c>
      <c r="F91" s="337">
        <f>IF(F$59=0,0,F$59/TEL_fec!F$59)</f>
        <v>0.46916001675856911</v>
      </c>
      <c r="G91" s="337">
        <f>IF(G$59=0,0,G$59/TEL_fec!G$59)</f>
        <v>0.46916001675856905</v>
      </c>
      <c r="H91" s="337">
        <f>IF(H$59=0,0,H$59/TEL_fec!H$59)</f>
        <v>0.46916001675856911</v>
      </c>
      <c r="I91" s="337">
        <f>IF(I$59=0,0,I$59/TEL_fec!I$59)</f>
        <v>0.46916001675856911</v>
      </c>
      <c r="J91" s="337">
        <f>IF(J$59=0,0,J$59/TEL_fec!J$59)</f>
        <v>0.46916001675856894</v>
      </c>
      <c r="K91" s="337">
        <f>IF(K$59=0,0,K$59/TEL_fec!K$59)</f>
        <v>0.46916001675856894</v>
      </c>
      <c r="L91" s="337">
        <f>IF(L$59=0,0,L$59/TEL_fec!L$59)</f>
        <v>0.46916001675856928</v>
      </c>
      <c r="M91" s="337">
        <f>IF(M$59=0,0,M$59/TEL_fec!M$59)</f>
        <v>0.46916001675856922</v>
      </c>
      <c r="N91" s="337">
        <f>IF(N$59=0,0,N$59/TEL_fec!N$59)</f>
        <v>0.46916001675856905</v>
      </c>
      <c r="O91" s="337">
        <f>IF(O$59=0,0,O$59/TEL_fec!O$59)</f>
        <v>0.46916001675856928</v>
      </c>
      <c r="P91" s="337">
        <f>IF(P$59=0,0,P$59/TEL_fec!P$59)</f>
        <v>0.46916001675856911</v>
      </c>
      <c r="Q91" s="337">
        <f>IF(Q$59=0,0,Q$59/TEL_fec!Q$59)</f>
        <v>0.469160016758569</v>
      </c>
      <c r="R91" s="337">
        <f>IF(R$59=0,0,R$59/TEL_fec!R$59)</f>
        <v>0.46916001675856922</v>
      </c>
      <c r="S91" s="337">
        <f>IF(S$59=0,0,S$59/TEL_fec!S$59)</f>
        <v>0.46916001675856916</v>
      </c>
      <c r="T91" s="337">
        <f>IF(T$59=0,0,T$59/TEL_fec!T$59)</f>
        <v>0.46916001675856911</v>
      </c>
      <c r="U91" s="337">
        <f>IF(U$59=0,0,U$59/TEL_fec!U$59)</f>
        <v>0.46916001675856922</v>
      </c>
      <c r="V91" s="337">
        <f>IF(V$59=0,0,V$59/TEL_fec!V$59)</f>
        <v>0.46916001675856922</v>
      </c>
      <c r="W91" s="337">
        <f>IF(W$59=0,0,W$59/TEL_fec!W$59)</f>
        <v>0.46916001675856922</v>
      </c>
      <c r="X91" s="337">
        <f>IF(X$59=0,0,X$59/TEL_fec!X$59)</f>
        <v>0.46916001675856911</v>
      </c>
      <c r="Y91" s="337">
        <f>IF(Y$59=0,0,Y$59/TEL_fec!Y$59)</f>
        <v>0.46916001675856911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PT: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1023.039940678729</v>
      </c>
      <c r="C5" s="223">
        <v>908.71417979872888</v>
      </c>
      <c r="D5" s="223">
        <v>785.8095015579654</v>
      </c>
      <c r="E5" s="223">
        <v>740.05423883891194</v>
      </c>
      <c r="F5" s="223">
        <v>671.42303423882254</v>
      </c>
      <c r="G5" s="223">
        <v>434.93799059892842</v>
      </c>
      <c r="H5" s="223">
        <v>409.80257387890418</v>
      </c>
      <c r="I5" s="223">
        <v>569.07752723898943</v>
      </c>
      <c r="J5" s="223">
        <v>450.76779287919959</v>
      </c>
      <c r="K5" s="223">
        <v>459.97829711899129</v>
      </c>
      <c r="L5" s="223">
        <v>372.94027523875371</v>
      </c>
      <c r="M5" s="223">
        <v>388.89511523903792</v>
      </c>
      <c r="N5" s="223">
        <v>341.56030715893752</v>
      </c>
      <c r="O5" s="223">
        <v>348.71299775886479</v>
      </c>
      <c r="P5" s="223">
        <v>348.24782015910012</v>
      </c>
      <c r="Q5" s="223">
        <v>352.37041451904298</v>
      </c>
      <c r="R5" s="223">
        <v>349.0079173188841</v>
      </c>
      <c r="S5" s="223">
        <v>352.91334743887768</v>
      </c>
      <c r="T5" s="223">
        <v>372.14335043862292</v>
      </c>
      <c r="U5" s="223">
        <v>354.3369022786751</v>
      </c>
      <c r="V5" s="223">
        <v>339.77517551915219</v>
      </c>
      <c r="W5" s="223">
        <v>434.61907775869281</v>
      </c>
      <c r="X5" s="223">
        <v>335.59822259896077</v>
      </c>
      <c r="Y5" s="223">
        <v>283.74850043855332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70.837646984057628</v>
      </c>
      <c r="C10" s="260">
        <v>90.860216158974865</v>
      </c>
      <c r="D10" s="260">
        <v>87.876542785006464</v>
      </c>
      <c r="E10" s="260">
        <v>88.600573239905529</v>
      </c>
      <c r="F10" s="260">
        <v>90.591309709205987</v>
      </c>
      <c r="G10" s="260">
        <v>66.789307849354557</v>
      </c>
      <c r="H10" s="260">
        <v>65.95478045369309</v>
      </c>
      <c r="I10" s="260">
        <v>81.033889930783289</v>
      </c>
      <c r="J10" s="260">
        <v>72.777059265607591</v>
      </c>
      <c r="K10" s="260">
        <v>70.805126686024835</v>
      </c>
      <c r="L10" s="260">
        <v>64.824743080473823</v>
      </c>
      <c r="M10" s="260">
        <v>70.89362505274525</v>
      </c>
      <c r="N10" s="260">
        <v>50.818791763525638</v>
      </c>
      <c r="O10" s="260">
        <v>53.26948423236982</v>
      </c>
      <c r="P10" s="260">
        <v>51.300098929362591</v>
      </c>
      <c r="Q10" s="260">
        <v>52.76832118189845</v>
      </c>
      <c r="R10" s="260">
        <v>53.364712048348352</v>
      </c>
      <c r="S10" s="260">
        <v>54.134245154050731</v>
      </c>
      <c r="T10" s="260">
        <v>59.222913540070998</v>
      </c>
      <c r="U10" s="260">
        <v>57.644318073532062</v>
      </c>
      <c r="V10" s="260">
        <v>58.81186327212675</v>
      </c>
      <c r="W10" s="260">
        <v>72.737085586559814</v>
      </c>
      <c r="X10" s="260">
        <v>50.388806192192803</v>
      </c>
      <c r="Y10" s="260">
        <v>41.876979509122762</v>
      </c>
      <c r="DA10" s="68" t="s">
        <v>2818</v>
      </c>
    </row>
    <row r="11" spans="1:105" ht="12" customHeight="1" x14ac:dyDescent="0.25">
      <c r="A11" s="37" t="s">
        <v>159</v>
      </c>
      <c r="B11" s="226">
        <v>5.9856190472808111</v>
      </c>
      <c r="C11" s="226">
        <v>5.6429856176871294</v>
      </c>
      <c r="D11" s="226">
        <v>3.1944488395103501</v>
      </c>
      <c r="E11" s="226">
        <v>4.8623588780174138</v>
      </c>
      <c r="F11" s="226">
        <v>4.5833237656011114</v>
      </c>
      <c r="G11" s="226">
        <v>3.3692793196051301</v>
      </c>
      <c r="H11" s="226">
        <v>2.671786602193337</v>
      </c>
      <c r="I11" s="226">
        <v>2.3086029091441191</v>
      </c>
      <c r="J11" s="226">
        <v>0.71949475722790701</v>
      </c>
      <c r="K11" s="226">
        <v>0</v>
      </c>
      <c r="L11" s="226">
        <v>0.70347450290050173</v>
      </c>
      <c r="M11" s="226">
        <v>0.72968185859789159</v>
      </c>
      <c r="N11" s="226">
        <v>0.54650177547282719</v>
      </c>
      <c r="O11" s="226">
        <v>1.075541858600521</v>
      </c>
      <c r="P11" s="226">
        <v>1.5408036349852119</v>
      </c>
      <c r="Q11" s="226">
        <v>2.5829302444447571</v>
      </c>
      <c r="R11" s="226">
        <v>1.569482312725178</v>
      </c>
      <c r="S11" s="226">
        <v>1.072680625731206</v>
      </c>
      <c r="T11" s="226">
        <v>1.204704142634424</v>
      </c>
      <c r="U11" s="226">
        <v>0.69974071851521646</v>
      </c>
      <c r="V11" s="226">
        <v>0.22395980045642849</v>
      </c>
      <c r="W11" s="226">
        <v>0.22595659944167429</v>
      </c>
      <c r="X11" s="226">
        <v>0.18546020219369291</v>
      </c>
      <c r="Y11" s="226">
        <v>5.9789508461489506E-3</v>
      </c>
      <c r="DA11" s="69" t="s">
        <v>2819</v>
      </c>
    </row>
    <row r="12" spans="1:105" ht="12" customHeight="1" x14ac:dyDescent="0.25">
      <c r="A12" s="37" t="s">
        <v>35</v>
      </c>
      <c r="B12" s="226">
        <v>64.852027936776821</v>
      </c>
      <c r="C12" s="226">
        <v>85.217230541287734</v>
      </c>
      <c r="D12" s="226">
        <v>84.682093945496121</v>
      </c>
      <c r="E12" s="226">
        <v>83.738214361888112</v>
      </c>
      <c r="F12" s="226">
        <v>86.007985943604879</v>
      </c>
      <c r="G12" s="226">
        <v>63.42002852974943</v>
      </c>
      <c r="H12" s="226">
        <v>63.282993851499747</v>
      </c>
      <c r="I12" s="226">
        <v>78.725287021639176</v>
      </c>
      <c r="J12" s="226">
        <v>72.057564508379684</v>
      </c>
      <c r="K12" s="226">
        <v>70.805126686024835</v>
      </c>
      <c r="L12" s="226">
        <v>64.121268577573318</v>
      </c>
      <c r="M12" s="226">
        <v>70.163943194147365</v>
      </c>
      <c r="N12" s="226">
        <v>50.272289988052812</v>
      </c>
      <c r="O12" s="226">
        <v>52.193942373769303</v>
      </c>
      <c r="P12" s="226">
        <v>49.759295294377381</v>
      </c>
      <c r="Q12" s="226">
        <v>50.18539093745369</v>
      </c>
      <c r="R12" s="226">
        <v>51.795229735623167</v>
      </c>
      <c r="S12" s="226">
        <v>53.061564528319529</v>
      </c>
      <c r="T12" s="226">
        <v>58.018209397436578</v>
      </c>
      <c r="U12" s="226">
        <v>56.94457735501684</v>
      </c>
      <c r="V12" s="226">
        <v>58.587903471670323</v>
      </c>
      <c r="W12" s="226">
        <v>72.511128987118141</v>
      </c>
      <c r="X12" s="226">
        <v>50.203345989999107</v>
      </c>
      <c r="Y12" s="226">
        <v>41.871000558276613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75.604038056282207</v>
      </c>
      <c r="C16" s="261">
        <v>64.50536352697118</v>
      </c>
      <c r="D16" s="261">
        <v>54.672987332677927</v>
      </c>
      <c r="E16" s="261">
        <v>50.850955535498528</v>
      </c>
      <c r="F16" s="261">
        <v>45.085505535491833</v>
      </c>
      <c r="G16" s="261">
        <v>27.687322035727512</v>
      </c>
      <c r="H16" s="261">
        <v>25.724097156496299</v>
      </c>
      <c r="I16" s="261">
        <v>37.367972838188592</v>
      </c>
      <c r="J16" s="261">
        <v>28.44508568110701</v>
      </c>
      <c r="K16" s="261">
        <v>29.198589772653229</v>
      </c>
      <c r="L16" s="261">
        <v>22.725915050890201</v>
      </c>
      <c r="M16" s="261">
        <v>23.648647886361221</v>
      </c>
      <c r="N16" s="261">
        <v>22.906913436016779</v>
      </c>
      <c r="O16" s="261">
        <v>23.25507740442352</v>
      </c>
      <c r="P16" s="261">
        <v>23.43667254427174</v>
      </c>
      <c r="Q16" s="261">
        <v>23.61318136922085</v>
      </c>
      <c r="R16" s="261">
        <v>23.322742421566449</v>
      </c>
      <c r="S16" s="261">
        <v>23.54301215832292</v>
      </c>
      <c r="T16" s="261">
        <v>24.55052794120272</v>
      </c>
      <c r="U16" s="261">
        <v>23.17378805425297</v>
      </c>
      <c r="V16" s="261">
        <v>21.827106505359239</v>
      </c>
      <c r="W16" s="261">
        <v>28.57483659004988</v>
      </c>
      <c r="X16" s="261">
        <v>22.630091436242591</v>
      </c>
      <c r="Y16" s="261">
        <v>19.102043245689071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3.0807095233393129</v>
      </c>
      <c r="C19" s="229">
        <v>3.0602368938640279</v>
      </c>
      <c r="D19" s="229">
        <v>3.507035170253058</v>
      </c>
      <c r="E19" s="229">
        <v>3.0286603246818431</v>
      </c>
      <c r="F19" s="229">
        <v>3.244114474658585</v>
      </c>
      <c r="G19" s="229">
        <v>2.694146790372701</v>
      </c>
      <c r="H19" s="229">
        <v>2.23335267093525</v>
      </c>
      <c r="I19" s="229">
        <v>2.0001869239057721</v>
      </c>
      <c r="J19" s="229">
        <v>1.747440217277628</v>
      </c>
      <c r="K19" s="229">
        <v>1.524410940681483</v>
      </c>
      <c r="L19" s="229">
        <v>1.2845414322112689</v>
      </c>
      <c r="M19" s="229">
        <v>1.295142304405474</v>
      </c>
      <c r="N19" s="229">
        <v>1.3721445167674109</v>
      </c>
      <c r="O19" s="229">
        <v>1.142355509176278</v>
      </c>
      <c r="P19" s="229">
        <v>1.1454441164495131</v>
      </c>
      <c r="Q19" s="229">
        <v>1.1438461373551441</v>
      </c>
      <c r="R19" s="229">
        <v>0.9159208637879217</v>
      </c>
      <c r="S19" s="229">
        <v>0.95535610511418856</v>
      </c>
      <c r="T19" s="229">
        <v>0.94006207416937293</v>
      </c>
      <c r="U19" s="229">
        <v>0.86151948048603799</v>
      </c>
      <c r="V19" s="229">
        <v>0.72022184778710685</v>
      </c>
      <c r="W19" s="229">
        <v>0.82556614722193866</v>
      </c>
      <c r="X19" s="229">
        <v>0.87932520140766612</v>
      </c>
      <c r="Y19" s="229">
        <v>0.96898534188374896</v>
      </c>
      <c r="DA19" s="73" t="s">
        <v>2827</v>
      </c>
    </row>
    <row r="20" spans="1:105" ht="12" customHeight="1" x14ac:dyDescent="0.25">
      <c r="A20" s="46" t="s">
        <v>159</v>
      </c>
      <c r="B20" s="229">
        <v>0.79941148894509251</v>
      </c>
      <c r="C20" s="229">
        <v>1.074357615167052</v>
      </c>
      <c r="D20" s="229">
        <v>0.75581656202106051</v>
      </c>
      <c r="E20" s="229">
        <v>1.1242059312373991</v>
      </c>
      <c r="F20" s="229">
        <v>1.139595247591497</v>
      </c>
      <c r="G20" s="229">
        <v>0.95396979251833691</v>
      </c>
      <c r="H20" s="229">
        <v>0.75362120921308073</v>
      </c>
      <c r="I20" s="229">
        <v>0.55512573320991354</v>
      </c>
      <c r="J20" s="229">
        <v>0.18562654530962419</v>
      </c>
      <c r="K20" s="229">
        <v>0</v>
      </c>
      <c r="L20" s="229">
        <v>0.18311893124413689</v>
      </c>
      <c r="M20" s="229">
        <v>0.18268119938480951</v>
      </c>
      <c r="N20" s="229">
        <v>0.20797481739639809</v>
      </c>
      <c r="O20" s="229">
        <v>0.41694666064463992</v>
      </c>
      <c r="P20" s="229">
        <v>0.63282322614756148</v>
      </c>
      <c r="Q20" s="229">
        <v>1.052064741458653</v>
      </c>
      <c r="R20" s="229">
        <v>0.63026328235463136</v>
      </c>
      <c r="S20" s="229">
        <v>0.42842640177529301</v>
      </c>
      <c r="T20" s="229">
        <v>0.46144042278442071</v>
      </c>
      <c r="U20" s="229">
        <v>0.26415451662266881</v>
      </c>
      <c r="V20" s="229">
        <v>7.8883609537277272E-2</v>
      </c>
      <c r="W20" s="229">
        <v>8.4549383904785197E-2</v>
      </c>
      <c r="X20" s="229">
        <v>7.807723930968781E-2</v>
      </c>
      <c r="Y20" s="229">
        <v>2.5404783128149121E-3</v>
      </c>
      <c r="DA20" s="73" t="s">
        <v>2828</v>
      </c>
    </row>
    <row r="21" spans="1:105" ht="12" customHeight="1" x14ac:dyDescent="0.25">
      <c r="A21" s="46" t="s">
        <v>32</v>
      </c>
      <c r="B21" s="229">
        <v>63.062581298349357</v>
      </c>
      <c r="C21" s="229">
        <v>44.146417800648933</v>
      </c>
      <c r="D21" s="229">
        <v>30.374087967085021</v>
      </c>
      <c r="E21" s="229">
        <v>27.337322290029601</v>
      </c>
      <c r="F21" s="229">
        <v>19.3168147277099</v>
      </c>
      <c r="G21" s="229">
        <v>6.0826082939156736</v>
      </c>
      <c r="H21" s="229">
        <v>4.887117475046276</v>
      </c>
      <c r="I21" s="229">
        <v>15.882409115830001</v>
      </c>
      <c r="J21" s="229">
        <v>7.9214779468931882</v>
      </c>
      <c r="K21" s="229">
        <v>13.007918523270829</v>
      </c>
      <c r="L21" s="229">
        <v>4.5670766510870866</v>
      </c>
      <c r="M21" s="229">
        <v>4.6047671409889741</v>
      </c>
      <c r="N21" s="229">
        <v>2.1953460451322151</v>
      </c>
      <c r="O21" s="229">
        <v>1.462169443621683</v>
      </c>
      <c r="P21" s="229">
        <v>1.2217726133051121</v>
      </c>
      <c r="Q21" s="229">
        <v>0.97603695141788749</v>
      </c>
      <c r="R21" s="229">
        <v>0.97694095013948146</v>
      </c>
      <c r="S21" s="229">
        <v>0.96655159039430416</v>
      </c>
      <c r="T21" s="229">
        <v>0.92618572278518607</v>
      </c>
      <c r="U21" s="229">
        <v>0.55134117044603981</v>
      </c>
      <c r="V21" s="229">
        <v>0.39204186407375408</v>
      </c>
      <c r="W21" s="229">
        <v>0.53220403021041862</v>
      </c>
      <c r="X21" s="229">
        <v>0.53748795161352647</v>
      </c>
      <c r="Y21" s="229">
        <v>0.3393745324751784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8.6613357456484472</v>
      </c>
      <c r="C23" s="229">
        <v>16.224351217291169</v>
      </c>
      <c r="D23" s="229">
        <v>20.036047633318809</v>
      </c>
      <c r="E23" s="229">
        <v>19.360766989549681</v>
      </c>
      <c r="F23" s="229">
        <v>21.384981085531852</v>
      </c>
      <c r="G23" s="229">
        <v>17.9565971589208</v>
      </c>
      <c r="H23" s="229">
        <v>17.850005801301691</v>
      </c>
      <c r="I23" s="229">
        <v>18.930251065242899</v>
      </c>
      <c r="J23" s="229">
        <v>18.59054097162657</v>
      </c>
      <c r="K23" s="229">
        <v>14.66626030870092</v>
      </c>
      <c r="L23" s="229">
        <v>16.691178036347711</v>
      </c>
      <c r="M23" s="229">
        <v>17.566057241581959</v>
      </c>
      <c r="N23" s="229">
        <v>19.13144805672075</v>
      </c>
      <c r="O23" s="229">
        <v>20.233605790980921</v>
      </c>
      <c r="P23" s="229">
        <v>20.436632588369552</v>
      </c>
      <c r="Q23" s="229">
        <v>20.44123353898917</v>
      </c>
      <c r="R23" s="229">
        <v>20.799617325284409</v>
      </c>
      <c r="S23" s="229">
        <v>21.192678061039128</v>
      </c>
      <c r="T23" s="229">
        <v>22.222839721463739</v>
      </c>
      <c r="U23" s="229">
        <v>21.496772886698221</v>
      </c>
      <c r="V23" s="229">
        <v>20.635959183961099</v>
      </c>
      <c r="W23" s="229">
        <v>27.132517028712741</v>
      </c>
      <c r="X23" s="229">
        <v>21.13520104391171</v>
      </c>
      <c r="Y23" s="229">
        <v>17.79114289301733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642.63432347839898</v>
      </c>
      <c r="C27" s="261">
        <v>548.29558997925506</v>
      </c>
      <c r="D27" s="261">
        <v>464.72039232776251</v>
      </c>
      <c r="E27" s="261">
        <v>432.23312205173761</v>
      </c>
      <c r="F27" s="261">
        <v>383.22679705168059</v>
      </c>
      <c r="G27" s="261">
        <v>235.3422373036839</v>
      </c>
      <c r="H27" s="261">
        <v>218.65482583021861</v>
      </c>
      <c r="I27" s="261">
        <v>317.62776912460311</v>
      </c>
      <c r="J27" s="261">
        <v>241.78322828940961</v>
      </c>
      <c r="K27" s="261">
        <v>248.1880130675525</v>
      </c>
      <c r="L27" s="261">
        <v>193.17027793256679</v>
      </c>
      <c r="M27" s="261">
        <v>201.01350703407039</v>
      </c>
      <c r="N27" s="261">
        <v>194.7087642061426</v>
      </c>
      <c r="O27" s="261">
        <v>197.6681579376</v>
      </c>
      <c r="P27" s="261">
        <v>199.21171662630971</v>
      </c>
      <c r="Q27" s="261">
        <v>200.71204163837729</v>
      </c>
      <c r="R27" s="261">
        <v>198.24331058331489</v>
      </c>
      <c r="S27" s="261">
        <v>200.1156033457448</v>
      </c>
      <c r="T27" s="261">
        <v>208.6794875002231</v>
      </c>
      <c r="U27" s="261">
        <v>196.97719846115029</v>
      </c>
      <c r="V27" s="261">
        <v>185.53040529555349</v>
      </c>
      <c r="W27" s="261">
        <v>242.88611101542401</v>
      </c>
      <c r="X27" s="261">
        <v>192.35577720806191</v>
      </c>
      <c r="Y27" s="261">
        <v>162.36736758835721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26.186030948384161</v>
      </c>
      <c r="C30" s="229">
        <v>26.012013597844241</v>
      </c>
      <c r="D30" s="229">
        <v>29.809798947150981</v>
      </c>
      <c r="E30" s="229">
        <v>25.743612759795681</v>
      </c>
      <c r="F30" s="229">
        <v>27.574973034597971</v>
      </c>
      <c r="G30" s="229">
        <v>22.900247718167961</v>
      </c>
      <c r="H30" s="229">
        <v>18.98349770294962</v>
      </c>
      <c r="I30" s="229">
        <v>17.00158885319907</v>
      </c>
      <c r="J30" s="229">
        <v>14.85324184685984</v>
      </c>
      <c r="K30" s="229">
        <v>12.957492995792609</v>
      </c>
      <c r="L30" s="229">
        <v>10.918602173795779</v>
      </c>
      <c r="M30" s="229">
        <v>11.008709587446541</v>
      </c>
      <c r="N30" s="229">
        <v>11.66322839252299</v>
      </c>
      <c r="O30" s="229">
        <v>9.7100218279983661</v>
      </c>
      <c r="P30" s="229">
        <v>9.7362749898208616</v>
      </c>
      <c r="Q30" s="229">
        <v>9.722692167518721</v>
      </c>
      <c r="R30" s="229">
        <v>7.7853273421973377</v>
      </c>
      <c r="S30" s="229">
        <v>8.1205268934706023</v>
      </c>
      <c r="T30" s="229">
        <v>7.9905276304396704</v>
      </c>
      <c r="U30" s="229">
        <v>7.3229155841313256</v>
      </c>
      <c r="V30" s="229">
        <v>6.1218857061904091</v>
      </c>
      <c r="W30" s="229">
        <v>7.0173122513864801</v>
      </c>
      <c r="X30" s="229">
        <v>7.4742642119651581</v>
      </c>
      <c r="Y30" s="229">
        <v>8.2363754060118701</v>
      </c>
      <c r="DA30" s="73" t="s">
        <v>2838</v>
      </c>
    </row>
    <row r="31" spans="1:105" ht="12" customHeight="1" x14ac:dyDescent="0.25">
      <c r="A31" s="46" t="s">
        <v>159</v>
      </c>
      <c r="B31" s="229">
        <v>6.794997656033285</v>
      </c>
      <c r="C31" s="229">
        <v>9.1320397289199366</v>
      </c>
      <c r="D31" s="229">
        <v>6.4244407771790142</v>
      </c>
      <c r="E31" s="229">
        <v>9.5557504155178954</v>
      </c>
      <c r="F31" s="229">
        <v>9.6865596045277247</v>
      </c>
      <c r="G31" s="229">
        <v>8.1087432364058678</v>
      </c>
      <c r="H31" s="229">
        <v>6.4057802783111866</v>
      </c>
      <c r="I31" s="229">
        <v>4.7185687322842664</v>
      </c>
      <c r="J31" s="229">
        <v>1.577825635131807</v>
      </c>
      <c r="K31" s="229">
        <v>0</v>
      </c>
      <c r="L31" s="229">
        <v>1.556510915575164</v>
      </c>
      <c r="M31" s="229">
        <v>1.55279019477088</v>
      </c>
      <c r="N31" s="229">
        <v>1.767785947869384</v>
      </c>
      <c r="O31" s="229">
        <v>3.5440466154794401</v>
      </c>
      <c r="P31" s="229">
        <v>5.3789974222542698</v>
      </c>
      <c r="Q31" s="229">
        <v>8.9425503023985531</v>
      </c>
      <c r="R31" s="229">
        <v>5.3572379000143684</v>
      </c>
      <c r="S31" s="229">
        <v>3.6416244150899901</v>
      </c>
      <c r="T31" s="229">
        <v>3.9222435936675759</v>
      </c>
      <c r="U31" s="229">
        <v>2.2453133912926861</v>
      </c>
      <c r="V31" s="229">
        <v>0.67051068106685696</v>
      </c>
      <c r="W31" s="229">
        <v>0.71866976319067422</v>
      </c>
      <c r="X31" s="229">
        <v>0.66365653413234615</v>
      </c>
      <c r="Y31" s="229">
        <v>2.1594065658926759E-2</v>
      </c>
      <c r="DA31" s="73" t="s">
        <v>2839</v>
      </c>
    </row>
    <row r="32" spans="1:105" ht="12" customHeight="1" x14ac:dyDescent="0.25">
      <c r="A32" s="46" t="s">
        <v>32</v>
      </c>
      <c r="B32" s="229">
        <v>536.03194103596968</v>
      </c>
      <c r="C32" s="229">
        <v>375.24455130551593</v>
      </c>
      <c r="D32" s="229">
        <v>258.17974772022262</v>
      </c>
      <c r="E32" s="229">
        <v>232.36723946525171</v>
      </c>
      <c r="F32" s="229">
        <v>164.19292518553419</v>
      </c>
      <c r="G32" s="229">
        <v>51.702170498283252</v>
      </c>
      <c r="H32" s="229">
        <v>41.540498537893363</v>
      </c>
      <c r="I32" s="229">
        <v>135.00047748455501</v>
      </c>
      <c r="J32" s="229">
        <v>67.332562548592094</v>
      </c>
      <c r="K32" s="229">
        <v>110.56730744780209</v>
      </c>
      <c r="L32" s="229">
        <v>38.820151534240239</v>
      </c>
      <c r="M32" s="229">
        <v>39.140520698406277</v>
      </c>
      <c r="N32" s="229">
        <v>18.66044138362383</v>
      </c>
      <c r="O32" s="229">
        <v>12.4284402707843</v>
      </c>
      <c r="P32" s="229">
        <v>10.38506721309345</v>
      </c>
      <c r="Q32" s="229">
        <v>8.2963140870520444</v>
      </c>
      <c r="R32" s="229">
        <v>8.3039980761855929</v>
      </c>
      <c r="S32" s="229">
        <v>8.2156885183515875</v>
      </c>
      <c r="T32" s="229">
        <v>7.8725786436740819</v>
      </c>
      <c r="U32" s="229">
        <v>4.6863999487913386</v>
      </c>
      <c r="V32" s="229">
        <v>3.3323558446269108</v>
      </c>
      <c r="W32" s="229">
        <v>4.5237342567885586</v>
      </c>
      <c r="X32" s="229">
        <v>4.5686475887149749</v>
      </c>
      <c r="Y32" s="229">
        <v>2.8846835260390171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73.621353838011814</v>
      </c>
      <c r="C34" s="229">
        <v>137.90698534697489</v>
      </c>
      <c r="D34" s="229">
        <v>170.30640488320989</v>
      </c>
      <c r="E34" s="229">
        <v>164.56651941117241</v>
      </c>
      <c r="F34" s="229">
        <v>181.77233922702069</v>
      </c>
      <c r="G34" s="229">
        <v>152.63107585082679</v>
      </c>
      <c r="H34" s="229">
        <v>151.7250493110644</v>
      </c>
      <c r="I34" s="229">
        <v>160.90713405456469</v>
      </c>
      <c r="J34" s="229">
        <v>158.01959825882579</v>
      </c>
      <c r="K34" s="229">
        <v>124.6632126239578</v>
      </c>
      <c r="L34" s="229">
        <v>141.8750133089556</v>
      </c>
      <c r="M34" s="229">
        <v>149.31148655344671</v>
      </c>
      <c r="N34" s="229">
        <v>162.61730848212639</v>
      </c>
      <c r="O34" s="229">
        <v>171.9856492233379</v>
      </c>
      <c r="P34" s="229">
        <v>173.7113770011411</v>
      </c>
      <c r="Q34" s="229">
        <v>173.7504850814079</v>
      </c>
      <c r="R34" s="229">
        <v>176.7967472649176</v>
      </c>
      <c r="S34" s="229">
        <v>180.1377635188326</v>
      </c>
      <c r="T34" s="229">
        <v>188.89413763244181</v>
      </c>
      <c r="U34" s="229">
        <v>182.722569536935</v>
      </c>
      <c r="V34" s="229">
        <v>175.40565306366929</v>
      </c>
      <c r="W34" s="229">
        <v>230.62639474405819</v>
      </c>
      <c r="X34" s="229">
        <v>179.64920887324939</v>
      </c>
      <c r="Y34" s="229">
        <v>151.22471459064741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233.96393215999041</v>
      </c>
      <c r="C39" s="261">
        <f t="shared" si="0"/>
        <v>205.05301013352789</v>
      </c>
      <c r="D39" s="261">
        <f t="shared" si="0"/>
        <v>178.5395791125186</v>
      </c>
      <c r="E39" s="261">
        <f t="shared" si="0"/>
        <v>168.36958801177022</v>
      </c>
      <c r="F39" s="261">
        <f t="shared" si="0"/>
        <v>152.51942194244424</v>
      </c>
      <c r="G39" s="261">
        <f t="shared" si="0"/>
        <v>105.11912341016246</v>
      </c>
      <c r="H39" s="261">
        <f t="shared" si="0"/>
        <v>99.468870438496268</v>
      </c>
      <c r="I39" s="261">
        <f t="shared" si="0"/>
        <v>133.04789534541445</v>
      </c>
      <c r="J39" s="261">
        <f t="shared" si="0"/>
        <v>107.76241964307545</v>
      </c>
      <c r="K39" s="261">
        <f t="shared" si="0"/>
        <v>111.78656759276079</v>
      </c>
      <c r="L39" s="261">
        <f t="shared" si="0"/>
        <v>92.219339174822977</v>
      </c>
      <c r="M39" s="261">
        <f t="shared" si="0"/>
        <v>93.339335265860996</v>
      </c>
      <c r="N39" s="261">
        <f t="shared" si="0"/>
        <v>73.125837753252469</v>
      </c>
      <c r="O39" s="261">
        <f t="shared" si="0"/>
        <v>74.520278184471508</v>
      </c>
      <c r="P39" s="261">
        <f t="shared" si="0"/>
        <v>74.299332059156058</v>
      </c>
      <c r="Q39" s="261">
        <f t="shared" si="0"/>
        <v>75.276870329546455</v>
      </c>
      <c r="R39" s="261">
        <f t="shared" si="0"/>
        <v>74.077152265654433</v>
      </c>
      <c r="S39" s="261">
        <f t="shared" si="0"/>
        <v>75.120486780759194</v>
      </c>
      <c r="T39" s="261">
        <f t="shared" si="0"/>
        <v>79.690421457126007</v>
      </c>
      <c r="U39" s="261">
        <f t="shared" si="0"/>
        <v>76.541597689739831</v>
      </c>
      <c r="V39" s="261">
        <f t="shared" si="0"/>
        <v>73.605800446112667</v>
      </c>
      <c r="W39" s="261">
        <f t="shared" si="0"/>
        <v>90.42104456665912</v>
      </c>
      <c r="X39" s="261">
        <f t="shared" si="0"/>
        <v>70.223547762463483</v>
      </c>
      <c r="Y39" s="261">
        <f t="shared" si="0"/>
        <v>60.402110095384245</v>
      </c>
      <c r="DA39" s="70"/>
    </row>
    <row r="40" spans="1:105" ht="12" customHeight="1" x14ac:dyDescent="0.25">
      <c r="A40" s="60" t="s">
        <v>2734</v>
      </c>
      <c r="B40" s="329">
        <v>153.31962489995601</v>
      </c>
      <c r="C40" s="329">
        <v>136.24728903809191</v>
      </c>
      <c r="D40" s="329">
        <v>120.2217259576621</v>
      </c>
      <c r="E40" s="329">
        <v>114.1285687739051</v>
      </c>
      <c r="F40" s="329">
        <v>104.4282160379196</v>
      </c>
      <c r="G40" s="329">
        <v>75.585979905386438</v>
      </c>
      <c r="H40" s="329">
        <v>72.029833471566874</v>
      </c>
      <c r="I40" s="329">
        <v>93.188724318013257</v>
      </c>
      <c r="J40" s="329">
        <v>77.420994916561298</v>
      </c>
      <c r="K40" s="329">
        <v>80.641405168597345</v>
      </c>
      <c r="L40" s="329">
        <v>67.978363120540081</v>
      </c>
      <c r="M40" s="329">
        <v>68.114110853742361</v>
      </c>
      <c r="N40" s="329">
        <v>48.69179675483457</v>
      </c>
      <c r="O40" s="329">
        <v>49.714862286419738</v>
      </c>
      <c r="P40" s="329">
        <v>49.300214678599531</v>
      </c>
      <c r="Q40" s="329">
        <v>50.089476869044198</v>
      </c>
      <c r="R40" s="329">
        <v>49.199560349316883</v>
      </c>
      <c r="S40" s="329">
        <v>50.007940478548058</v>
      </c>
      <c r="T40" s="329">
        <v>53.503191653176422</v>
      </c>
      <c r="U40" s="329">
        <v>51.822890431869979</v>
      </c>
      <c r="V40" s="329">
        <v>50.323553507062798</v>
      </c>
      <c r="W40" s="329">
        <v>59.941218870605923</v>
      </c>
      <c r="X40" s="329">
        <v>46.084783563804713</v>
      </c>
      <c r="Y40" s="329">
        <v>40.026597299982569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6.2474603299956639</v>
      </c>
      <c r="C42" s="295">
        <v>6.4637877814453146</v>
      </c>
      <c r="D42" s="295">
        <v>7.7117026475347412</v>
      </c>
      <c r="E42" s="295">
        <v>6.7974468624675159</v>
      </c>
      <c r="F42" s="295">
        <v>7.5141019976963426</v>
      </c>
      <c r="G42" s="295">
        <v>7.3549809149652372</v>
      </c>
      <c r="H42" s="295">
        <v>6.2535924970303531</v>
      </c>
      <c r="I42" s="295">
        <v>4.9880915040128109</v>
      </c>
      <c r="J42" s="295">
        <v>4.7561312240554656</v>
      </c>
      <c r="K42" s="295">
        <v>4.2101567667515329</v>
      </c>
      <c r="L42" s="295">
        <v>3.8423545862376951</v>
      </c>
      <c r="M42" s="295">
        <v>3.730338703403127</v>
      </c>
      <c r="N42" s="295">
        <v>2.9166819927668639</v>
      </c>
      <c r="O42" s="295">
        <v>2.4421353596539199</v>
      </c>
      <c r="P42" s="295">
        <v>2.40949907614347</v>
      </c>
      <c r="Q42" s="295">
        <v>2.4263843885719729</v>
      </c>
      <c r="R42" s="295">
        <v>1.9321442992682889</v>
      </c>
      <c r="S42" s="295">
        <v>2.029281169252521</v>
      </c>
      <c r="T42" s="295">
        <v>2.0486859362301151</v>
      </c>
      <c r="U42" s="295">
        <v>1.9265917828205801</v>
      </c>
      <c r="V42" s="295">
        <v>1.6605097283586829</v>
      </c>
      <c r="W42" s="295">
        <v>1.7317838709889439</v>
      </c>
      <c r="X42" s="295">
        <v>1.790691465089354</v>
      </c>
      <c r="Y42" s="295">
        <v>2.0304208073615242</v>
      </c>
      <c r="DA42" s="122" t="s">
        <v>2849</v>
      </c>
    </row>
    <row r="43" spans="1:105" ht="12" customHeight="1" x14ac:dyDescent="0.25">
      <c r="A43" s="59" t="s">
        <v>159</v>
      </c>
      <c r="B43" s="295">
        <v>1.6211497795201759</v>
      </c>
      <c r="C43" s="295">
        <v>2.2692425020244431</v>
      </c>
      <c r="D43" s="295">
        <v>1.661982928436911</v>
      </c>
      <c r="E43" s="295">
        <v>2.5231387018812632</v>
      </c>
      <c r="F43" s="295">
        <v>2.63956003814992</v>
      </c>
      <c r="G43" s="295">
        <v>2.6043234327462481</v>
      </c>
      <c r="H43" s="295">
        <v>2.110208567088641</v>
      </c>
      <c r="I43" s="295">
        <v>1.3843795899216169</v>
      </c>
      <c r="J43" s="295">
        <v>0.50523285399490359</v>
      </c>
      <c r="K43" s="295">
        <v>0</v>
      </c>
      <c r="L43" s="295">
        <v>0.54775023027605385</v>
      </c>
      <c r="M43" s="295">
        <v>0.52616824122819361</v>
      </c>
      <c r="N43" s="295">
        <v>0.44207909402874812</v>
      </c>
      <c r="O43" s="295">
        <v>0.89135140056716988</v>
      </c>
      <c r="P43" s="295">
        <v>1.3311753553643439</v>
      </c>
      <c r="Q43" s="295">
        <v>2.2316930407657738</v>
      </c>
      <c r="R43" s="295">
        <v>1.329546750363783</v>
      </c>
      <c r="S43" s="295">
        <v>0.91002467548925337</v>
      </c>
      <c r="T43" s="295">
        <v>1.005621363250738</v>
      </c>
      <c r="U43" s="295">
        <v>0.59072131582336707</v>
      </c>
      <c r="V43" s="295">
        <v>0.1818703520965885</v>
      </c>
      <c r="W43" s="295">
        <v>0.17735860396053349</v>
      </c>
      <c r="X43" s="295">
        <v>0.15899947576366369</v>
      </c>
      <c r="Y43" s="295">
        <v>5.3233416482464614E-3</v>
      </c>
      <c r="DA43" s="122" t="s">
        <v>2850</v>
      </c>
    </row>
    <row r="44" spans="1:105" ht="12" customHeight="1" x14ac:dyDescent="0.25">
      <c r="A44" s="59" t="s">
        <v>32</v>
      </c>
      <c r="B44" s="295">
        <v>127.8864404397047</v>
      </c>
      <c r="C44" s="295">
        <v>93.245420492304319</v>
      </c>
      <c r="D44" s="295">
        <v>66.790300986722301</v>
      </c>
      <c r="E44" s="295">
        <v>61.355178761469581</v>
      </c>
      <c r="F44" s="295">
        <v>44.742106750067968</v>
      </c>
      <c r="G44" s="295">
        <v>16.605430734073039</v>
      </c>
      <c r="H44" s="295">
        <v>13.68437756015355</v>
      </c>
      <c r="I44" s="295">
        <v>39.607753169002997</v>
      </c>
      <c r="J44" s="295">
        <v>21.560444947628021</v>
      </c>
      <c r="K44" s="295">
        <v>35.925599017033171</v>
      </c>
      <c r="L44" s="295">
        <v>13.661161466621641</v>
      </c>
      <c r="M44" s="295">
        <v>13.26289862338739</v>
      </c>
      <c r="N44" s="295">
        <v>4.666510123010946</v>
      </c>
      <c r="O44" s="295">
        <v>3.125835759000128</v>
      </c>
      <c r="P44" s="295">
        <v>2.5700598926999798</v>
      </c>
      <c r="Q44" s="295">
        <v>2.070419039981815</v>
      </c>
      <c r="R44" s="295">
        <v>2.060866786817523</v>
      </c>
      <c r="S44" s="295">
        <v>2.053061608125486</v>
      </c>
      <c r="T44" s="295">
        <v>2.0184450758570489</v>
      </c>
      <c r="U44" s="295">
        <v>1.2329487522589291</v>
      </c>
      <c r="V44" s="295">
        <v>0.90387334294081256</v>
      </c>
      <c r="W44" s="295">
        <v>1.1164003740889139</v>
      </c>
      <c r="X44" s="295">
        <v>1.094561017928207</v>
      </c>
      <c r="Y44" s="295">
        <v>0.71112852015553052</v>
      </c>
      <c r="DA44" s="122" t="s">
        <v>2851</v>
      </c>
    </row>
    <row r="45" spans="1:105" ht="12" customHeight="1" x14ac:dyDescent="0.25">
      <c r="A45" s="59" t="s">
        <v>35</v>
      </c>
      <c r="B45" s="295">
        <v>17.564574350735441</v>
      </c>
      <c r="C45" s="295">
        <v>34.268838262317793</v>
      </c>
      <c r="D45" s="295">
        <v>44.057739394968117</v>
      </c>
      <c r="E45" s="295">
        <v>43.452804448086773</v>
      </c>
      <c r="F45" s="295">
        <v>49.532447252005333</v>
      </c>
      <c r="G45" s="295">
        <v>49.021244823601933</v>
      </c>
      <c r="H45" s="295">
        <v>49.98165484729433</v>
      </c>
      <c r="I45" s="295">
        <v>47.208500055075817</v>
      </c>
      <c r="J45" s="295">
        <v>50.599185890882907</v>
      </c>
      <c r="K45" s="295">
        <v>40.505649384812649</v>
      </c>
      <c r="L45" s="295">
        <v>49.92709683740469</v>
      </c>
      <c r="M45" s="295">
        <v>50.594705285723663</v>
      </c>
      <c r="N45" s="295">
        <v>40.666525545028023</v>
      </c>
      <c r="O45" s="295">
        <v>43.255539767198528</v>
      </c>
      <c r="P45" s="295">
        <v>42.989480354391738</v>
      </c>
      <c r="Q45" s="295">
        <v>43.360980399724653</v>
      </c>
      <c r="R45" s="295">
        <v>43.877002512867278</v>
      </c>
      <c r="S45" s="295">
        <v>45.015573025680787</v>
      </c>
      <c r="T45" s="295">
        <v>48.430439277838524</v>
      </c>
      <c r="U45" s="295">
        <v>48.072628580967113</v>
      </c>
      <c r="V45" s="295">
        <v>47.577300083666721</v>
      </c>
      <c r="W45" s="295">
        <v>56.915676021567528</v>
      </c>
      <c r="X45" s="295">
        <v>43.040531605023482</v>
      </c>
      <c r="Y45" s="295">
        <v>37.27972463081727</v>
      </c>
      <c r="DA45" s="122" t="s">
        <v>2852</v>
      </c>
    </row>
    <row r="46" spans="1:105" ht="12" customHeight="1" x14ac:dyDescent="0.25">
      <c r="A46" s="60" t="s">
        <v>2741</v>
      </c>
      <c r="B46" s="329">
        <v>80.644307260034395</v>
      </c>
      <c r="C46" s="329">
        <v>68.80572109543597</v>
      </c>
      <c r="D46" s="329">
        <v>58.317853154856479</v>
      </c>
      <c r="E46" s="329">
        <v>54.24101923786511</v>
      </c>
      <c r="F46" s="329">
        <v>48.091205904524628</v>
      </c>
      <c r="G46" s="329">
        <v>29.533143504776021</v>
      </c>
      <c r="H46" s="329">
        <v>27.43903696692939</v>
      </c>
      <c r="I46" s="329">
        <v>39.859171027401182</v>
      </c>
      <c r="J46" s="329">
        <v>30.341424726514141</v>
      </c>
      <c r="K46" s="329">
        <v>31.145162424163448</v>
      </c>
      <c r="L46" s="329">
        <v>24.2409760542829</v>
      </c>
      <c r="M46" s="329">
        <v>25.225224412118639</v>
      </c>
      <c r="N46" s="329">
        <v>24.434040998417899</v>
      </c>
      <c r="O46" s="329">
        <v>24.80541589805177</v>
      </c>
      <c r="P46" s="329">
        <v>24.99911738055652</v>
      </c>
      <c r="Q46" s="329">
        <v>25.18739346050225</v>
      </c>
      <c r="R46" s="329">
        <v>24.877591916337551</v>
      </c>
      <c r="S46" s="329">
        <v>25.112546302211129</v>
      </c>
      <c r="T46" s="329">
        <v>26.187229803949581</v>
      </c>
      <c r="U46" s="329">
        <v>24.718707257869848</v>
      </c>
      <c r="V46" s="329">
        <v>23.28224693904987</v>
      </c>
      <c r="W46" s="329">
        <v>30.479825696053201</v>
      </c>
      <c r="X46" s="329">
        <v>24.13876419865877</v>
      </c>
      <c r="Y46" s="329">
        <v>20.375512795401679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3.2860901582286011</v>
      </c>
      <c r="C49" s="229">
        <v>3.2642526867882982</v>
      </c>
      <c r="D49" s="229">
        <v>3.7408375149365951</v>
      </c>
      <c r="E49" s="229">
        <v>3.230571012993968</v>
      </c>
      <c r="F49" s="229">
        <v>3.460388772969158</v>
      </c>
      <c r="G49" s="229">
        <v>2.8737565763975481</v>
      </c>
      <c r="H49" s="229">
        <v>2.3822428489976009</v>
      </c>
      <c r="I49" s="229">
        <v>2.133532718832825</v>
      </c>
      <c r="J49" s="229">
        <v>1.8639362317628041</v>
      </c>
      <c r="K49" s="229">
        <v>1.626038336726916</v>
      </c>
      <c r="L49" s="229">
        <v>1.3701775276920209</v>
      </c>
      <c r="M49" s="229">
        <v>1.3814851246991739</v>
      </c>
      <c r="N49" s="229">
        <v>1.463620817885239</v>
      </c>
      <c r="O49" s="229">
        <v>1.2185125431213639</v>
      </c>
      <c r="P49" s="229">
        <v>1.2218070575461479</v>
      </c>
      <c r="Q49" s="229">
        <v>1.220102546512154</v>
      </c>
      <c r="R49" s="229">
        <v>0.97698225470711675</v>
      </c>
      <c r="S49" s="229">
        <v>1.019046512121802</v>
      </c>
      <c r="T49" s="229">
        <v>1.002732879113998</v>
      </c>
      <c r="U49" s="229">
        <v>0.91895411251844106</v>
      </c>
      <c r="V49" s="229">
        <v>0.76823663763958094</v>
      </c>
      <c r="W49" s="229">
        <v>0.88060389037006814</v>
      </c>
      <c r="X49" s="229">
        <v>0.93794688150151073</v>
      </c>
      <c r="Y49" s="229">
        <v>1.033584364675999</v>
      </c>
      <c r="DA49" s="73" t="s">
        <v>2856</v>
      </c>
    </row>
    <row r="50" spans="1:105" ht="12" customHeight="1" x14ac:dyDescent="0.25">
      <c r="A50" s="64" t="s">
        <v>159</v>
      </c>
      <c r="B50" s="229">
        <v>0.85270558820809872</v>
      </c>
      <c r="C50" s="229">
        <v>1.1459814561781889</v>
      </c>
      <c r="D50" s="229">
        <v>0.80620433282246473</v>
      </c>
      <c r="E50" s="229">
        <v>1.199152993319893</v>
      </c>
      <c r="F50" s="229">
        <v>1.2155682640975971</v>
      </c>
      <c r="G50" s="229">
        <v>1.0175677786862261</v>
      </c>
      <c r="H50" s="229">
        <v>0.80386262316061974</v>
      </c>
      <c r="I50" s="229">
        <v>0.59213411542390793</v>
      </c>
      <c r="J50" s="229">
        <v>0.1980016483302659</v>
      </c>
      <c r="K50" s="229">
        <v>0</v>
      </c>
      <c r="L50" s="229">
        <v>0.19532685999374599</v>
      </c>
      <c r="M50" s="229">
        <v>0.1948599460104635</v>
      </c>
      <c r="N50" s="229">
        <v>0.22183980522282479</v>
      </c>
      <c r="O50" s="229">
        <v>0.44474310468761602</v>
      </c>
      <c r="P50" s="229">
        <v>0.67501144122406564</v>
      </c>
      <c r="Q50" s="229">
        <v>1.1222023908892309</v>
      </c>
      <c r="R50" s="229">
        <v>0.67228083451160725</v>
      </c>
      <c r="S50" s="229">
        <v>0.45698816189364622</v>
      </c>
      <c r="T50" s="229">
        <v>0.49220311763671548</v>
      </c>
      <c r="U50" s="229">
        <v>0.28176481773084688</v>
      </c>
      <c r="V50" s="229">
        <v>8.4142516839762455E-2</v>
      </c>
      <c r="W50" s="229">
        <v>9.0186009498437567E-2</v>
      </c>
      <c r="X50" s="229">
        <v>8.3282388597000323E-2</v>
      </c>
      <c r="Y50" s="229">
        <v>2.7098435336692412E-3</v>
      </c>
      <c r="DA50" s="73" t="s">
        <v>2857</v>
      </c>
    </row>
    <row r="51" spans="1:105" ht="12" customHeight="1" x14ac:dyDescent="0.25">
      <c r="A51" s="64" t="s">
        <v>32</v>
      </c>
      <c r="B51" s="229">
        <v>67.266753384906011</v>
      </c>
      <c r="C51" s="229">
        <v>47.089512320692222</v>
      </c>
      <c r="D51" s="229">
        <v>32.399027164890683</v>
      </c>
      <c r="E51" s="229">
        <v>29.159810442698252</v>
      </c>
      <c r="F51" s="229">
        <v>20.604602376223902</v>
      </c>
      <c r="G51" s="229">
        <v>6.4881155135100554</v>
      </c>
      <c r="H51" s="229">
        <v>5.2129253067160306</v>
      </c>
      <c r="I51" s="229">
        <v>16.94123639021867</v>
      </c>
      <c r="J51" s="229">
        <v>8.449576476686067</v>
      </c>
      <c r="K51" s="229">
        <v>13.87511309148889</v>
      </c>
      <c r="L51" s="229">
        <v>4.8715484278262284</v>
      </c>
      <c r="M51" s="229">
        <v>4.9117516170549056</v>
      </c>
      <c r="N51" s="229">
        <v>2.3417024481410298</v>
      </c>
      <c r="O51" s="229">
        <v>1.5596474065297949</v>
      </c>
      <c r="P51" s="229">
        <v>1.303224120858786</v>
      </c>
      <c r="Q51" s="229">
        <v>1.041106081512414</v>
      </c>
      <c r="R51" s="229">
        <v>1.0420703468154471</v>
      </c>
      <c r="S51" s="229">
        <v>1.0309883630872589</v>
      </c>
      <c r="T51" s="229">
        <v>0.98793143763753211</v>
      </c>
      <c r="U51" s="229">
        <v>0.58809724847577605</v>
      </c>
      <c r="V51" s="229">
        <v>0.41817798834533809</v>
      </c>
      <c r="W51" s="229">
        <v>0.56768429889111327</v>
      </c>
      <c r="X51" s="229">
        <v>0.57332048172109495</v>
      </c>
      <c r="Y51" s="229">
        <v>0.36199950130685699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9.2387581286916802</v>
      </c>
      <c r="C53" s="229">
        <v>17.305974631777261</v>
      </c>
      <c r="D53" s="229">
        <v>21.371784142206732</v>
      </c>
      <c r="E53" s="229">
        <v>20.651484788853001</v>
      </c>
      <c r="F53" s="229">
        <v>22.810646491233971</v>
      </c>
      <c r="G53" s="229">
        <v>19.15370363618219</v>
      </c>
      <c r="H53" s="229">
        <v>19.040006188055141</v>
      </c>
      <c r="I53" s="229">
        <v>20.19226780292578</v>
      </c>
      <c r="J53" s="229">
        <v>19.829910369735011</v>
      </c>
      <c r="K53" s="229">
        <v>15.644010995947649</v>
      </c>
      <c r="L53" s="229">
        <v>17.80392323877091</v>
      </c>
      <c r="M53" s="229">
        <v>18.737127724354099</v>
      </c>
      <c r="N53" s="229">
        <v>20.406877927168811</v>
      </c>
      <c r="O53" s="229">
        <v>21.582512843712991</v>
      </c>
      <c r="P53" s="229">
        <v>21.799074760927521</v>
      </c>
      <c r="Q53" s="229">
        <v>21.803982441588449</v>
      </c>
      <c r="R53" s="229">
        <v>22.18625848030338</v>
      </c>
      <c r="S53" s="229">
        <v>22.60552326510842</v>
      </c>
      <c r="T53" s="229">
        <v>23.704362369561331</v>
      </c>
      <c r="U53" s="229">
        <v>22.929891079144781</v>
      </c>
      <c r="V53" s="229">
        <v>22.011689796225181</v>
      </c>
      <c r="W53" s="229">
        <v>28.941351497293589</v>
      </c>
      <c r="X53" s="229">
        <v>22.54421444683916</v>
      </c>
      <c r="Y53" s="229">
        <v>18.97721908588516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1.0000000000000004</v>
      </c>
      <c r="C63" s="232">
        <f t="shared" si="1"/>
        <v>1</v>
      </c>
      <c r="D63" s="232">
        <f t="shared" si="1"/>
        <v>1</v>
      </c>
      <c r="E63" s="232">
        <f t="shared" si="1"/>
        <v>0.99999999999999978</v>
      </c>
      <c r="F63" s="232">
        <f t="shared" si="1"/>
        <v>1.0000000000000002</v>
      </c>
      <c r="G63" s="232">
        <f t="shared" si="1"/>
        <v>1</v>
      </c>
      <c r="H63" s="232">
        <f t="shared" si="1"/>
        <v>1.0000000000000002</v>
      </c>
      <c r="I63" s="232">
        <f t="shared" si="1"/>
        <v>0.99999999999999989</v>
      </c>
      <c r="J63" s="232">
        <f t="shared" si="1"/>
        <v>1</v>
      </c>
      <c r="K63" s="232">
        <f t="shared" si="1"/>
        <v>1.0000000000000002</v>
      </c>
      <c r="L63" s="232">
        <f t="shared" si="1"/>
        <v>1.0000000000000002</v>
      </c>
      <c r="M63" s="232">
        <f t="shared" si="1"/>
        <v>0.99999999999999978</v>
      </c>
      <c r="N63" s="232">
        <f t="shared" si="1"/>
        <v>0.99999999999999989</v>
      </c>
      <c r="O63" s="232">
        <f t="shared" si="1"/>
        <v>1.0000000000000002</v>
      </c>
      <c r="P63" s="232">
        <f t="shared" si="1"/>
        <v>1</v>
      </c>
      <c r="Q63" s="232">
        <f t="shared" si="1"/>
        <v>1.0000000000000002</v>
      </c>
      <c r="R63" s="232">
        <f t="shared" si="1"/>
        <v>1</v>
      </c>
      <c r="S63" s="232">
        <f t="shared" si="1"/>
        <v>0.99999999999999989</v>
      </c>
      <c r="T63" s="232">
        <f t="shared" si="1"/>
        <v>0.99999999999999978</v>
      </c>
      <c r="U63" s="232">
        <f t="shared" si="1"/>
        <v>1.0000000000000002</v>
      </c>
      <c r="V63" s="232">
        <f t="shared" si="1"/>
        <v>0.99999999999999989</v>
      </c>
      <c r="W63" s="232">
        <f t="shared" si="1"/>
        <v>1</v>
      </c>
      <c r="X63" s="232">
        <f t="shared" si="1"/>
        <v>1</v>
      </c>
      <c r="Y63" s="232">
        <f t="shared" si="1"/>
        <v>0.99999999999999989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6.9242308308178929E-2</v>
      </c>
      <c r="C68" s="300">
        <f t="shared" si="6"/>
        <v>9.9987672888629836E-2</v>
      </c>
      <c r="D68" s="300">
        <f t="shared" si="6"/>
        <v>0.11182932073330781</v>
      </c>
      <c r="E68" s="300">
        <f t="shared" si="6"/>
        <v>0.11972172928691416</v>
      </c>
      <c r="F68" s="300">
        <f t="shared" si="6"/>
        <v>0.13492433993109479</v>
      </c>
      <c r="G68" s="300">
        <f t="shared" si="6"/>
        <v>0.15356052884086485</v>
      </c>
      <c r="H68" s="300">
        <f t="shared" si="6"/>
        <v>0.16094281651140285</v>
      </c>
      <c r="I68" s="300">
        <f t="shared" si="6"/>
        <v>0.14239516770928884</v>
      </c>
      <c r="J68" s="300">
        <f t="shared" si="6"/>
        <v>0.16145132907734377</v>
      </c>
      <c r="K68" s="300">
        <f t="shared" si="6"/>
        <v>0.15393145096084465</v>
      </c>
      <c r="L68" s="300">
        <f t="shared" si="6"/>
        <v>0.17382070906386682</v>
      </c>
      <c r="M68" s="300">
        <f t="shared" si="6"/>
        <v>0.18229497433818329</v>
      </c>
      <c r="N68" s="300">
        <f t="shared" si="6"/>
        <v>0.14878424307037011</v>
      </c>
      <c r="O68" s="300">
        <f t="shared" si="6"/>
        <v>0.1527602486134047</v>
      </c>
      <c r="P68" s="300">
        <f t="shared" si="6"/>
        <v>0.14730917455829495</v>
      </c>
      <c r="Q68" s="300">
        <f t="shared" si="6"/>
        <v>0.14975241679674761</v>
      </c>
      <c r="R68" s="300">
        <f t="shared" si="6"/>
        <v>0.15290401564039505</v>
      </c>
      <c r="S68" s="300">
        <f t="shared" si="6"/>
        <v>0.15339245609979779</v>
      </c>
      <c r="T68" s="300">
        <f t="shared" si="6"/>
        <v>0.15914005576149223</v>
      </c>
      <c r="U68" s="300">
        <f t="shared" si="6"/>
        <v>0.1626822318049069</v>
      </c>
      <c r="V68" s="300">
        <f t="shared" si="6"/>
        <v>0.17309052429232485</v>
      </c>
      <c r="W68" s="300">
        <f t="shared" si="6"/>
        <v>0.16735824382505493</v>
      </c>
      <c r="X68" s="300">
        <f t="shared" si="6"/>
        <v>0.15014622485771426</v>
      </c>
      <c r="Y68" s="300">
        <f t="shared" si="6"/>
        <v>0.14758484871073835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7.3901355216027267E-2</v>
      </c>
      <c r="C69" s="301">
        <f t="shared" si="7"/>
        <v>7.0985316352451408E-2</v>
      </c>
      <c r="D69" s="301">
        <f t="shared" si="7"/>
        <v>6.9575370651897062E-2</v>
      </c>
      <c r="E69" s="301">
        <f t="shared" si="7"/>
        <v>6.8712471149789997E-2</v>
      </c>
      <c r="F69" s="301">
        <f t="shared" si="7"/>
        <v>6.7149179036736908E-2</v>
      </c>
      <c r="G69" s="301">
        <f t="shared" si="7"/>
        <v>6.3658090657017274E-2</v>
      </c>
      <c r="H69" s="301">
        <f t="shared" si="7"/>
        <v>6.2771926767101555E-2</v>
      </c>
      <c r="I69" s="301">
        <f t="shared" si="7"/>
        <v>6.5664116134558873E-2</v>
      </c>
      <c r="J69" s="301">
        <f t="shared" si="7"/>
        <v>6.3103633690018215E-2</v>
      </c>
      <c r="K69" s="301">
        <f t="shared" si="7"/>
        <v>6.3478190070128199E-2</v>
      </c>
      <c r="L69" s="301">
        <f t="shared" si="7"/>
        <v>6.0937143451029074E-2</v>
      </c>
      <c r="M69" s="301">
        <f t="shared" si="7"/>
        <v>6.0809835247802903E-2</v>
      </c>
      <c r="N69" s="301">
        <f t="shared" si="7"/>
        <v>6.7065501921327042E-2</v>
      </c>
      <c r="O69" s="301">
        <f t="shared" si="7"/>
        <v>6.6688301135549924E-2</v>
      </c>
      <c r="P69" s="301">
        <f t="shared" si="7"/>
        <v>6.7298834874442257E-2</v>
      </c>
      <c r="Q69" s="301">
        <f t="shared" si="7"/>
        <v>6.7012383549427457E-2</v>
      </c>
      <c r="R69" s="301">
        <f t="shared" si="7"/>
        <v>6.6825826189658488E-2</v>
      </c>
      <c r="S69" s="301">
        <f t="shared" si="7"/>
        <v>6.6710461163275836E-2</v>
      </c>
      <c r="T69" s="301">
        <f t="shared" si="7"/>
        <v>6.5970621031563495E-2</v>
      </c>
      <c r="U69" s="301">
        <f t="shared" si="7"/>
        <v>6.5400436435569156E-2</v>
      </c>
      <c r="V69" s="301">
        <f t="shared" si="7"/>
        <v>6.4239850577691507E-2</v>
      </c>
      <c r="W69" s="301">
        <f t="shared" si="7"/>
        <v>6.5746852939380332E-2</v>
      </c>
      <c r="X69" s="301">
        <f t="shared" si="7"/>
        <v>6.7432095620141311E-2</v>
      </c>
      <c r="Y69" s="301">
        <f t="shared" si="7"/>
        <v>6.7320331970620165E-2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0.62816151933623199</v>
      </c>
      <c r="C70" s="301">
        <f t="shared" si="8"/>
        <v>0.60337518899583698</v>
      </c>
      <c r="D70" s="301">
        <f t="shared" si="8"/>
        <v>0.59139065054112516</v>
      </c>
      <c r="E70" s="301">
        <f t="shared" si="8"/>
        <v>0.58405600477321507</v>
      </c>
      <c r="F70" s="301">
        <f t="shared" si="8"/>
        <v>0.57076802181226383</v>
      </c>
      <c r="G70" s="301">
        <f t="shared" si="8"/>
        <v>0.54109377058464692</v>
      </c>
      <c r="H70" s="301">
        <f t="shared" si="8"/>
        <v>0.53356137752036337</v>
      </c>
      <c r="I70" s="301">
        <f t="shared" si="8"/>
        <v>0.55814498714375049</v>
      </c>
      <c r="J70" s="301">
        <f t="shared" si="8"/>
        <v>0.5363808863651548</v>
      </c>
      <c r="K70" s="301">
        <f t="shared" si="8"/>
        <v>0.53956461559608981</v>
      </c>
      <c r="L70" s="301">
        <f t="shared" si="8"/>
        <v>0.51796571933374735</v>
      </c>
      <c r="M70" s="301">
        <f t="shared" si="8"/>
        <v>0.51688359960632468</v>
      </c>
      <c r="N70" s="301">
        <f t="shared" si="8"/>
        <v>0.57005676633127977</v>
      </c>
      <c r="O70" s="301">
        <f t="shared" si="8"/>
        <v>0.56685055965217457</v>
      </c>
      <c r="P70" s="301">
        <f t="shared" si="8"/>
        <v>0.57204009643275888</v>
      </c>
      <c r="Q70" s="301">
        <f t="shared" si="8"/>
        <v>0.56960526017013358</v>
      </c>
      <c r="R70" s="301">
        <f t="shared" si="8"/>
        <v>0.56801952261209732</v>
      </c>
      <c r="S70" s="301">
        <f t="shared" si="8"/>
        <v>0.56703891988784449</v>
      </c>
      <c r="T70" s="301">
        <f t="shared" si="8"/>
        <v>0.56075027876828965</v>
      </c>
      <c r="U70" s="301">
        <f t="shared" si="8"/>
        <v>0.55590370970233793</v>
      </c>
      <c r="V70" s="301">
        <f t="shared" si="8"/>
        <v>0.54603872991037761</v>
      </c>
      <c r="W70" s="301">
        <f t="shared" si="8"/>
        <v>0.55884824998473281</v>
      </c>
      <c r="X70" s="301">
        <f t="shared" si="8"/>
        <v>0.5731728127712008</v>
      </c>
      <c r="Y70" s="301">
        <f t="shared" si="8"/>
        <v>0.57222282175027173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0.22869481713956213</v>
      </c>
      <c r="C72" s="301">
        <f t="shared" si="10"/>
        <v>0.22565182176308185</v>
      </c>
      <c r="D72" s="301">
        <f t="shared" si="10"/>
        <v>0.22720465807367002</v>
      </c>
      <c r="E72" s="301">
        <f t="shared" si="10"/>
        <v>0.22750979479008068</v>
      </c>
      <c r="F72" s="301">
        <f t="shared" si="10"/>
        <v>0.22715845921990468</v>
      </c>
      <c r="G72" s="301">
        <f t="shared" si="10"/>
        <v>0.24168760991747096</v>
      </c>
      <c r="H72" s="301">
        <f t="shared" si="10"/>
        <v>0.24272387920113239</v>
      </c>
      <c r="I72" s="301">
        <f t="shared" si="10"/>
        <v>0.23379572901240175</v>
      </c>
      <c r="J72" s="301">
        <f t="shared" si="10"/>
        <v>0.23906415086748334</v>
      </c>
      <c r="K72" s="301">
        <f t="shared" si="10"/>
        <v>0.24302574337293753</v>
      </c>
      <c r="L72" s="301">
        <f t="shared" si="10"/>
        <v>0.24727642815135698</v>
      </c>
      <c r="M72" s="301">
        <f t="shared" si="10"/>
        <v>0.24001159080768891</v>
      </c>
      <c r="N72" s="301">
        <f t="shared" si="10"/>
        <v>0.21409348867702294</v>
      </c>
      <c r="O72" s="301">
        <f t="shared" si="10"/>
        <v>0.21370089059887099</v>
      </c>
      <c r="P72" s="301">
        <f t="shared" si="10"/>
        <v>0.21335189413450384</v>
      </c>
      <c r="Q72" s="301">
        <f t="shared" si="10"/>
        <v>0.21362993948369155</v>
      </c>
      <c r="R72" s="301">
        <f t="shared" si="10"/>
        <v>0.2122506355578492</v>
      </c>
      <c r="S72" s="301">
        <f t="shared" si="10"/>
        <v>0.21285816284908177</v>
      </c>
      <c r="T72" s="301">
        <f t="shared" si="10"/>
        <v>0.21413904443865439</v>
      </c>
      <c r="U72" s="301">
        <f t="shared" si="10"/>
        <v>0.21601362205718616</v>
      </c>
      <c r="V72" s="301">
        <f t="shared" si="10"/>
        <v>0.21663089521960591</v>
      </c>
      <c r="W72" s="301">
        <f t="shared" si="10"/>
        <v>0.20804665325083191</v>
      </c>
      <c r="X72" s="301">
        <f t="shared" si="10"/>
        <v>0.2092488667509437</v>
      </c>
      <c r="Y72" s="301">
        <f t="shared" si="10"/>
        <v>0.21287199756836961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0.14986670490913301</v>
      </c>
      <c r="C73" s="302">
        <f t="shared" si="11"/>
        <v>0.14993415098713361</v>
      </c>
      <c r="D73" s="302">
        <f t="shared" si="11"/>
        <v>0.1529909293783131</v>
      </c>
      <c r="E73" s="302">
        <f t="shared" si="11"/>
        <v>0.15421649223030467</v>
      </c>
      <c r="F73" s="302">
        <f t="shared" si="11"/>
        <v>0.15553266824738529</v>
      </c>
      <c r="G73" s="302">
        <f t="shared" si="11"/>
        <v>0.17378564654998585</v>
      </c>
      <c r="H73" s="302">
        <f t="shared" si="11"/>
        <v>0.17576715731622403</v>
      </c>
      <c r="I73" s="302">
        <f t="shared" si="11"/>
        <v>0.16375400513553889</v>
      </c>
      <c r="J73" s="302">
        <f t="shared" si="11"/>
        <v>0.17175360826479721</v>
      </c>
      <c r="K73" s="302">
        <f t="shared" si="11"/>
        <v>0.1753156739648008</v>
      </c>
      <c r="L73" s="302">
        <f t="shared" si="11"/>
        <v>0.18227680847025926</v>
      </c>
      <c r="M73" s="302">
        <f t="shared" si="11"/>
        <v>0.17514776654336581</v>
      </c>
      <c r="N73" s="302">
        <f t="shared" si="11"/>
        <v>0.14255695329427409</v>
      </c>
      <c r="O73" s="302">
        <f t="shared" si="11"/>
        <v>0.14256670272095104</v>
      </c>
      <c r="P73" s="302">
        <f t="shared" si="11"/>
        <v>0.14156647026843208</v>
      </c>
      <c r="Q73" s="302">
        <f t="shared" si="11"/>
        <v>0.14215006369763553</v>
      </c>
      <c r="R73" s="302">
        <f t="shared" si="11"/>
        <v>0.14096975428888012</v>
      </c>
      <c r="S73" s="302">
        <f t="shared" si="11"/>
        <v>0.14170033760825415</v>
      </c>
      <c r="T73" s="302">
        <f t="shared" si="11"/>
        <v>0.14377038200498662</v>
      </c>
      <c r="U73" s="302">
        <f t="shared" si="11"/>
        <v>0.14625315652591236</v>
      </c>
      <c r="V73" s="302">
        <f t="shared" si="11"/>
        <v>0.14810838793673495</v>
      </c>
      <c r="W73" s="302">
        <f t="shared" si="11"/>
        <v>0.1379166767821596</v>
      </c>
      <c r="X73" s="302">
        <f t="shared" si="11"/>
        <v>0.13732129808945961</v>
      </c>
      <c r="Y73" s="302">
        <f t="shared" si="11"/>
        <v>0.14106364346637476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7.8828112230429126E-2</v>
      </c>
      <c r="C74" s="302">
        <f t="shared" si="12"/>
        <v>7.5717670775948223E-2</v>
      </c>
      <c r="D74" s="302">
        <f t="shared" si="12"/>
        <v>7.4213728695356904E-2</v>
      </c>
      <c r="E74" s="302">
        <f t="shared" si="12"/>
        <v>7.3293302559776008E-2</v>
      </c>
      <c r="F74" s="302">
        <f t="shared" si="12"/>
        <v>7.1625790972519379E-2</v>
      </c>
      <c r="G74" s="302">
        <f t="shared" si="12"/>
        <v>6.7901963367485108E-2</v>
      </c>
      <c r="H74" s="302">
        <f t="shared" si="12"/>
        <v>6.6956721884908338E-2</v>
      </c>
      <c r="I74" s="302">
        <f t="shared" si="12"/>
        <v>7.0041723876862833E-2</v>
      </c>
      <c r="J74" s="302">
        <f t="shared" si="12"/>
        <v>6.7310542602686083E-2</v>
      </c>
      <c r="K74" s="302">
        <f t="shared" si="12"/>
        <v>6.7710069408136744E-2</v>
      </c>
      <c r="L74" s="302">
        <f t="shared" si="12"/>
        <v>6.4999619681097728E-2</v>
      </c>
      <c r="M74" s="302">
        <f t="shared" si="12"/>
        <v>6.4863824264323106E-2</v>
      </c>
      <c r="N74" s="302">
        <f t="shared" si="12"/>
        <v>7.1536535382748845E-2</v>
      </c>
      <c r="O74" s="302">
        <f t="shared" si="12"/>
        <v>7.113418787791996E-2</v>
      </c>
      <c r="P74" s="302">
        <f t="shared" si="12"/>
        <v>7.1785423866071729E-2</v>
      </c>
      <c r="Q74" s="302">
        <f t="shared" si="12"/>
        <v>7.1479875786055982E-2</v>
      </c>
      <c r="R74" s="302">
        <f t="shared" si="12"/>
        <v>7.1280881268969074E-2</v>
      </c>
      <c r="S74" s="302">
        <f t="shared" si="12"/>
        <v>7.1157825240827602E-2</v>
      </c>
      <c r="T74" s="302">
        <f t="shared" si="12"/>
        <v>7.0368662433667767E-2</v>
      </c>
      <c r="U74" s="302">
        <f t="shared" si="12"/>
        <v>6.976046553127381E-2</v>
      </c>
      <c r="V74" s="302">
        <f t="shared" si="12"/>
        <v>6.8522507282870973E-2</v>
      </c>
      <c r="W74" s="302">
        <f t="shared" si="12"/>
        <v>7.0129976468672334E-2</v>
      </c>
      <c r="X74" s="302">
        <f t="shared" si="12"/>
        <v>7.1927568661484087E-2</v>
      </c>
      <c r="Y74" s="302">
        <f t="shared" si="12"/>
        <v>7.1808354101994848E-2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1.6552363165764417</v>
      </c>
      <c r="C81" s="322">
        <f>IF(C$5=0,0,C$5/TEL_fec!C$5)</f>
        <v>1.5244955554878055</v>
      </c>
      <c r="D81" s="322">
        <f>IF(D$5=0,0,D$5/TEL_fec!D$5)</f>
        <v>1.364063031497327</v>
      </c>
      <c r="E81" s="322">
        <f>IF(E$5=0,0,E$5/TEL_fec!E$5)</f>
        <v>1.3713768096684602</v>
      </c>
      <c r="F81" s="322">
        <f>IF(F$5=0,0,F$5/TEL_fec!F$5)</f>
        <v>1.3169942526616416</v>
      </c>
      <c r="G81" s="322">
        <f>IF(G$5=0,0,G$5/TEL_fec!G$5)</f>
        <v>1.0247939920476328</v>
      </c>
      <c r="H81" s="322">
        <f>IF(H$5=0,0,H$5/TEL_fec!H$5)</f>
        <v>1.0055571299261987</v>
      </c>
      <c r="I81" s="322">
        <f>IF(I$5=0,0,I$5/TEL_fec!I$5)</f>
        <v>1.2370660940475282</v>
      </c>
      <c r="J81" s="322">
        <f>IF(J$5=0,0,J$5/TEL_fec!J$5)</f>
        <v>1.0984789829247015</v>
      </c>
      <c r="K81" s="322">
        <f>IF(K$5=0,0,K$5/TEL_fec!K$5)</f>
        <v>1.1880551924942921</v>
      </c>
      <c r="L81" s="322">
        <f>IF(L$5=0,0,L$5/TEL_fec!L$5)</f>
        <v>0.98467968216030566</v>
      </c>
      <c r="M81" s="322">
        <f>IF(M$5=0,0,M$5/TEL_fec!M$5)</f>
        <v>1.0778956602073435</v>
      </c>
      <c r="N81" s="322">
        <f>IF(N$5=0,0,N$5/TEL_fec!N$5)</f>
        <v>1.2070027927762521</v>
      </c>
      <c r="O81" s="322">
        <f>IF(O$5=0,0,O$5/TEL_fec!O$5)</f>
        <v>1.1977354293962192</v>
      </c>
      <c r="P81" s="322">
        <f>IF(P$5=0,0,P$5/TEL_fec!P$5)</f>
        <v>1.1712230636797432</v>
      </c>
      <c r="Q81" s="322">
        <f>IF(Q$5=0,0,Q$5/TEL_fec!Q$5)</f>
        <v>1.1735048644253436</v>
      </c>
      <c r="R81" s="322">
        <f>IF(R$5=0,0,R$5/TEL_fec!R$5)</f>
        <v>1.1991613409752508</v>
      </c>
      <c r="S81" s="322">
        <f>IF(S$5=0,0,S$5/TEL_fec!S$5)</f>
        <v>1.1887876916072997</v>
      </c>
      <c r="T81" s="322">
        <f>IF(T$5=0,0,T$5/TEL_fec!T$5)</f>
        <v>1.1912379509297777</v>
      </c>
      <c r="U81" s="322">
        <f>IF(U$5=0,0,U$5/TEL_fec!U$5)</f>
        <v>1.1637974689499191</v>
      </c>
      <c r="V81" s="322">
        <f>IF(V$5=0,0,V$5/TEL_fec!V$5)</f>
        <v>1.1912024121027476</v>
      </c>
      <c r="W81" s="322">
        <f>IF(W$5=0,0,W$5/TEL_fec!W$5)</f>
        <v>1.3137843823692725</v>
      </c>
      <c r="X81" s="322">
        <f>IF(X$5=0,0,X$5/TEL_fec!X$5)</f>
        <v>1.2106992135668515</v>
      </c>
      <c r="Y81" s="322">
        <f>IF(Y$5=0,0,Y$5/TEL_fec!Y$5)</f>
        <v>1.1443356376474418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1.7261096081181329</v>
      </c>
      <c r="C86" s="336">
        <f>IF(C$10=0,0,C$10/TEL_fec!C$10)</f>
        <v>1.9665733901914131</v>
      </c>
      <c r="D86" s="336">
        <f>IF(D$10=0,0,D$10/TEL_fec!D$10)</f>
        <v>1.9253433685566541</v>
      </c>
      <c r="E86" s="336">
        <f>IF(E$10=0,0,E$10/TEL_fec!E$10)</f>
        <v>2.0132380359162028</v>
      </c>
      <c r="F86" s="336">
        <f>IF(F$10=0,0,F$10/TEL_fec!F$10)</f>
        <v>2.0833989754040791</v>
      </c>
      <c r="G86" s="336">
        <f>IF(G$10=0,0,G$10/TEL_fec!G$10)</f>
        <v>1.9434378051372769</v>
      </c>
      <c r="H86" s="336">
        <f>IF(H$10=0,0,H$10/TEL_fec!H$10)</f>
        <v>1.9738444005824751</v>
      </c>
      <c r="I86" s="336">
        <f>IF(I$10=0,0,I$10/TEL_fec!I$10)</f>
        <v>2.0751798631927665</v>
      </c>
      <c r="J86" s="336">
        <f>IF(J$10=0,0,J$10/TEL_fec!J$10)</f>
        <v>2.0707477800623746</v>
      </c>
      <c r="K86" s="336">
        <f>IF(K$10=0,0,K$10/TEL_fec!K$10)</f>
        <v>2.1230424134337649</v>
      </c>
      <c r="L86" s="336">
        <f>IF(L$10=0,0,L$10/TEL_fec!L$10)</f>
        <v>2.0381219329923739</v>
      </c>
      <c r="M86" s="336">
        <f>IF(M$10=0,0,M$10/TEL_fec!M$10)</f>
        <v>2.1663736976217463</v>
      </c>
      <c r="N86" s="336">
        <f>IF(N$10=0,0,N$10/TEL_fec!N$10)</f>
        <v>2.0378950094447861</v>
      </c>
      <c r="O86" s="336">
        <f>IF(O$10=0,0,O$10/TEL_fec!O$10)</f>
        <v>2.0579269888303857</v>
      </c>
      <c r="P86" s="336">
        <f>IF(P$10=0,0,P$10/TEL_fec!P$10)</f>
        <v>1.9942620378816802</v>
      </c>
      <c r="Q86" s="336">
        <f>IF(Q$10=0,0,Q$10/TEL_fec!Q$10)</f>
        <v>2.0192894409587567</v>
      </c>
      <c r="R86" s="336">
        <f>IF(R$10=0,0,R$10/TEL_fec!R$10)</f>
        <v>2.0595385547104885</v>
      </c>
      <c r="S86" s="336">
        <f>IF(S$10=0,0,S$10/TEL_fec!S$10)</f>
        <v>2.0514675668964677</v>
      </c>
      <c r="T86" s="336">
        <f>IF(T$10=0,0,T$10/TEL_fec!T$10)</f>
        <v>2.0932571470420278</v>
      </c>
      <c r="U86" s="336">
        <f>IF(U$10=0,0,U$10/TEL_fec!U$10)</f>
        <v>2.0917981375726904</v>
      </c>
      <c r="V86" s="336">
        <f>IF(V$10=0,0,V$10/TEL_fec!V$10)</f>
        <v>2.1691278559778864</v>
      </c>
      <c r="W86" s="336">
        <f>IF(W$10=0,0,W$10/TEL_fec!W$10)</f>
        <v>2.2105344691655713</v>
      </c>
      <c r="X86" s="336">
        <f>IF(X$10=0,0,X$10/TEL_fec!X$10)</f>
        <v>2.0398739790607014</v>
      </c>
      <c r="Y86" s="336">
        <f>IF(Y$10=0,0,Y$10/TEL_fec!Y$10)</f>
        <v>1.9619547165815934</v>
      </c>
      <c r="DA86" s="68"/>
    </row>
    <row r="87" spans="1:105" ht="12" customHeight="1" x14ac:dyDescent="0.25">
      <c r="A87" s="174" t="s">
        <v>2707</v>
      </c>
      <c r="B87" s="349">
        <f>IF(B$16=0,0,B$16/TEL_fec!B$16)</f>
        <v>2.3605186026514806</v>
      </c>
      <c r="C87" s="349">
        <f>IF(C$16=0,0,C$16/TEL_fec!C$16)</f>
        <v>2.1361259317012542</v>
      </c>
      <c r="D87" s="349">
        <f>IF(D$16=0,0,D$16/TEL_fec!D$16)</f>
        <v>1.9539838190230623</v>
      </c>
      <c r="E87" s="349">
        <f>IF(E$16=0,0,E$16/TEL_fec!E$16)</f>
        <v>1.8985754073620951</v>
      </c>
      <c r="F87" s="349">
        <f>IF(F$16=0,0,F$16/TEL_fec!F$16)</f>
        <v>1.7682912978302645</v>
      </c>
      <c r="G87" s="349">
        <f>IF(G$16=0,0,G$16/TEL_fec!G$16)</f>
        <v>1.3753987804860237</v>
      </c>
      <c r="H87" s="349">
        <f>IF(H$16=0,0,H$16/TEL_fec!H$16)</f>
        <v>1.3181342051996432</v>
      </c>
      <c r="I87" s="349">
        <f>IF(I$16=0,0,I$16/TEL_fec!I$16)</f>
        <v>1.6109754261341014</v>
      </c>
      <c r="J87" s="349">
        <f>IF(J$16=0,0,J$16/TEL_fec!J$16)</f>
        <v>1.3848417252394158</v>
      </c>
      <c r="K87" s="349">
        <f>IF(K$16=0,0,K$16/TEL_fec!K$16)</f>
        <v>1.4294811720664331</v>
      </c>
      <c r="L87" s="349">
        <f>IF(L$16=0,0,L$16/TEL_fec!L$16)</f>
        <v>1.208773554194607</v>
      </c>
      <c r="M87" s="349">
        <f>IF(M$16=0,0,M$16/TEL_fec!M$16)</f>
        <v>1.257906734472342</v>
      </c>
      <c r="N87" s="349">
        <f>IF(N$16=0,0,N$16/TEL_fec!N$16)</f>
        <v>1.7555492182443124</v>
      </c>
      <c r="O87" s="349">
        <f>IF(O$16=0,0,O$16/TEL_fec!O$16)</f>
        <v>1.7288273049423084</v>
      </c>
      <c r="P87" s="349">
        <f>IF(P$16=0,0,P$16/TEL_fec!P$16)</f>
        <v>1.7613513914772123</v>
      </c>
      <c r="Q87" s="349">
        <f>IF(Q$16=0,0,Q$16/TEL_fec!Q$16)</f>
        <v>1.7461894491210848</v>
      </c>
      <c r="R87" s="349">
        <f>IF(R$16=0,0,R$16/TEL_fec!R$16)</f>
        <v>1.7474032555465846</v>
      </c>
      <c r="S87" s="349">
        <f>IF(S$16=0,0,S$16/TEL_fec!S$16)</f>
        <v>1.7284812344374334</v>
      </c>
      <c r="T87" s="349">
        <f>IF(T$16=0,0,T$16/TEL_fec!T$16)</f>
        <v>1.6748236834149048</v>
      </c>
      <c r="U87" s="349">
        <f>IF(U$16=0,0,U$16/TEL_fec!U$16)</f>
        <v>1.6156565323362144</v>
      </c>
      <c r="V87" s="349">
        <f>IF(V$16=0,0,V$16/TEL_fec!V$16)</f>
        <v>1.5509613875251609</v>
      </c>
      <c r="W87" s="349">
        <f>IF(W$16=0,0,W$16/TEL_fec!W$16)</f>
        <v>1.7313921552816365</v>
      </c>
      <c r="X87" s="349">
        <f>IF(X$16=0,0,X$16/TEL_fec!X$16)</f>
        <v>1.8004339826758482</v>
      </c>
      <c r="Y87" s="349">
        <f>IF(Y$16=0,0,Y$16/TEL_fec!Y$16)</f>
        <v>1.7412074932647998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2.3605186026514811</v>
      </c>
      <c r="C88" s="349">
        <f>IF(C$27=0,0,C$27/TEL_fec!C$27)</f>
        <v>2.1361259317012542</v>
      </c>
      <c r="D88" s="349">
        <f>IF(D$27=0,0,D$27/TEL_fec!D$27)</f>
        <v>1.9539838190230623</v>
      </c>
      <c r="E88" s="349">
        <f>IF(E$27=0,0,E$27/TEL_fec!E$27)</f>
        <v>1.8985754073620946</v>
      </c>
      <c r="F88" s="349">
        <f>IF(F$27=0,0,F$27/TEL_fec!F$27)</f>
        <v>1.7682912978302641</v>
      </c>
      <c r="G88" s="349">
        <f>IF(G$27=0,0,G$27/TEL_fec!G$27)</f>
        <v>1.3753987804860233</v>
      </c>
      <c r="H88" s="349">
        <f>IF(H$27=0,0,H$27/TEL_fec!H$27)</f>
        <v>1.3181342051996439</v>
      </c>
      <c r="I88" s="349">
        <f>IF(I$27=0,0,I$27/TEL_fec!I$27)</f>
        <v>1.6109754261341016</v>
      </c>
      <c r="J88" s="349">
        <f>IF(J$27=0,0,J$27/TEL_fec!J$27)</f>
        <v>1.3848417252394165</v>
      </c>
      <c r="K88" s="349">
        <f>IF(K$27=0,0,K$27/TEL_fec!K$27)</f>
        <v>1.4294811720664335</v>
      </c>
      <c r="L88" s="349">
        <f>IF(L$27=0,0,L$27/TEL_fec!L$27)</f>
        <v>1.2087735541946076</v>
      </c>
      <c r="M88" s="349">
        <f>IF(M$27=0,0,M$27/TEL_fec!M$27)</f>
        <v>1.2579067344723418</v>
      </c>
      <c r="N88" s="349">
        <f>IF(N$27=0,0,N$27/TEL_fec!N$27)</f>
        <v>1.7555492182443124</v>
      </c>
      <c r="O88" s="349">
        <f>IF(O$27=0,0,O$27/TEL_fec!O$27)</f>
        <v>1.7288273049423089</v>
      </c>
      <c r="P88" s="349">
        <f>IF(P$27=0,0,P$27/TEL_fec!P$27)</f>
        <v>1.7613513914772123</v>
      </c>
      <c r="Q88" s="349">
        <f>IF(Q$27=0,0,Q$27/TEL_fec!Q$27)</f>
        <v>1.7461894491210848</v>
      </c>
      <c r="R88" s="349">
        <f>IF(R$27=0,0,R$27/TEL_fec!R$27)</f>
        <v>1.7474032555465848</v>
      </c>
      <c r="S88" s="349">
        <f>IF(S$27=0,0,S$27/TEL_fec!S$27)</f>
        <v>1.728481234437433</v>
      </c>
      <c r="T88" s="349">
        <f>IF(T$27=0,0,T$27/TEL_fec!T$27)</f>
        <v>1.6748236834149044</v>
      </c>
      <c r="U88" s="349">
        <f>IF(U$27=0,0,U$27/TEL_fec!U$27)</f>
        <v>1.6156565323362131</v>
      </c>
      <c r="V88" s="349">
        <f>IF(V$27=0,0,V$27/TEL_fec!V$27)</f>
        <v>1.5509613875251607</v>
      </c>
      <c r="W88" s="349">
        <f>IF(W$27=0,0,W$27/TEL_fec!W$27)</f>
        <v>1.7313921552816383</v>
      </c>
      <c r="X88" s="349">
        <f>IF(X$27=0,0,X$27/TEL_fec!X$27)</f>
        <v>1.8004339826758475</v>
      </c>
      <c r="Y88" s="349">
        <f>IF(Y$27=0,0,Y$27/TEL_fec!Y$27)</f>
        <v>1.7412074932648005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1.4598031344687863</v>
      </c>
      <c r="C90" s="349">
        <f>IF(C$39=0,0,C$39/TEL_fec!C$39)</f>
        <v>1.3384102998374074</v>
      </c>
      <c r="D90" s="349">
        <f>IF(D$39=0,0,D$39/TEL_fec!D$39)</f>
        <v>1.1883753862185458</v>
      </c>
      <c r="E90" s="349">
        <f>IF(E$39=0,0,E$39/TEL_fec!E$39)</f>
        <v>1.2129213651222659</v>
      </c>
      <c r="F90" s="349">
        <f>IF(F$39=0,0,F$39/TEL_fec!F$39)</f>
        <v>1.1753344775440351</v>
      </c>
      <c r="G90" s="349">
        <f>IF(G$39=0,0,G$39/TEL_fec!G$39)</f>
        <v>0.94886484644281899</v>
      </c>
      <c r="H90" s="349">
        <f>IF(H$39=0,0,H$39/TEL_fec!H$39)</f>
        <v>0.94121312980479932</v>
      </c>
      <c r="I90" s="349">
        <f>IF(I$39=0,0,I$39/TEL_fec!I$39)</f>
        <v>1.1424083372114875</v>
      </c>
      <c r="J90" s="349">
        <f>IF(J$39=0,0,J$39/TEL_fec!J$39)</f>
        <v>1.0382008613952183</v>
      </c>
      <c r="K90" s="349">
        <f>IF(K$39=0,0,K$39/TEL_fec!K$39)</f>
        <v>1.1720217782481861</v>
      </c>
      <c r="L90" s="349">
        <f>IF(L$39=0,0,L$39/TEL_fec!L$39)</f>
        <v>0.95939113799574194</v>
      </c>
      <c r="M90" s="349">
        <f>IF(M$39=0,0,M$39/TEL_fec!M$39)</f>
        <v>1.0538879493461561</v>
      </c>
      <c r="N90" s="349">
        <f>IF(N$39=0,0,N$39/TEL_fec!N$39)</f>
        <v>0.98292145834205835</v>
      </c>
      <c r="O90" s="349">
        <f>IF(O$39=0,0,O$39/TEL_fec!O$39)</f>
        <v>0.9757420231206454</v>
      </c>
      <c r="P90" s="349">
        <f>IF(P$39=0,0,P$39/TEL_fec!P$39)</f>
        <v>0.93677940849161179</v>
      </c>
      <c r="Q90" s="349">
        <f>IF(Q$39=0,0,Q$39/TEL_fec!Q$39)</f>
        <v>0.94308455229846966</v>
      </c>
      <c r="R90" s="349">
        <f>IF(R$39=0,0,R$39/TEL_fec!R$39)</f>
        <v>0.96723000637258605</v>
      </c>
      <c r="S90" s="349">
        <f>IF(S$39=0,0,S$39/TEL_fec!S$39)</f>
        <v>0.96175350211814381</v>
      </c>
      <c r="T90" s="349">
        <f>IF(T$39=0,0,T$39/TEL_fec!T$39)</f>
        <v>0.98172365554338725</v>
      </c>
      <c r="U90" s="349">
        <f>IF(U$39=0,0,U$39/TEL_fec!U$39)</f>
        <v>0.96974682150051339</v>
      </c>
      <c r="V90" s="349">
        <f>IF(V$39=0,0,V$39/TEL_fec!V$39)</f>
        <v>1.0240803091722925</v>
      </c>
      <c r="W90" s="349">
        <f>IF(W$39=0,0,W$39/TEL_fec!W$39)</f>
        <v>1.0948142189040555</v>
      </c>
      <c r="X90" s="349">
        <f>IF(X$39=0,0,X$39/TEL_fec!X$39)</f>
        <v>0.9576896762602739</v>
      </c>
      <c r="Y90" s="349">
        <f>IF(Y$39=0,0,Y$39/TEL_fec!Y$39)</f>
        <v>0.90856878591141987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PT: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1648.8719384110691</v>
      </c>
      <c r="C3" s="203">
        <v>1536.731316434996</v>
      </c>
      <c r="D3" s="203">
        <v>1448.7558885299859</v>
      </c>
      <c r="E3" s="203">
        <v>1339.474051521134</v>
      </c>
      <c r="F3" s="203">
        <v>1266.2856108765261</v>
      </c>
      <c r="G3" s="203">
        <v>1298.897308526012</v>
      </c>
      <c r="H3" s="203">
        <v>1364.2185673944341</v>
      </c>
      <c r="I3" s="203">
        <v>1379.5862823273569</v>
      </c>
      <c r="J3" s="203">
        <v>1223.64798728592</v>
      </c>
      <c r="K3" s="203">
        <v>1048.4092303288071</v>
      </c>
      <c r="L3" s="203">
        <v>1220.442547195818</v>
      </c>
      <c r="M3" s="203">
        <v>1199.198831487678</v>
      </c>
      <c r="N3" s="203">
        <v>1155.562820270696</v>
      </c>
      <c r="O3" s="203">
        <v>1206.881167440383</v>
      </c>
      <c r="P3" s="203">
        <v>1302.3945795592319</v>
      </c>
      <c r="Q3" s="203">
        <v>1415.6622239999999</v>
      </c>
      <c r="R3" s="203">
        <v>1398.5259369785019</v>
      </c>
      <c r="S3" s="203">
        <v>1374.5889070810611</v>
      </c>
      <c r="T3" s="203">
        <v>1409.5013260782709</v>
      </c>
      <c r="U3" s="203">
        <v>1417.3249325705331</v>
      </c>
      <c r="V3" s="203">
        <v>1419.954725110221</v>
      </c>
      <c r="W3" s="203">
        <v>1322.0762265846099</v>
      </c>
      <c r="X3" s="203">
        <v>1496.0405195425431</v>
      </c>
      <c r="Y3" s="203">
        <v>1512.256529809112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1766.3708046894769</v>
      </c>
      <c r="C5" s="203">
        <v>1693.9016324033089</v>
      </c>
      <c r="D5" s="203">
        <v>1277.826361615814</v>
      </c>
      <c r="E5" s="203">
        <v>1025.946944064855</v>
      </c>
      <c r="F5" s="203">
        <v>891.30211306921012</v>
      </c>
      <c r="G5" s="203">
        <v>983.1031425653581</v>
      </c>
      <c r="H5" s="203">
        <v>1049.4351766052889</v>
      </c>
      <c r="I5" s="203">
        <v>993.59779262868187</v>
      </c>
      <c r="J5" s="203">
        <v>878.31833989084794</v>
      </c>
      <c r="K5" s="203">
        <v>689.64252091097194</v>
      </c>
      <c r="L5" s="203">
        <v>536.95011853210531</v>
      </c>
      <c r="M5" s="203">
        <v>607.91101635124608</v>
      </c>
      <c r="N5" s="203">
        <v>582.53687012710554</v>
      </c>
      <c r="O5" s="203">
        <v>496.20350450781842</v>
      </c>
      <c r="P5" s="203">
        <v>515.98727272122801</v>
      </c>
      <c r="Q5" s="203">
        <v>562.8166157933872</v>
      </c>
      <c r="R5" s="203">
        <v>589.60490789649498</v>
      </c>
      <c r="S5" s="203">
        <v>563.98371963536852</v>
      </c>
      <c r="T5" s="203">
        <v>703.68088102491447</v>
      </c>
      <c r="U5" s="203">
        <v>786.65201789079435</v>
      </c>
      <c r="V5" s="203">
        <v>683.1342421336002</v>
      </c>
      <c r="W5" s="203">
        <v>906.38283700416537</v>
      </c>
      <c r="X5" s="203">
        <v>998.52530114256649</v>
      </c>
      <c r="Y5" s="203">
        <v>809.1153205480299</v>
      </c>
      <c r="DA5" s="112" t="s">
        <v>2868</v>
      </c>
    </row>
    <row r="6" spans="1:105" ht="12" customHeight="1" x14ac:dyDescent="0.25">
      <c r="A6" s="154" t="s">
        <v>2112</v>
      </c>
      <c r="B6" s="338">
        <v>2207.963505861846</v>
      </c>
      <c r="C6" s="338">
        <v>2097.5653305687538</v>
      </c>
      <c r="D6" s="338">
        <v>2097.5653305687538</v>
      </c>
      <c r="E6" s="338">
        <v>1987.167155275662</v>
      </c>
      <c r="F6" s="338">
        <v>1876.7689799825689</v>
      </c>
      <c r="G6" s="338">
        <v>1766.3708046894769</v>
      </c>
      <c r="H6" s="338">
        <v>1766.3708046894769</v>
      </c>
      <c r="I6" s="338">
        <v>1655.972629396384</v>
      </c>
      <c r="J6" s="338">
        <v>1655.972629396384</v>
      </c>
      <c r="K6" s="338">
        <v>1545.5744541032921</v>
      </c>
      <c r="L6" s="338">
        <v>1435.1762788102001</v>
      </c>
      <c r="M6" s="338">
        <v>1324.778103517107</v>
      </c>
      <c r="N6" s="338">
        <v>1324.778103517107</v>
      </c>
      <c r="O6" s="338">
        <v>1214.379928224015</v>
      </c>
      <c r="P6" s="338">
        <v>1214.379928224015</v>
      </c>
      <c r="Q6" s="338">
        <v>1103.9817529309221</v>
      </c>
      <c r="R6" s="338">
        <v>993.58357763782999</v>
      </c>
      <c r="S6" s="338">
        <v>993.58357763782999</v>
      </c>
      <c r="T6" s="338">
        <v>883.18540234473767</v>
      </c>
      <c r="U6" s="338">
        <v>883.18540234473767</v>
      </c>
      <c r="V6" s="338">
        <v>883.18540234473767</v>
      </c>
      <c r="W6" s="338">
        <v>993.58357763782999</v>
      </c>
      <c r="X6" s="338">
        <v>1103.9817529309221</v>
      </c>
      <c r="Y6" s="338">
        <v>993.58357763782999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110.39817529309229</v>
      </c>
      <c r="V7" s="340">
        <v>0</v>
      </c>
      <c r="W7" s="340">
        <v>220.7963505861847</v>
      </c>
      <c r="X7" s="340">
        <v>220.7963505861847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110.39817529309221</v>
      </c>
      <c r="D8" s="342">
        <f t="shared" si="0"/>
        <v>0</v>
      </c>
      <c r="E8" s="342">
        <f t="shared" si="0"/>
        <v>110.39817529309175</v>
      </c>
      <c r="F8" s="342">
        <f t="shared" si="0"/>
        <v>110.39817529309312</v>
      </c>
      <c r="G8" s="342">
        <f t="shared" si="0"/>
        <v>110.39817529309198</v>
      </c>
      <c r="H8" s="342">
        <f t="shared" si="0"/>
        <v>0</v>
      </c>
      <c r="I8" s="342">
        <f t="shared" si="0"/>
        <v>110.39817529309289</v>
      </c>
      <c r="J8" s="342">
        <f t="shared" si="0"/>
        <v>0</v>
      </c>
      <c r="K8" s="342">
        <f t="shared" si="0"/>
        <v>110.39817529309198</v>
      </c>
      <c r="L8" s="342">
        <f t="shared" si="0"/>
        <v>110.39817529309198</v>
      </c>
      <c r="M8" s="342">
        <f t="shared" si="0"/>
        <v>110.39817529309312</v>
      </c>
      <c r="N8" s="342">
        <f t="shared" si="0"/>
        <v>0</v>
      </c>
      <c r="O8" s="342">
        <f t="shared" si="0"/>
        <v>110.39817529309198</v>
      </c>
      <c r="P8" s="342">
        <f t="shared" si="0"/>
        <v>0</v>
      </c>
      <c r="Q8" s="342">
        <f t="shared" si="0"/>
        <v>110.39817529309289</v>
      </c>
      <c r="R8" s="342">
        <f t="shared" si="0"/>
        <v>110.39817529309209</v>
      </c>
      <c r="S8" s="342">
        <f t="shared" si="0"/>
        <v>0</v>
      </c>
      <c r="T8" s="342">
        <f t="shared" si="0"/>
        <v>110.39817529309232</v>
      </c>
      <c r="U8" s="342">
        <f t="shared" si="0"/>
        <v>110.39817529309232</v>
      </c>
      <c r="V8" s="342">
        <f t="shared" si="0"/>
        <v>0</v>
      </c>
      <c r="W8" s="342">
        <f t="shared" si="0"/>
        <v>110.39817529309232</v>
      </c>
      <c r="X8" s="342">
        <f t="shared" si="0"/>
        <v>110.39817529309266</v>
      </c>
      <c r="Y8" s="342">
        <f t="shared" si="0"/>
        <v>110.39817529309209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441.59270117236906</v>
      </c>
      <c r="C9" s="343">
        <f t="shared" si="1"/>
        <v>403.66369816544488</v>
      </c>
      <c r="D9" s="343">
        <f t="shared" si="1"/>
        <v>819.73896895293979</v>
      </c>
      <c r="E9" s="343">
        <f t="shared" si="1"/>
        <v>961.22021121080707</v>
      </c>
      <c r="F9" s="343">
        <f t="shared" si="1"/>
        <v>985.46686691335879</v>
      </c>
      <c r="G9" s="343">
        <f t="shared" si="1"/>
        <v>783.26766212411883</v>
      </c>
      <c r="H9" s="343">
        <f t="shared" si="1"/>
        <v>716.93562808418801</v>
      </c>
      <c r="I9" s="343">
        <f t="shared" si="1"/>
        <v>662.37483676770216</v>
      </c>
      <c r="J9" s="343">
        <f t="shared" si="1"/>
        <v>777.6542895055361</v>
      </c>
      <c r="K9" s="343">
        <f t="shared" si="1"/>
        <v>855.93193319232012</v>
      </c>
      <c r="L9" s="343">
        <f t="shared" si="1"/>
        <v>898.22616027809477</v>
      </c>
      <c r="M9" s="343">
        <f t="shared" si="1"/>
        <v>716.86708716586088</v>
      </c>
      <c r="N9" s="343">
        <f t="shared" si="1"/>
        <v>742.24123339000141</v>
      </c>
      <c r="O9" s="343">
        <f t="shared" si="1"/>
        <v>718.1764237161965</v>
      </c>
      <c r="P9" s="343">
        <f t="shared" si="1"/>
        <v>698.39265550278697</v>
      </c>
      <c r="Q9" s="343">
        <f t="shared" si="1"/>
        <v>541.16513713753488</v>
      </c>
      <c r="R9" s="343">
        <f t="shared" si="1"/>
        <v>403.97866974133501</v>
      </c>
      <c r="S9" s="343">
        <f t="shared" si="1"/>
        <v>429.59985800246147</v>
      </c>
      <c r="T9" s="343">
        <f t="shared" si="1"/>
        <v>179.5045213198232</v>
      </c>
      <c r="U9" s="343">
        <f t="shared" si="1"/>
        <v>96.533384453943313</v>
      </c>
      <c r="V9" s="343">
        <f t="shared" si="1"/>
        <v>200.05116021113747</v>
      </c>
      <c r="W9" s="343">
        <f t="shared" si="1"/>
        <v>87.200740633664623</v>
      </c>
      <c r="X9" s="343">
        <f t="shared" si="1"/>
        <v>105.45645178835559</v>
      </c>
      <c r="Y9" s="343">
        <f t="shared" si="1"/>
        <v>184.46825708980009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219.32381771281169</v>
      </c>
      <c r="C12" s="210">
        <v>201.26784178847811</v>
      </c>
      <c r="D12" s="210">
        <v>159.43129836629399</v>
      </c>
      <c r="E12" s="210">
        <v>141.083147033534</v>
      </c>
      <c r="F12" s="210">
        <v>133.3467755803955</v>
      </c>
      <c r="G12" s="210">
        <v>143.08039552880479</v>
      </c>
      <c r="H12" s="210">
        <v>141.8403267411866</v>
      </c>
      <c r="I12" s="210">
        <v>137.9766122098022</v>
      </c>
      <c r="J12" s="210">
        <v>133.0657781599312</v>
      </c>
      <c r="K12" s="210">
        <v>117.06070507308679</v>
      </c>
      <c r="L12" s="210">
        <v>92.705760963026634</v>
      </c>
      <c r="M12" s="210">
        <v>107.62407566637999</v>
      </c>
      <c r="N12" s="210">
        <v>111.93516766981941</v>
      </c>
      <c r="O12" s="210">
        <v>99.443508168529661</v>
      </c>
      <c r="P12" s="210">
        <v>99.326483233018052</v>
      </c>
      <c r="Q12" s="210">
        <v>106.5570937231298</v>
      </c>
      <c r="R12" s="210">
        <v>117.3214101461737</v>
      </c>
      <c r="S12" s="210">
        <v>110.4373172828891</v>
      </c>
      <c r="T12" s="210">
        <v>137.6846947549441</v>
      </c>
      <c r="U12" s="210">
        <v>146.9411865864144</v>
      </c>
      <c r="V12" s="210">
        <v>130.5662080825451</v>
      </c>
      <c r="W12" s="210">
        <v>152.1620808254514</v>
      </c>
      <c r="X12" s="210">
        <v>155.74333619948411</v>
      </c>
      <c r="Y12" s="210">
        <v>131.4049011177988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90.695786758383491</v>
      </c>
      <c r="C14" s="204">
        <f t="shared" si="2"/>
        <v>78.221582115219249</v>
      </c>
      <c r="D14" s="204">
        <f t="shared" si="2"/>
        <v>31.06122098022356</v>
      </c>
      <c r="E14" s="204">
        <f t="shared" si="2"/>
        <v>28.001547721410148</v>
      </c>
      <c r="F14" s="204">
        <f t="shared" si="2"/>
        <v>22.228460877042131</v>
      </c>
      <c r="G14" s="204">
        <f t="shared" si="2"/>
        <v>23.848495270851242</v>
      </c>
      <c r="H14" s="204">
        <f t="shared" si="2"/>
        <v>22.536801375752361</v>
      </c>
      <c r="I14" s="204">
        <f t="shared" si="2"/>
        <v>18.12846087704213</v>
      </c>
      <c r="J14" s="204">
        <f t="shared" si="2"/>
        <v>16.886414445399829</v>
      </c>
      <c r="K14" s="204">
        <f t="shared" si="2"/>
        <v>27.32398968185726</v>
      </c>
      <c r="L14" s="204">
        <f t="shared" si="2"/>
        <v>7.260963026655201</v>
      </c>
      <c r="M14" s="204">
        <f t="shared" si="2"/>
        <v>11.010834049871022</v>
      </c>
      <c r="N14" s="204">
        <f t="shared" si="2"/>
        <v>6.2338779019776425</v>
      </c>
      <c r="O14" s="204">
        <f t="shared" si="2"/>
        <v>5.2068787618228711</v>
      </c>
      <c r="P14" s="204">
        <f t="shared" si="2"/>
        <v>6.2338779019776425</v>
      </c>
      <c r="Q14" s="204">
        <f t="shared" si="2"/>
        <v>7.260963026655201</v>
      </c>
      <c r="R14" s="204">
        <f t="shared" si="2"/>
        <v>5.2068787618228711</v>
      </c>
      <c r="S14" s="204">
        <f t="shared" si="2"/>
        <v>5.8519346517626811</v>
      </c>
      <c r="T14" s="204">
        <f t="shared" si="2"/>
        <v>6.0815133276010318</v>
      </c>
      <c r="U14" s="204">
        <f t="shared" si="2"/>
        <v>5.2343078245915731</v>
      </c>
      <c r="V14" s="204">
        <f t="shared" si="2"/>
        <v>4.8263112639724852</v>
      </c>
      <c r="W14" s="204">
        <f t="shared" si="2"/>
        <v>4.5767841788478067</v>
      </c>
      <c r="X14" s="204">
        <f t="shared" si="2"/>
        <v>9.4611349957007747</v>
      </c>
      <c r="Y14" s="204">
        <f t="shared" si="2"/>
        <v>4.078847807394669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19.205588993981081</v>
      </c>
      <c r="C16" s="204">
        <v>19.205588993981081</v>
      </c>
      <c r="D16" s="204">
        <v>10.167669819432501</v>
      </c>
      <c r="E16" s="204">
        <v>9.0379191745485805</v>
      </c>
      <c r="F16" s="204">
        <v>3.3899398108340488</v>
      </c>
      <c r="G16" s="204">
        <v>6.7798796216680994</v>
      </c>
      <c r="H16" s="204">
        <v>4.5199484092863278</v>
      </c>
      <c r="I16" s="204">
        <v>2.1974204643164228</v>
      </c>
      <c r="J16" s="204">
        <v>1.098710232158211</v>
      </c>
      <c r="K16" s="204">
        <v>1.098710232158211</v>
      </c>
      <c r="L16" s="204">
        <v>1.098710232158211</v>
      </c>
      <c r="M16" s="204">
        <v>1.098710232158211</v>
      </c>
      <c r="N16" s="204">
        <v>1.098710232158211</v>
      </c>
      <c r="O16" s="204">
        <v>1.098710232158211</v>
      </c>
      <c r="P16" s="204">
        <v>1.098710232158211</v>
      </c>
      <c r="Q16" s="204">
        <v>1.098710232158211</v>
      </c>
      <c r="R16" s="204">
        <v>1.098710232158211</v>
      </c>
      <c r="S16" s="204">
        <v>0.96242476354256223</v>
      </c>
      <c r="T16" s="204">
        <v>0.88993981083404983</v>
      </c>
      <c r="U16" s="204">
        <v>0.79544282029234725</v>
      </c>
      <c r="V16" s="204">
        <v>0.73938091143594153</v>
      </c>
      <c r="W16" s="204">
        <v>0.72734307824591571</v>
      </c>
      <c r="X16" s="204">
        <v>0.8328460877042132</v>
      </c>
      <c r="Y16" s="204">
        <v>0.70094582975064479</v>
      </c>
      <c r="DA16" s="71" t="s">
        <v>2874</v>
      </c>
    </row>
    <row r="17" spans="1:105" ht="12" customHeight="1" x14ac:dyDescent="0.25">
      <c r="A17" s="18" t="s">
        <v>71</v>
      </c>
      <c r="B17" s="204">
        <v>15.52381771281169</v>
      </c>
      <c r="C17" s="204">
        <v>16.55872742906277</v>
      </c>
      <c r="D17" s="204">
        <v>9.3142734307824586</v>
      </c>
      <c r="E17" s="204">
        <v>9.3142734307824586</v>
      </c>
      <c r="F17" s="204">
        <v>8.2793637145313834</v>
      </c>
      <c r="G17" s="204">
        <v>10.34918314703353</v>
      </c>
      <c r="H17" s="204">
        <v>11.297420464316421</v>
      </c>
      <c r="I17" s="204">
        <v>9.2433361994840926</v>
      </c>
      <c r="J17" s="204">
        <v>7.1892519346517627</v>
      </c>
      <c r="K17" s="204">
        <v>6.1622527944969896</v>
      </c>
      <c r="L17" s="204">
        <v>6.1622527944969896</v>
      </c>
      <c r="M17" s="204">
        <v>5.135167669819432</v>
      </c>
      <c r="N17" s="204">
        <v>5.135167669819432</v>
      </c>
      <c r="O17" s="204">
        <v>4.1081685296646597</v>
      </c>
      <c r="P17" s="204">
        <v>5.135167669819432</v>
      </c>
      <c r="Q17" s="204">
        <v>6.1622527944969896</v>
      </c>
      <c r="R17" s="204">
        <v>4.1081685296646597</v>
      </c>
      <c r="S17" s="204">
        <v>4.3392089423903686</v>
      </c>
      <c r="T17" s="204">
        <v>4.5323301805674978</v>
      </c>
      <c r="U17" s="204">
        <v>4.4388650042992257</v>
      </c>
      <c r="V17" s="204">
        <v>3.9951848667239891</v>
      </c>
      <c r="W17" s="204">
        <v>3.823645743766122</v>
      </c>
      <c r="X17" s="204">
        <v>8.5480653482373175</v>
      </c>
      <c r="Y17" s="204">
        <v>3.377901977644024</v>
      </c>
      <c r="DA17" s="71" t="s">
        <v>2875</v>
      </c>
    </row>
    <row r="18" spans="1:105" ht="12" customHeight="1" x14ac:dyDescent="0.25">
      <c r="A18" s="18" t="s">
        <v>32</v>
      </c>
      <c r="B18" s="204">
        <v>55.966380051590711</v>
      </c>
      <c r="C18" s="204">
        <v>42.457265692175397</v>
      </c>
      <c r="D18" s="204">
        <v>11.5792777300086</v>
      </c>
      <c r="E18" s="204">
        <v>9.6493551160791053</v>
      </c>
      <c r="F18" s="204">
        <v>10.559157351676699</v>
      </c>
      <c r="G18" s="204">
        <v>6.7194325021496129</v>
      </c>
      <c r="H18" s="204">
        <v>6.7194325021496129</v>
      </c>
      <c r="I18" s="204">
        <v>6.6877042132416156</v>
      </c>
      <c r="J18" s="204">
        <v>8.5984522785898534</v>
      </c>
      <c r="K18" s="204">
        <v>20.063026655202059</v>
      </c>
      <c r="L18" s="204">
        <v>0</v>
      </c>
      <c r="M18" s="204">
        <v>4.7769561478933786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0.55030094582975064</v>
      </c>
      <c r="T18" s="204">
        <v>0.65924333619948405</v>
      </c>
      <c r="U18" s="204">
        <v>0</v>
      </c>
      <c r="V18" s="204">
        <v>9.1745485812553734E-2</v>
      </c>
      <c r="W18" s="204">
        <v>2.579535683576956E-2</v>
      </c>
      <c r="X18" s="204">
        <v>8.0223559759243335E-2</v>
      </c>
      <c r="Y18" s="204">
        <v>0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4.4711951848667244</v>
      </c>
      <c r="C20" s="204">
        <f t="shared" si="3"/>
        <v>5.7394668959587269</v>
      </c>
      <c r="D20" s="204">
        <f t="shared" si="3"/>
        <v>6.6638005159071358</v>
      </c>
      <c r="E20" s="204">
        <f t="shared" si="3"/>
        <v>6.7282889079965598</v>
      </c>
      <c r="F20" s="204">
        <f t="shared" si="3"/>
        <v>9.9957007738607047</v>
      </c>
      <c r="G20" s="204">
        <f t="shared" si="3"/>
        <v>9.6732588134135842</v>
      </c>
      <c r="H20" s="204">
        <f t="shared" si="3"/>
        <v>8.8564058469475491</v>
      </c>
      <c r="I20" s="204">
        <f t="shared" si="3"/>
        <v>7.5236457437661217</v>
      </c>
      <c r="J20" s="204">
        <f t="shared" si="3"/>
        <v>10.36113499570077</v>
      </c>
      <c r="K20" s="204">
        <f t="shared" si="3"/>
        <v>5.6104901117798791</v>
      </c>
      <c r="L20" s="204">
        <f t="shared" si="3"/>
        <v>7.9965606190885632</v>
      </c>
      <c r="M20" s="204">
        <f t="shared" si="3"/>
        <v>9.2003439380911427</v>
      </c>
      <c r="N20" s="204">
        <f t="shared" si="3"/>
        <v>8.9208942390369721</v>
      </c>
      <c r="O20" s="204">
        <f t="shared" si="3"/>
        <v>10.941530524505589</v>
      </c>
      <c r="P20" s="204">
        <f t="shared" si="3"/>
        <v>9.0283748925193468</v>
      </c>
      <c r="Q20" s="204">
        <f t="shared" si="3"/>
        <v>7.8038693035253646</v>
      </c>
      <c r="R20" s="204">
        <f t="shared" si="3"/>
        <v>7.8623387790197752</v>
      </c>
      <c r="S20" s="204">
        <f t="shared" si="3"/>
        <v>10.077644024075671</v>
      </c>
      <c r="T20" s="204">
        <f t="shared" si="3"/>
        <v>13.271367153912299</v>
      </c>
      <c r="U20" s="204">
        <f t="shared" si="3"/>
        <v>9.3031814273430768</v>
      </c>
      <c r="V20" s="204">
        <f t="shared" si="3"/>
        <v>9.6135855546001707</v>
      </c>
      <c r="W20" s="204">
        <f t="shared" si="3"/>
        <v>9.9540842648323302</v>
      </c>
      <c r="X20" s="204">
        <f t="shared" si="3"/>
        <v>8.6608770421324159</v>
      </c>
      <c r="Y20" s="204">
        <f t="shared" si="3"/>
        <v>7.6454858125537397</v>
      </c>
      <c r="DA20" s="71"/>
    </row>
    <row r="21" spans="1:105" ht="12" customHeight="1" x14ac:dyDescent="0.25">
      <c r="A21" s="18" t="s">
        <v>73</v>
      </c>
      <c r="B21" s="204">
        <v>4.4711951848667244</v>
      </c>
      <c r="C21" s="204">
        <v>5.7394668959587269</v>
      </c>
      <c r="D21" s="204">
        <v>6.6638005159071358</v>
      </c>
      <c r="E21" s="204">
        <v>6.7282889079965598</v>
      </c>
      <c r="F21" s="204">
        <v>9.9957007738607047</v>
      </c>
      <c r="G21" s="204">
        <v>9.6732588134135842</v>
      </c>
      <c r="H21" s="204">
        <v>8.8564058469475491</v>
      </c>
      <c r="I21" s="204">
        <v>7.5236457437661217</v>
      </c>
      <c r="J21" s="204">
        <v>10.36113499570077</v>
      </c>
      <c r="K21" s="204">
        <v>5.6104901117798791</v>
      </c>
      <c r="L21" s="204">
        <v>7.9965606190885632</v>
      </c>
      <c r="M21" s="204">
        <v>9.2003439380911427</v>
      </c>
      <c r="N21" s="204">
        <v>8.9208942390369721</v>
      </c>
      <c r="O21" s="204">
        <v>10.941530524505589</v>
      </c>
      <c r="P21" s="204">
        <v>9.0283748925193468</v>
      </c>
      <c r="Q21" s="204">
        <v>7.8038693035253646</v>
      </c>
      <c r="R21" s="204">
        <v>7.8623387790197752</v>
      </c>
      <c r="S21" s="204">
        <v>10.077644024075671</v>
      </c>
      <c r="T21" s="204">
        <v>13.271367153912299</v>
      </c>
      <c r="U21" s="204">
        <v>9.3031814273430768</v>
      </c>
      <c r="V21" s="204">
        <v>9.6135855546001707</v>
      </c>
      <c r="W21" s="204">
        <v>9.9540842648323302</v>
      </c>
      <c r="X21" s="204">
        <v>8.6608770421324159</v>
      </c>
      <c r="Y21" s="204">
        <v>7.6454858125537397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37.37936371453138</v>
      </c>
      <c r="C23" s="204">
        <f t="shared" si="4"/>
        <v>33.080137575236463</v>
      </c>
      <c r="D23" s="204">
        <f t="shared" si="4"/>
        <v>32.984608770421318</v>
      </c>
      <c r="E23" s="204">
        <f t="shared" si="4"/>
        <v>39.122957867583843</v>
      </c>
      <c r="F23" s="204">
        <f t="shared" si="4"/>
        <v>40.460533104041268</v>
      </c>
      <c r="G23" s="204">
        <f t="shared" si="4"/>
        <v>39.003525365434221</v>
      </c>
      <c r="H23" s="204">
        <f t="shared" si="4"/>
        <v>39.576784178847809</v>
      </c>
      <c r="I23" s="204">
        <f t="shared" si="4"/>
        <v>40.771023215821153</v>
      </c>
      <c r="J23" s="204">
        <f t="shared" si="4"/>
        <v>40.579879621668098</v>
      </c>
      <c r="K23" s="204">
        <f t="shared" si="4"/>
        <v>27.037317282889081</v>
      </c>
      <c r="L23" s="204">
        <f t="shared" si="4"/>
        <v>17.45967325881341</v>
      </c>
      <c r="M23" s="204">
        <f t="shared" si="4"/>
        <v>29.067583834909708</v>
      </c>
      <c r="N23" s="204">
        <f t="shared" si="4"/>
        <v>44.067067927773003</v>
      </c>
      <c r="O23" s="204">
        <f t="shared" si="4"/>
        <v>36.352364574376608</v>
      </c>
      <c r="P23" s="204">
        <f t="shared" si="4"/>
        <v>38.501977644024073</v>
      </c>
      <c r="Q23" s="204">
        <f t="shared" si="4"/>
        <v>43.159415305245062</v>
      </c>
      <c r="R23" s="204">
        <f t="shared" si="4"/>
        <v>42.848925193465178</v>
      </c>
      <c r="S23" s="204">
        <f t="shared" si="4"/>
        <v>34.112553740326739</v>
      </c>
      <c r="T23" s="204">
        <f t="shared" si="4"/>
        <v>56.100171969045569</v>
      </c>
      <c r="U23" s="204">
        <f t="shared" si="4"/>
        <v>65.022098022355976</v>
      </c>
      <c r="V23" s="204">
        <f t="shared" si="4"/>
        <v>53.446689595872733</v>
      </c>
      <c r="W23" s="204">
        <f t="shared" si="4"/>
        <v>66.025795356835772</v>
      </c>
      <c r="X23" s="204">
        <f t="shared" si="4"/>
        <v>64.887446259673254</v>
      </c>
      <c r="Y23" s="204">
        <f t="shared" si="4"/>
        <v>51.457953568357688</v>
      </c>
      <c r="DA23" s="71"/>
    </row>
    <row r="24" spans="1:105" ht="12" customHeight="1" x14ac:dyDescent="0.25">
      <c r="A24" s="18" t="s">
        <v>38</v>
      </c>
      <c r="B24" s="204">
        <v>37.37936371453138</v>
      </c>
      <c r="C24" s="204">
        <v>33.080137575236463</v>
      </c>
      <c r="D24" s="204">
        <v>32.984608770421318</v>
      </c>
      <c r="E24" s="204">
        <v>39.122957867583843</v>
      </c>
      <c r="F24" s="204">
        <v>40.460533104041268</v>
      </c>
      <c r="G24" s="204">
        <v>39.003525365434221</v>
      </c>
      <c r="H24" s="204">
        <v>39.576784178847809</v>
      </c>
      <c r="I24" s="204">
        <v>40.771023215821153</v>
      </c>
      <c r="J24" s="204">
        <v>40.579879621668098</v>
      </c>
      <c r="K24" s="204">
        <v>27.037317282889081</v>
      </c>
      <c r="L24" s="204">
        <v>17.45967325881341</v>
      </c>
      <c r="M24" s="204">
        <v>29.067583834909708</v>
      </c>
      <c r="N24" s="204">
        <v>44.067067927773003</v>
      </c>
      <c r="O24" s="204">
        <v>36.352364574376608</v>
      </c>
      <c r="P24" s="204">
        <v>38.501977644024073</v>
      </c>
      <c r="Q24" s="204">
        <v>43.159415305245062</v>
      </c>
      <c r="R24" s="204">
        <v>42.848925193465178</v>
      </c>
      <c r="S24" s="204">
        <v>33.87747205503009</v>
      </c>
      <c r="T24" s="204">
        <v>55.847463456577813</v>
      </c>
      <c r="U24" s="204">
        <v>64.769389509888214</v>
      </c>
      <c r="V24" s="204">
        <v>53.198366294067057</v>
      </c>
      <c r="W24" s="204">
        <v>65.714273430782455</v>
      </c>
      <c r="X24" s="204">
        <v>64.273516766981942</v>
      </c>
      <c r="Y24" s="204">
        <v>51.201719690455711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0.23508168529664661</v>
      </c>
      <c r="T26" s="204">
        <v>0.25270851246775577</v>
      </c>
      <c r="U26" s="204">
        <v>0.25270851246775577</v>
      </c>
      <c r="V26" s="204">
        <v>0.24832330180567491</v>
      </c>
      <c r="W26" s="204">
        <v>0.31152192605331042</v>
      </c>
      <c r="X26" s="204">
        <v>0.61392949269131547</v>
      </c>
      <c r="Y26" s="204">
        <v>0.2562338779019776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7.9296646603611336</v>
      </c>
      <c r="C30" s="204">
        <v>5.6368013757523636</v>
      </c>
      <c r="D30" s="204">
        <v>7.3803095442820288</v>
      </c>
      <c r="E30" s="204">
        <v>8.9328460877042115</v>
      </c>
      <c r="F30" s="204">
        <v>8.3834909716251076</v>
      </c>
      <c r="G30" s="204">
        <v>9.0761822871883044</v>
      </c>
      <c r="H30" s="204">
        <v>8.7895098882201186</v>
      </c>
      <c r="I30" s="204">
        <v>8.9567497850386921</v>
      </c>
      <c r="J30" s="204">
        <v>7.7147033533963878</v>
      </c>
      <c r="K30" s="204">
        <v>9.1955288048151331</v>
      </c>
      <c r="L30" s="204">
        <v>10.031556319862419</v>
      </c>
      <c r="M30" s="204">
        <v>9.0761822871883044</v>
      </c>
      <c r="N30" s="204">
        <v>6.7116079105760953</v>
      </c>
      <c r="O30" s="204">
        <v>3.176612209802236</v>
      </c>
      <c r="P30" s="204">
        <v>3.3438521066208078</v>
      </c>
      <c r="Q30" s="204">
        <v>4.3947549441100593</v>
      </c>
      <c r="R30" s="204">
        <v>1.1942390369733451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2886</v>
      </c>
    </row>
    <row r="31" spans="1:105" ht="12" customHeight="1" x14ac:dyDescent="0.25">
      <c r="A31" s="21" t="s">
        <v>40</v>
      </c>
      <c r="B31" s="207">
        <v>78.847807394668948</v>
      </c>
      <c r="C31" s="207">
        <v>78.589853826311256</v>
      </c>
      <c r="D31" s="207">
        <v>81.341358555460005</v>
      </c>
      <c r="E31" s="207">
        <v>58.297506448839208</v>
      </c>
      <c r="F31" s="207">
        <v>52.278589853826311</v>
      </c>
      <c r="G31" s="207">
        <v>61.478933791917449</v>
      </c>
      <c r="H31" s="207">
        <v>62.08082545141874</v>
      </c>
      <c r="I31" s="207">
        <v>62.596732588134131</v>
      </c>
      <c r="J31" s="207">
        <v>57.523645743766117</v>
      </c>
      <c r="K31" s="207">
        <v>47.893379191745481</v>
      </c>
      <c r="L31" s="207">
        <v>49.957007738607047</v>
      </c>
      <c r="M31" s="207">
        <v>49.269131556319863</v>
      </c>
      <c r="N31" s="207">
        <v>46.001719690455722</v>
      </c>
      <c r="O31" s="207">
        <v>43.76612209802235</v>
      </c>
      <c r="P31" s="207">
        <v>42.218400687876183</v>
      </c>
      <c r="Q31" s="207">
        <v>43.93809114359415</v>
      </c>
      <c r="R31" s="207">
        <v>60.209028374892512</v>
      </c>
      <c r="S31" s="207">
        <v>60.39518486672398</v>
      </c>
      <c r="T31" s="207">
        <v>62.231642304385211</v>
      </c>
      <c r="U31" s="207">
        <v>67.381599312123811</v>
      </c>
      <c r="V31" s="207">
        <v>62.679621668099742</v>
      </c>
      <c r="W31" s="207">
        <v>71.605417024935505</v>
      </c>
      <c r="X31" s="207">
        <v>72.733877901977635</v>
      </c>
      <c r="Y31" s="207">
        <v>68.222613929492681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290.76569964125258</v>
      </c>
      <c r="C33" s="203">
        <f>WWP_emi!C5</f>
        <v>253.17792396163199</v>
      </c>
      <c r="D33" s="203">
        <f>WWP_emi!D5</f>
        <v>108.9339598810672</v>
      </c>
      <c r="E33" s="203">
        <f>WWP_emi!E5</f>
        <v>99.846699840844195</v>
      </c>
      <c r="F33" s="203">
        <f>WWP_emi!F5</f>
        <v>92.337514560585547</v>
      </c>
      <c r="G33" s="203">
        <f>WWP_emi!G5</f>
        <v>94.514446440913645</v>
      </c>
      <c r="H33" s="203">
        <f>WWP_emi!H5</f>
        <v>89.5672094409354</v>
      </c>
      <c r="I33" s="203">
        <f>WWP_emi!I5</f>
        <v>73.825562880920742</v>
      </c>
      <c r="J33" s="203">
        <f>WWP_emi!J5</f>
        <v>77.406900840779343</v>
      </c>
      <c r="K33" s="203">
        <f>WWP_emi!K5</f>
        <v>100.2143365208276</v>
      </c>
      <c r="L33" s="203">
        <f>WWP_emi!L5</f>
        <v>40.802819400930893</v>
      </c>
      <c r="M33" s="203">
        <f>WWP_emi!M5</f>
        <v>55.923935040712607</v>
      </c>
      <c r="N33" s="203">
        <f>WWP_emi!N5</f>
        <v>39.787441200325667</v>
      </c>
      <c r="O33" s="203">
        <f>WWP_emi!O5</f>
        <v>41.347319760439497</v>
      </c>
      <c r="P33" s="203">
        <f>WWP_emi!P5</f>
        <v>40.03989120037091</v>
      </c>
      <c r="Q33" s="203">
        <f>WWP_emi!Q5</f>
        <v>40.350227040332221</v>
      </c>
      <c r="R33" s="203">
        <f>WWP_emi!R5</f>
        <v>34.11493020034343</v>
      </c>
      <c r="S33" s="203">
        <f>WWP_emi!S5</f>
        <v>41.45825916050353</v>
      </c>
      <c r="T33" s="203">
        <f>WWP_emi!T5</f>
        <v>49.720343400606453</v>
      </c>
      <c r="U33" s="203">
        <f>WWP_emi!U5</f>
        <v>37.72393956025509</v>
      </c>
      <c r="V33" s="203">
        <f>WWP_emi!V5</f>
        <v>37.225734120294483</v>
      </c>
      <c r="W33" s="203">
        <f>WWP_emi!W5</f>
        <v>37.247790240278682</v>
      </c>
      <c r="X33" s="203">
        <f>WWP_emi!X5</f>
        <v>49.322544480348178</v>
      </c>
      <c r="Y33" s="203">
        <f>WWP_emi!Y5</f>
        <v>30.289152240322519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133.01446437627075</v>
      </c>
      <c r="C35" s="284">
        <f t="shared" si="5"/>
        <v>130.97139339581605</v>
      </c>
      <c r="D35" s="284">
        <f t="shared" si="5"/>
        <v>110.04704079447414</v>
      </c>
      <c r="E35" s="284">
        <f t="shared" si="5"/>
        <v>105.32727145652214</v>
      </c>
      <c r="F35" s="284">
        <f t="shared" si="5"/>
        <v>105.30544960397404</v>
      </c>
      <c r="G35" s="284">
        <f t="shared" si="5"/>
        <v>110.15527908913164</v>
      </c>
      <c r="H35" s="284">
        <f t="shared" si="5"/>
        <v>103.9718488893551</v>
      </c>
      <c r="I35" s="284">
        <f t="shared" si="5"/>
        <v>100.01303577550523</v>
      </c>
      <c r="J35" s="284">
        <f t="shared" si="5"/>
        <v>108.74514528894395</v>
      </c>
      <c r="K35" s="284">
        <f t="shared" si="5"/>
        <v>111.65554602793192</v>
      </c>
      <c r="L35" s="284">
        <f t="shared" si="5"/>
        <v>75.960774373225902</v>
      </c>
      <c r="M35" s="284">
        <f t="shared" si="5"/>
        <v>89.746648212511914</v>
      </c>
      <c r="N35" s="284">
        <f t="shared" si="5"/>
        <v>96.866363045150649</v>
      </c>
      <c r="O35" s="284">
        <f t="shared" si="5"/>
        <v>82.397099939370733</v>
      </c>
      <c r="P35" s="284">
        <f t="shared" si="5"/>
        <v>76.264509075761822</v>
      </c>
      <c r="Q35" s="284">
        <f t="shared" si="5"/>
        <v>75.270139950509702</v>
      </c>
      <c r="R35" s="284">
        <f t="shared" si="5"/>
        <v>83.889334508622099</v>
      </c>
      <c r="S35" s="284">
        <f t="shared" si="5"/>
        <v>80.342069337226562</v>
      </c>
      <c r="T35" s="284">
        <f t="shared" si="5"/>
        <v>97.683267271575701</v>
      </c>
      <c r="U35" s="284">
        <f t="shared" si="5"/>
        <v>103.67501707594627</v>
      </c>
      <c r="V35" s="284">
        <f t="shared" si="5"/>
        <v>91.950965600266002</v>
      </c>
      <c r="W35" s="284">
        <f t="shared" si="5"/>
        <v>115.09327356905874</v>
      </c>
      <c r="X35" s="284">
        <f t="shared" si="5"/>
        <v>104.10368847971247</v>
      </c>
      <c r="Y35" s="284">
        <f t="shared" si="5"/>
        <v>86.893260850647934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124.16635121602805</v>
      </c>
      <c r="C36" s="344">
        <f t="shared" si="6"/>
        <v>118.81908485023368</v>
      </c>
      <c r="D36" s="344">
        <f t="shared" si="6"/>
        <v>124.7675765310498</v>
      </c>
      <c r="E36" s="344">
        <f t="shared" si="6"/>
        <v>137.51505167952959</v>
      </c>
      <c r="F36" s="344">
        <f t="shared" si="6"/>
        <v>149.60895259320566</v>
      </c>
      <c r="G36" s="344">
        <f t="shared" si="6"/>
        <v>145.53955666894086</v>
      </c>
      <c r="H36" s="344">
        <f t="shared" si="6"/>
        <v>135.158731004245</v>
      </c>
      <c r="I36" s="344">
        <f t="shared" si="6"/>
        <v>138.86565895518805</v>
      </c>
      <c r="J36" s="344">
        <f t="shared" si="6"/>
        <v>151.50062581690804</v>
      </c>
      <c r="K36" s="344">
        <f t="shared" si="6"/>
        <v>169.74113620264797</v>
      </c>
      <c r="L36" s="344">
        <f t="shared" si="6"/>
        <v>172.65246391315131</v>
      </c>
      <c r="M36" s="344">
        <f t="shared" si="6"/>
        <v>177.03919286140336</v>
      </c>
      <c r="N36" s="344">
        <f t="shared" si="6"/>
        <v>192.15121550228386</v>
      </c>
      <c r="O36" s="344">
        <f t="shared" si="6"/>
        <v>200.40871792545508</v>
      </c>
      <c r="P36" s="344">
        <f t="shared" si="6"/>
        <v>192.49793257338942</v>
      </c>
      <c r="Q36" s="344">
        <f t="shared" si="6"/>
        <v>189.32826560729586</v>
      </c>
      <c r="R36" s="344">
        <f t="shared" si="6"/>
        <v>198.98309626481173</v>
      </c>
      <c r="S36" s="344">
        <f t="shared" si="6"/>
        <v>195.81649866469542</v>
      </c>
      <c r="T36" s="344">
        <f t="shared" si="6"/>
        <v>195.66354361426687</v>
      </c>
      <c r="U36" s="344">
        <f t="shared" si="6"/>
        <v>186.793122301268</v>
      </c>
      <c r="V36" s="344">
        <f t="shared" si="6"/>
        <v>191.12818539845691</v>
      </c>
      <c r="W36" s="344">
        <f t="shared" si="6"/>
        <v>167.87837833336218</v>
      </c>
      <c r="X36" s="344">
        <f t="shared" si="6"/>
        <v>155.9733499204018</v>
      </c>
      <c r="Y36" s="344">
        <f t="shared" si="6"/>
        <v>162.40565192708951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53.198426246728502</v>
      </c>
      <c r="C37" s="344">
        <f>IF(WWP_ued!C$5=0,"",WWP_ued!C$5/C$5*1000)</f>
        <v>51.410122447717711</v>
      </c>
      <c r="D37" s="344">
        <f>IF(WWP_ued!D$5=0,"",WWP_ued!D$5/D$5*1000)</f>
        <v>55.618608803958978</v>
      </c>
      <c r="E37" s="344">
        <f>IF(WWP_ued!E$5=0,"",WWP_ued!E$5/E$5*1000)</f>
        <v>59.965885443407487</v>
      </c>
      <c r="F37" s="344">
        <f>IF(WWP_ued!F$5=0,"",WWP_ued!F$5/F$5*1000)</f>
        <v>64.783578387334614</v>
      </c>
      <c r="G37" s="344">
        <f>IF(WWP_ued!G$5=0,"",WWP_ued!G$5/G$5*1000)</f>
        <v>63.810890986201336</v>
      </c>
      <c r="H37" s="344">
        <f>IF(WWP_ued!H$5=0,"",WWP_ued!H$5/H$5*1000)</f>
        <v>59.251533128258387</v>
      </c>
      <c r="I37" s="344">
        <f>IF(WWP_ued!I$5=0,"",WWP_ued!I$5/I$5*1000)</f>
        <v>60.924574003320636</v>
      </c>
      <c r="J37" s="344">
        <f>IF(WWP_ued!J$5=0,"",WWP_ued!J$5/J$5*1000)</f>
        <v>66.103466420772605</v>
      </c>
      <c r="K37" s="344">
        <f>IF(WWP_ued!K$5=0,"",WWP_ued!K$5/K$5*1000)</f>
        <v>73.629205299137183</v>
      </c>
      <c r="L37" s="344">
        <f>IF(WWP_ued!L$5=0,"",WWP_ued!L$5/L$5*1000)</f>
        <v>78.274286102877028</v>
      </c>
      <c r="M37" s="344">
        <f>IF(WWP_ued!M$5=0,"",WWP_ued!M$5/M$5*1000)</f>
        <v>78.160181303508551</v>
      </c>
      <c r="N37" s="344">
        <f>IF(WWP_ued!N$5=0,"",WWP_ued!N$5/N$5*1000)</f>
        <v>83.311874091332726</v>
      </c>
      <c r="O37" s="344">
        <f>IF(WWP_ued!O$5=0,"",WWP_ued!O$5/O$5*1000)</f>
        <v>87.514975452606819</v>
      </c>
      <c r="P37" s="344">
        <f>IF(WWP_ued!P$5=0,"",WWP_ued!P$5/P$5*1000)</f>
        <v>83.590596700796837</v>
      </c>
      <c r="Q37" s="344">
        <f>IF(WWP_ued!Q$5=0,"",WWP_ued!Q$5/Q$5*1000)</f>
        <v>81.869270755623418</v>
      </c>
      <c r="R37" s="344">
        <f>IF(WWP_ued!R$5=0,"",WWP_ued!R$5/R$5*1000)</f>
        <v>87.743944044152443</v>
      </c>
      <c r="S37" s="344">
        <f>IF(WWP_ued!S$5=0,"",WWP_ued!S$5/S$5*1000)</f>
        <v>87.298749100828886</v>
      </c>
      <c r="T37" s="344">
        <f>IF(WWP_ued!T$5=0,"",WWP_ued!T$5/T$5*1000)</f>
        <v>85.023906365166141</v>
      </c>
      <c r="U37" s="344">
        <f>IF(WWP_ued!U$5=0,"",WWP_ued!U$5/U$5*1000)</f>
        <v>80.939530937585104</v>
      </c>
      <c r="V37" s="344">
        <f>IF(WWP_ued!V$5=0,"",WWP_ued!V$5/V$5*1000)</f>
        <v>83.413590130223071</v>
      </c>
      <c r="W37" s="344">
        <f>IF(WWP_ued!W$5=0,"",WWP_ued!W$5/W$5*1000)</f>
        <v>72.972477288634011</v>
      </c>
      <c r="X37" s="344">
        <f>IF(WWP_ued!X$5=0,"",WWP_ued!X$5/X$5*1000)</f>
        <v>67.795281027724513</v>
      </c>
      <c r="Y37" s="344">
        <f>IF(WWP_ued!Y$5=0,"",WWP_ued!Y$5/Y$5*1000)</f>
        <v>71.465540982299515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1.3257369978028959</v>
      </c>
      <c r="C38" s="345">
        <f t="shared" si="7"/>
        <v>1.2579154310588208</v>
      </c>
      <c r="D38" s="345">
        <f t="shared" si="7"/>
        <v>0.68326583925065343</v>
      </c>
      <c r="E38" s="345">
        <f t="shared" si="7"/>
        <v>0.70771528662535199</v>
      </c>
      <c r="F38" s="345">
        <f t="shared" si="7"/>
        <v>0.69246154741038157</v>
      </c>
      <c r="G38" s="345">
        <f t="shared" si="7"/>
        <v>0.66056880882668589</v>
      </c>
      <c r="H38" s="345">
        <f t="shared" si="7"/>
        <v>0.6314650529843111</v>
      </c>
      <c r="I38" s="345">
        <f t="shared" si="7"/>
        <v>0.53505852693835021</v>
      </c>
      <c r="J38" s="345">
        <f t="shared" si="7"/>
        <v>0.58171907090750496</v>
      </c>
      <c r="K38" s="345">
        <f t="shared" si="7"/>
        <v>0.85608861195786268</v>
      </c>
      <c r="L38" s="345">
        <f t="shared" si="7"/>
        <v>0.44013251147578708</v>
      </c>
      <c r="M38" s="345">
        <f t="shared" si="7"/>
        <v>0.51962290681194057</v>
      </c>
      <c r="N38" s="345">
        <f t="shared" si="7"/>
        <v>0.35545076698047756</v>
      </c>
      <c r="O38" s="345">
        <f t="shared" si="7"/>
        <v>0.41578701839809445</v>
      </c>
      <c r="P38" s="345">
        <f t="shared" si="7"/>
        <v>0.40311395206088274</v>
      </c>
      <c r="Q38" s="345">
        <f t="shared" si="7"/>
        <v>0.37867236830966239</v>
      </c>
      <c r="R38" s="345">
        <f t="shared" si="7"/>
        <v>0.29078179471111693</v>
      </c>
      <c r="S38" s="345">
        <f t="shared" si="7"/>
        <v>0.37540081722835345</v>
      </c>
      <c r="T38" s="345">
        <f t="shared" si="7"/>
        <v>0.36111743203629432</v>
      </c>
      <c r="U38" s="345">
        <f t="shared" si="7"/>
        <v>0.25672815387311493</v>
      </c>
      <c r="V38" s="345">
        <f t="shared" si="7"/>
        <v>0.28511001940685943</v>
      </c>
      <c r="W38" s="345">
        <f t="shared" si="7"/>
        <v>0.24479022656772467</v>
      </c>
      <c r="X38" s="345">
        <f t="shared" si="7"/>
        <v>0.31669120287222635</v>
      </c>
      <c r="Y38" s="345">
        <f t="shared" si="7"/>
        <v>0.23050245449497814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219.3238177128116</v>
      </c>
      <c r="C5" s="223">
        <v>201.26784178847811</v>
      </c>
      <c r="D5" s="223">
        <v>159.43129836629399</v>
      </c>
      <c r="E5" s="223">
        <v>141.083147033534</v>
      </c>
      <c r="F5" s="223">
        <v>133.3467755803955</v>
      </c>
      <c r="G5" s="223">
        <v>143.08039552880479</v>
      </c>
      <c r="H5" s="223">
        <v>141.84032674118649</v>
      </c>
      <c r="I5" s="223">
        <v>137.9766122098022</v>
      </c>
      <c r="J5" s="223">
        <v>133.0657781599312</v>
      </c>
      <c r="K5" s="223">
        <v>117.06070507308679</v>
      </c>
      <c r="L5" s="223">
        <v>92.705760963026663</v>
      </c>
      <c r="M5" s="223">
        <v>107.62407566637999</v>
      </c>
      <c r="N5" s="223">
        <v>111.93516766981941</v>
      </c>
      <c r="O5" s="223">
        <v>99.443508168529661</v>
      </c>
      <c r="P5" s="223">
        <v>99.326483233018067</v>
      </c>
      <c r="Q5" s="223">
        <v>106.5570937231298</v>
      </c>
      <c r="R5" s="223">
        <v>117.3214101461737</v>
      </c>
      <c r="S5" s="223">
        <v>110.4373172828891</v>
      </c>
      <c r="T5" s="223">
        <v>137.6846947549441</v>
      </c>
      <c r="U5" s="223">
        <v>146.94118658641449</v>
      </c>
      <c r="V5" s="223">
        <v>130.5662080825451</v>
      </c>
      <c r="W5" s="223">
        <v>152.1620808254514</v>
      </c>
      <c r="X5" s="223">
        <v>155.74333619948399</v>
      </c>
      <c r="Y5" s="223">
        <v>131.40490111779869</v>
      </c>
      <c r="DA5" s="89" t="s">
        <v>2871</v>
      </c>
    </row>
    <row r="6" spans="1:105" ht="12" customHeight="1" x14ac:dyDescent="0.25">
      <c r="A6" s="55" t="s">
        <v>91</v>
      </c>
      <c r="B6" s="259">
        <v>3.266864211526848</v>
      </c>
      <c r="C6" s="259">
        <v>3.2572316123966831</v>
      </c>
      <c r="D6" s="259">
        <v>3.3559499490440921</v>
      </c>
      <c r="E6" s="259">
        <v>2.4139486107824761</v>
      </c>
      <c r="F6" s="259">
        <v>2.1708247265850642</v>
      </c>
      <c r="G6" s="259">
        <v>2.549012228476037</v>
      </c>
      <c r="H6" s="259">
        <v>2.573489687351993</v>
      </c>
      <c r="I6" s="259">
        <v>2.5896061613023371</v>
      </c>
      <c r="J6" s="259">
        <v>2.3832690600078652</v>
      </c>
      <c r="K6" s="259">
        <v>1.981403803565166</v>
      </c>
      <c r="L6" s="259">
        <v>2.0660792738881599</v>
      </c>
      <c r="M6" s="259">
        <v>2.0396153475290411</v>
      </c>
      <c r="N6" s="259">
        <v>1.9061013460153</v>
      </c>
      <c r="O6" s="259">
        <v>1.814971032436641</v>
      </c>
      <c r="P6" s="259">
        <v>1.750700410607589</v>
      </c>
      <c r="Q6" s="259">
        <v>1.821306181716805</v>
      </c>
      <c r="R6" s="259">
        <v>2.4838812626466051</v>
      </c>
      <c r="S6" s="259">
        <v>2.4946349783139179</v>
      </c>
      <c r="T6" s="259">
        <v>2.576038130916722</v>
      </c>
      <c r="U6" s="259">
        <v>2.7813756734048498</v>
      </c>
      <c r="V6" s="259">
        <v>2.5881307103040272</v>
      </c>
      <c r="W6" s="259">
        <v>2.954401892736231</v>
      </c>
      <c r="X6" s="259">
        <v>3.00592280650458</v>
      </c>
      <c r="Y6" s="259">
        <v>2.8112400601767269</v>
      </c>
      <c r="DA6" s="67" t="s">
        <v>2888</v>
      </c>
    </row>
    <row r="7" spans="1:105" ht="12" customHeight="1" x14ac:dyDescent="0.25">
      <c r="A7" s="173" t="s">
        <v>92</v>
      </c>
      <c r="B7" s="224">
        <v>3.5509393603552688</v>
      </c>
      <c r="C7" s="224">
        <v>3.540469143909438</v>
      </c>
      <c r="D7" s="224">
        <v>3.647771683743577</v>
      </c>
      <c r="E7" s="224">
        <v>2.623857185633125</v>
      </c>
      <c r="F7" s="224">
        <v>2.3595920941142001</v>
      </c>
      <c r="G7" s="224">
        <v>2.7706654657348229</v>
      </c>
      <c r="H7" s="224">
        <v>2.7972713992956439</v>
      </c>
      <c r="I7" s="224">
        <v>2.8147893057634099</v>
      </c>
      <c r="J7" s="224">
        <v>2.5905098478346349</v>
      </c>
      <c r="K7" s="224">
        <v>2.1536997864838758</v>
      </c>
      <c r="L7" s="224">
        <v>2.2457383411827818</v>
      </c>
      <c r="M7" s="224">
        <v>2.2169732038359129</v>
      </c>
      <c r="N7" s="224">
        <v>2.0718492891470639</v>
      </c>
      <c r="O7" s="224">
        <v>1.97279460047461</v>
      </c>
      <c r="P7" s="224">
        <v>1.902935228921292</v>
      </c>
      <c r="Q7" s="224">
        <v>1.9796806323008751</v>
      </c>
      <c r="R7" s="224">
        <v>2.699870937659353</v>
      </c>
      <c r="S7" s="224">
        <v>2.7115597590368679</v>
      </c>
      <c r="T7" s="224">
        <v>2.8000414466486099</v>
      </c>
      <c r="U7" s="224">
        <v>3.0232344276139682</v>
      </c>
      <c r="V7" s="224">
        <v>2.8131855546782911</v>
      </c>
      <c r="W7" s="224">
        <v>3.2113064051480782</v>
      </c>
      <c r="X7" s="224">
        <v>3.2673073983745442</v>
      </c>
      <c r="Y7" s="224">
        <v>3.0556957175833999</v>
      </c>
      <c r="DA7" s="177" t="s">
        <v>2889</v>
      </c>
    </row>
    <row r="8" spans="1:105" ht="12" customHeight="1" x14ac:dyDescent="0.25">
      <c r="A8" s="173" t="s">
        <v>93</v>
      </c>
      <c r="B8" s="224">
        <v>8.8063296136810649</v>
      </c>
      <c r="C8" s="224">
        <v>8.7803634768954062</v>
      </c>
      <c r="D8" s="224">
        <v>9.0464737756840723</v>
      </c>
      <c r="E8" s="224">
        <v>6.507165820370151</v>
      </c>
      <c r="F8" s="224">
        <v>5.8517883934032167</v>
      </c>
      <c r="G8" s="224">
        <v>6.8712503550223598</v>
      </c>
      <c r="H8" s="224">
        <v>6.9372330702531997</v>
      </c>
      <c r="I8" s="224">
        <v>6.9806774782932592</v>
      </c>
      <c r="J8" s="224">
        <v>6.424464422629895</v>
      </c>
      <c r="K8" s="224">
        <v>5.3411754704800138</v>
      </c>
      <c r="L8" s="224">
        <v>5.5694310861333003</v>
      </c>
      <c r="M8" s="224">
        <v>5.4980935455130666</v>
      </c>
      <c r="N8" s="224">
        <v>5.1381862370847209</v>
      </c>
      <c r="O8" s="224">
        <v>4.8925306091770322</v>
      </c>
      <c r="P8" s="224">
        <v>4.7192793677248064</v>
      </c>
      <c r="Q8" s="224">
        <v>4.9096079681061697</v>
      </c>
      <c r="R8" s="224">
        <v>6.6956799253951944</v>
      </c>
      <c r="S8" s="224">
        <v>6.7246682024114319</v>
      </c>
      <c r="T8" s="224">
        <v>6.9441027876885526</v>
      </c>
      <c r="U8" s="224">
        <v>7.4976213804826406</v>
      </c>
      <c r="V8" s="224">
        <v>6.9767001756021596</v>
      </c>
      <c r="W8" s="224">
        <v>7.9640398847672307</v>
      </c>
      <c r="X8" s="224">
        <v>8.102922347968871</v>
      </c>
      <c r="Y8" s="224">
        <v>7.5781253796068304</v>
      </c>
      <c r="DA8" s="177" t="s">
        <v>2890</v>
      </c>
    </row>
    <row r="9" spans="1:105" ht="12" customHeight="1" x14ac:dyDescent="0.25">
      <c r="A9" s="173" t="s">
        <v>94</v>
      </c>
      <c r="B9" s="224">
        <v>26.987139138700051</v>
      </c>
      <c r="C9" s="224">
        <v>26.907565493711729</v>
      </c>
      <c r="D9" s="224">
        <v>27.72306479645118</v>
      </c>
      <c r="E9" s="224">
        <v>19.941314610811752</v>
      </c>
      <c r="F9" s="224">
        <v>17.932899915267921</v>
      </c>
      <c r="G9" s="224">
        <v>21.057057539584651</v>
      </c>
      <c r="H9" s="224">
        <v>21.259262634646898</v>
      </c>
      <c r="I9" s="224">
        <v>21.392398723801922</v>
      </c>
      <c r="J9" s="224">
        <v>19.687874843543231</v>
      </c>
      <c r="K9" s="224">
        <v>16.368118377277462</v>
      </c>
      <c r="L9" s="224">
        <v>17.06761139298915</v>
      </c>
      <c r="M9" s="224">
        <v>16.848996349152952</v>
      </c>
      <c r="N9" s="224">
        <v>15.74605459751769</v>
      </c>
      <c r="O9" s="224">
        <v>14.99323896360703</v>
      </c>
      <c r="P9" s="224">
        <v>14.462307739801821</v>
      </c>
      <c r="Q9" s="224">
        <v>15.04557280548665</v>
      </c>
      <c r="R9" s="224">
        <v>20.519019126211081</v>
      </c>
      <c r="S9" s="224">
        <v>20.607854168680191</v>
      </c>
      <c r="T9" s="224">
        <v>21.280314994529441</v>
      </c>
      <c r="U9" s="224">
        <v>22.976581649866159</v>
      </c>
      <c r="V9" s="224">
        <v>21.38021021555501</v>
      </c>
      <c r="W9" s="224">
        <v>24.405928679125381</v>
      </c>
      <c r="X9" s="224">
        <v>24.831536227646531</v>
      </c>
      <c r="Y9" s="224">
        <v>23.223287453633819</v>
      </c>
      <c r="DA9" s="177" t="s">
        <v>2891</v>
      </c>
    </row>
    <row r="10" spans="1:105" ht="12" customHeight="1" x14ac:dyDescent="0.25">
      <c r="A10" s="56" t="s">
        <v>95</v>
      </c>
      <c r="B10" s="260">
        <v>5.6175660758321762</v>
      </c>
      <c r="C10" s="260">
        <v>5.4972872770077332</v>
      </c>
      <c r="D10" s="260">
        <v>5.6712879543912331</v>
      </c>
      <c r="E10" s="260">
        <v>4.0423673296207348</v>
      </c>
      <c r="F10" s="260">
        <v>3.5910216915689279</v>
      </c>
      <c r="G10" s="260">
        <v>4.190592877035046</v>
      </c>
      <c r="H10" s="260">
        <v>4.2218009246633157</v>
      </c>
      <c r="I10" s="260">
        <v>4.3009073784837399</v>
      </c>
      <c r="J10" s="260">
        <v>3.9343377546225939</v>
      </c>
      <c r="K10" s="260">
        <v>3.3508373412315242</v>
      </c>
      <c r="L10" s="260">
        <v>3.3742099215443182</v>
      </c>
      <c r="M10" s="260">
        <v>3.3612362394485569</v>
      </c>
      <c r="N10" s="260">
        <v>3.1506404758431779</v>
      </c>
      <c r="O10" s="260">
        <v>2.9526639591957191</v>
      </c>
      <c r="P10" s="260">
        <v>2.8637363778525349</v>
      </c>
      <c r="Q10" s="260">
        <v>3.00069963452074</v>
      </c>
      <c r="R10" s="260">
        <v>4.1842823796037951</v>
      </c>
      <c r="S10" s="260">
        <v>4.1290098665903923</v>
      </c>
      <c r="T10" s="260">
        <v>4.2430602527123611</v>
      </c>
      <c r="U10" s="260">
        <v>4.6904765663897763</v>
      </c>
      <c r="V10" s="260">
        <v>4.3376591162935014</v>
      </c>
      <c r="W10" s="260">
        <v>4.9946464942416702</v>
      </c>
      <c r="X10" s="260">
        <v>5.0061931794685792</v>
      </c>
      <c r="Y10" s="260">
        <v>4.7908431124663649</v>
      </c>
      <c r="DA10" s="68" t="s">
        <v>2892</v>
      </c>
    </row>
    <row r="11" spans="1:105" ht="12" customHeight="1" x14ac:dyDescent="0.25">
      <c r="A11" s="37" t="s">
        <v>159</v>
      </c>
      <c r="B11" s="226">
        <v>0.4378498641011313</v>
      </c>
      <c r="C11" s="226">
        <v>0.35945522883973591</v>
      </c>
      <c r="D11" s="226">
        <v>7.9548949826361071E-2</v>
      </c>
      <c r="E11" s="226">
        <v>0.15839363099670331</v>
      </c>
      <c r="F11" s="226">
        <v>0.157898983038922</v>
      </c>
      <c r="G11" s="226">
        <v>0.15016400920093881</v>
      </c>
      <c r="H11" s="226">
        <v>0.15289306657344559</v>
      </c>
      <c r="I11" s="226">
        <v>0.11025653592353429</v>
      </c>
      <c r="J11" s="226">
        <v>0.1006192339096505</v>
      </c>
      <c r="K11" s="226">
        <v>0.1124260825887453</v>
      </c>
      <c r="L11" s="226">
        <v>3.7968096567887043E-2</v>
      </c>
      <c r="M11" s="226">
        <v>5.8874115644184932E-2</v>
      </c>
      <c r="N11" s="226">
        <v>7.499005953589484E-2</v>
      </c>
      <c r="O11" s="226">
        <v>5.0328153889576697E-2</v>
      </c>
      <c r="P11" s="226">
        <v>6.9385173424407851E-2</v>
      </c>
      <c r="Q11" s="226">
        <v>8.9807461595373811E-2</v>
      </c>
      <c r="R11" s="226">
        <v>2.8447735570689681E-2</v>
      </c>
      <c r="S11" s="226">
        <v>2.634171543229806E-2</v>
      </c>
      <c r="T11" s="226">
        <v>5.3202221764598739E-2</v>
      </c>
      <c r="U11" s="226">
        <v>4.5768646737515933E-2</v>
      </c>
      <c r="V11" s="226">
        <v>3.691167872023756E-2</v>
      </c>
      <c r="W11" s="226">
        <v>3.6779605437055572E-2</v>
      </c>
      <c r="X11" s="226">
        <v>8.8516059031954183E-2</v>
      </c>
      <c r="Y11" s="226">
        <v>2.270615557400428E-2</v>
      </c>
      <c r="DA11" s="69" t="s">
        <v>2893</v>
      </c>
    </row>
    <row r="12" spans="1:105" ht="12" customHeight="1" x14ac:dyDescent="0.25">
      <c r="A12" s="37" t="s">
        <v>35</v>
      </c>
      <c r="B12" s="226">
        <v>0.12611022882907491</v>
      </c>
      <c r="C12" s="226">
        <v>0.1245917837190768</v>
      </c>
      <c r="D12" s="226">
        <v>5.6912472758301268E-2</v>
      </c>
      <c r="E12" s="226">
        <v>0.1144177394460377</v>
      </c>
      <c r="F12" s="226">
        <v>0.1906319182697368</v>
      </c>
      <c r="G12" s="226">
        <v>0.14035651942992849</v>
      </c>
      <c r="H12" s="226">
        <v>0.1198577191170106</v>
      </c>
      <c r="I12" s="226">
        <v>8.9743692030783681E-2</v>
      </c>
      <c r="J12" s="226">
        <v>0.14501223147806949</v>
      </c>
      <c r="K12" s="226">
        <v>0.1023595502660308</v>
      </c>
      <c r="L12" s="226">
        <v>4.9269998476474487E-2</v>
      </c>
      <c r="M12" s="226">
        <v>0.1054809010737716</v>
      </c>
      <c r="N12" s="226">
        <v>0.13027391374784991</v>
      </c>
      <c r="O12" s="226">
        <v>0.13404197711182211</v>
      </c>
      <c r="P12" s="226">
        <v>0.1219892704457792</v>
      </c>
      <c r="Q12" s="226">
        <v>0.1137320580871885</v>
      </c>
      <c r="R12" s="226">
        <v>5.4444147784509449E-2</v>
      </c>
      <c r="S12" s="226">
        <v>5.8033573447087948E-2</v>
      </c>
      <c r="T12" s="226">
        <v>0.14755705517482051</v>
      </c>
      <c r="U12" s="226">
        <v>9.075718898176921E-2</v>
      </c>
      <c r="V12" s="226">
        <v>8.3622693122768668E-2</v>
      </c>
      <c r="W12" s="226">
        <v>8.8535053710100883E-2</v>
      </c>
      <c r="X12" s="226">
        <v>8.3674649117373531E-2</v>
      </c>
      <c r="Y12" s="226">
        <v>4.7769152612652049E-2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5.0536059829019697</v>
      </c>
      <c r="C15" s="226">
        <v>5.0132402644489202</v>
      </c>
      <c r="D15" s="226">
        <v>5.534826531806571</v>
      </c>
      <c r="E15" s="226">
        <v>3.769555959177993</v>
      </c>
      <c r="F15" s="226">
        <v>3.2424907902602689</v>
      </c>
      <c r="G15" s="226">
        <v>3.900072348404179</v>
      </c>
      <c r="H15" s="226">
        <v>3.9490501389728592</v>
      </c>
      <c r="I15" s="226">
        <v>4.1009071505294221</v>
      </c>
      <c r="J15" s="226">
        <v>3.6887062892348741</v>
      </c>
      <c r="K15" s="226">
        <v>3.1360517083767481</v>
      </c>
      <c r="L15" s="226">
        <v>3.2869718264999559</v>
      </c>
      <c r="M15" s="226">
        <v>3.1968812227306</v>
      </c>
      <c r="N15" s="226">
        <v>2.9453765025594332</v>
      </c>
      <c r="O15" s="226">
        <v>2.7682938281943201</v>
      </c>
      <c r="P15" s="226">
        <v>2.6723619339823479</v>
      </c>
      <c r="Q15" s="226">
        <v>2.7971601148381771</v>
      </c>
      <c r="R15" s="226">
        <v>4.1013904962485963</v>
      </c>
      <c r="S15" s="226">
        <v>4.0446345777110064</v>
      </c>
      <c r="T15" s="226">
        <v>4.0423009757729416</v>
      </c>
      <c r="U15" s="226">
        <v>4.5539507306704907</v>
      </c>
      <c r="V15" s="226">
        <v>4.2171247444504942</v>
      </c>
      <c r="W15" s="226">
        <v>4.8693318350945134</v>
      </c>
      <c r="X15" s="226">
        <v>4.8340024713192511</v>
      </c>
      <c r="Y15" s="226">
        <v>4.7203678042797081</v>
      </c>
      <c r="DA15" s="69" t="s">
        <v>2897</v>
      </c>
    </row>
    <row r="16" spans="1:105" ht="12" customHeight="1" x14ac:dyDescent="0.25">
      <c r="A16" s="57" t="s">
        <v>2898</v>
      </c>
      <c r="B16" s="261">
        <v>119.0718039289772</v>
      </c>
      <c r="C16" s="261">
        <v>103.98688023293759</v>
      </c>
      <c r="D16" s="261">
        <v>66.480619569324233</v>
      </c>
      <c r="E16" s="261">
        <v>70.453552147032141</v>
      </c>
      <c r="F16" s="261">
        <v>68.95956905359823</v>
      </c>
      <c r="G16" s="261">
        <v>69.441028217660033</v>
      </c>
      <c r="H16" s="261">
        <v>67.908239140135308</v>
      </c>
      <c r="I16" s="261">
        <v>64.314544673879482</v>
      </c>
      <c r="J16" s="261">
        <v>64.380236452904725</v>
      </c>
      <c r="K16" s="261">
        <v>58.814618887643043</v>
      </c>
      <c r="L16" s="261">
        <v>36.476779496163132</v>
      </c>
      <c r="M16" s="261">
        <v>49.772469647812969</v>
      </c>
      <c r="N16" s="261">
        <v>56.49950473489745</v>
      </c>
      <c r="O16" s="261">
        <v>47.559096745462142</v>
      </c>
      <c r="P16" s="261">
        <v>48.828086405284317</v>
      </c>
      <c r="Q16" s="261">
        <v>53.618807184728929</v>
      </c>
      <c r="R16" s="261">
        <v>49.01308665448947</v>
      </c>
      <c r="S16" s="261">
        <v>42.756940744069553</v>
      </c>
      <c r="T16" s="261">
        <v>64.575444330696158</v>
      </c>
      <c r="U16" s="261">
        <v>68.477324590279949</v>
      </c>
      <c r="V16" s="261">
        <v>58.290016113553747</v>
      </c>
      <c r="W16" s="261">
        <v>69.354694256380697</v>
      </c>
      <c r="X16" s="261">
        <v>71.213626059847314</v>
      </c>
      <c r="Y16" s="261">
        <v>54.390328164091429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15.664109978943619</v>
      </c>
      <c r="C19" s="229">
        <v>15.68424882114852</v>
      </c>
      <c r="D19" s="229">
        <v>7.882552896429547</v>
      </c>
      <c r="E19" s="229">
        <v>6.8194718677757606</v>
      </c>
      <c r="F19" s="229">
        <v>2.528560431113168</v>
      </c>
      <c r="G19" s="229">
        <v>5.0933039153988302</v>
      </c>
      <c r="H19" s="229">
        <v>3.3647372268779772</v>
      </c>
      <c r="I19" s="229">
        <v>1.5811079809915189</v>
      </c>
      <c r="J19" s="229">
        <v>0.80179826230971407</v>
      </c>
      <c r="K19" s="229">
        <v>0.84946605608668091</v>
      </c>
      <c r="L19" s="229">
        <v>0.79999600858464281</v>
      </c>
      <c r="M19" s="229">
        <v>0.79400946200143618</v>
      </c>
      <c r="N19" s="229">
        <v>0.700136378047434</v>
      </c>
      <c r="O19" s="229">
        <v>0.756552016515603</v>
      </c>
      <c r="P19" s="229">
        <v>0.73765439211211925</v>
      </c>
      <c r="Q19" s="229">
        <v>0.71184461498886253</v>
      </c>
      <c r="R19" s="229">
        <v>0.6997404893785002</v>
      </c>
      <c r="S19" s="229">
        <v>0.68340257831355855</v>
      </c>
      <c r="T19" s="229">
        <v>0.59222998186007725</v>
      </c>
      <c r="U19" s="229">
        <v>0.46476754998594699</v>
      </c>
      <c r="V19" s="229">
        <v>0.46077838685020339</v>
      </c>
      <c r="W19" s="229">
        <v>0.42330983294548502</v>
      </c>
      <c r="X19" s="229">
        <v>0.52746612567449569</v>
      </c>
      <c r="Y19" s="229">
        <v>0.41349189288687987</v>
      </c>
      <c r="DA19" s="73" t="s">
        <v>2902</v>
      </c>
    </row>
    <row r="20" spans="1:105" ht="12" customHeight="1" x14ac:dyDescent="0.25">
      <c r="A20" s="46" t="s">
        <v>159</v>
      </c>
      <c r="B20" s="229">
        <v>12.30414019559734</v>
      </c>
      <c r="C20" s="229">
        <v>13.22913949628871</v>
      </c>
      <c r="D20" s="229">
        <v>7.1592808871469211</v>
      </c>
      <c r="E20" s="229">
        <v>6.90847788229775</v>
      </c>
      <c r="F20" s="229">
        <v>6.0578109077627147</v>
      </c>
      <c r="G20" s="229">
        <v>7.6618918043799598</v>
      </c>
      <c r="H20" s="229">
        <v>8.2962022606496646</v>
      </c>
      <c r="I20" s="229">
        <v>6.5715166403424918</v>
      </c>
      <c r="J20" s="229">
        <v>5.1730230731003539</v>
      </c>
      <c r="K20" s="229">
        <v>4.6774138317403962</v>
      </c>
      <c r="L20" s="229">
        <v>4.4592315338274036</v>
      </c>
      <c r="M20" s="229">
        <v>3.6685060318351468</v>
      </c>
      <c r="N20" s="229">
        <v>3.2245211891590988</v>
      </c>
      <c r="O20" s="229">
        <v>2.7941555736312971</v>
      </c>
      <c r="P20" s="229">
        <v>3.40107573277957</v>
      </c>
      <c r="Q20" s="229">
        <v>3.934283474859936</v>
      </c>
      <c r="R20" s="229">
        <v>2.5982699909685549</v>
      </c>
      <c r="S20" s="229">
        <v>3.2294264761357541</v>
      </c>
      <c r="T20" s="229">
        <v>3.148904446603745</v>
      </c>
      <c r="U20" s="229">
        <v>2.7144871913767958</v>
      </c>
      <c r="V20" s="229">
        <v>2.621529329097247</v>
      </c>
      <c r="W20" s="229">
        <v>2.385240223998911</v>
      </c>
      <c r="X20" s="229">
        <v>5.7465031896459653</v>
      </c>
      <c r="Y20" s="229">
        <v>2.1304027205646601</v>
      </c>
      <c r="DA20" s="73" t="s">
        <v>2903</v>
      </c>
    </row>
    <row r="21" spans="1:105" ht="12" customHeight="1" x14ac:dyDescent="0.25">
      <c r="A21" s="46" t="s">
        <v>32</v>
      </c>
      <c r="B21" s="229">
        <v>45.646271641354723</v>
      </c>
      <c r="C21" s="229">
        <v>34.672736128550078</v>
      </c>
      <c r="D21" s="229">
        <v>8.9769112127144002</v>
      </c>
      <c r="E21" s="229">
        <v>7.2808247656813396</v>
      </c>
      <c r="F21" s="229">
        <v>7.8760889441215074</v>
      </c>
      <c r="G21" s="229">
        <v>5.0478937359121394</v>
      </c>
      <c r="H21" s="229">
        <v>5.0020758283492164</v>
      </c>
      <c r="I21" s="229">
        <v>4.8119978300813271</v>
      </c>
      <c r="J21" s="229">
        <v>6.2748337948795916</v>
      </c>
      <c r="K21" s="229">
        <v>15.511696921652341</v>
      </c>
      <c r="L21" s="229">
        <v>0</v>
      </c>
      <c r="M21" s="229">
        <v>3.4521826319417599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0.39075998402633572</v>
      </c>
      <c r="T21" s="229">
        <v>0.43870794888127662</v>
      </c>
      <c r="U21" s="229">
        <v>0</v>
      </c>
      <c r="V21" s="229">
        <v>5.7175315591250969E-2</v>
      </c>
      <c r="W21" s="229">
        <v>1.5012761541984341E-2</v>
      </c>
      <c r="X21" s="229">
        <v>5.0807959452230489E-2</v>
      </c>
      <c r="Y21" s="229">
        <v>0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3.5438584383194032</v>
      </c>
      <c r="C23" s="229">
        <v>4.5853890962481252</v>
      </c>
      <c r="D23" s="229">
        <v>5.1220334064517541</v>
      </c>
      <c r="E23" s="229">
        <v>4.9904305957978208</v>
      </c>
      <c r="F23" s="229">
        <v>7.3136133725286934</v>
      </c>
      <c r="G23" s="229">
        <v>7.1614794492630169</v>
      </c>
      <c r="H23" s="229">
        <v>6.5036558071597748</v>
      </c>
      <c r="I23" s="229">
        <v>5.3489088933020286</v>
      </c>
      <c r="J23" s="229">
        <v>7.4553501370464694</v>
      </c>
      <c r="K23" s="229">
        <v>4.258602320748194</v>
      </c>
      <c r="L23" s="229">
        <v>5.7866037736468474</v>
      </c>
      <c r="M23" s="229">
        <v>6.5726222398171652</v>
      </c>
      <c r="N23" s="229">
        <v>5.6016890488472688</v>
      </c>
      <c r="O23" s="229">
        <v>7.4418413651593296</v>
      </c>
      <c r="P23" s="229">
        <v>5.9795879565629901</v>
      </c>
      <c r="Q23" s="229">
        <v>4.9823717177335869</v>
      </c>
      <c r="R23" s="229">
        <v>4.9726487024189723</v>
      </c>
      <c r="S23" s="229">
        <v>7.1147666550600377</v>
      </c>
      <c r="T23" s="229">
        <v>8.7335275061186319</v>
      </c>
      <c r="U23" s="229">
        <v>5.3827072587321769</v>
      </c>
      <c r="V23" s="229">
        <v>5.9390239132972704</v>
      </c>
      <c r="W23" s="229">
        <v>5.7416975748868424</v>
      </c>
      <c r="X23" s="229">
        <v>5.4321966353236801</v>
      </c>
      <c r="Y23" s="229">
        <v>4.4819358500993216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34.57803365583429</v>
      </c>
      <c r="C25" s="229">
        <v>30.60100538773893</v>
      </c>
      <c r="D25" s="229">
        <v>30.512635819721929</v>
      </c>
      <c r="E25" s="229">
        <v>36.1909572404237</v>
      </c>
      <c r="F25" s="229">
        <v>37.42829027514054</v>
      </c>
      <c r="G25" s="229">
        <v>36.080475395178759</v>
      </c>
      <c r="H25" s="229">
        <v>36.610772344487373</v>
      </c>
      <c r="I25" s="229">
        <v>37.715511256901387</v>
      </c>
      <c r="J25" s="229">
        <v>37.538692580006597</v>
      </c>
      <c r="K25" s="229">
        <v>25.011053535175989</v>
      </c>
      <c r="L25" s="229">
        <v>16.151189040698501</v>
      </c>
      <c r="M25" s="229">
        <v>26.889165364663949</v>
      </c>
      <c r="N25" s="229">
        <v>40.764539748825463</v>
      </c>
      <c r="O25" s="229">
        <v>33.628001143357373</v>
      </c>
      <c r="P25" s="229">
        <v>35.616515277402797</v>
      </c>
      <c r="Q25" s="229">
        <v>39.924909540849363</v>
      </c>
      <c r="R25" s="229">
        <v>39.637688559387058</v>
      </c>
      <c r="S25" s="229">
        <v>31.338585050533869</v>
      </c>
      <c r="T25" s="229">
        <v>51.66207444723242</v>
      </c>
      <c r="U25" s="229">
        <v>59.915362590185033</v>
      </c>
      <c r="V25" s="229">
        <v>49.211509168717782</v>
      </c>
      <c r="W25" s="229">
        <v>60.789433863007467</v>
      </c>
      <c r="X25" s="229">
        <v>59.456652149750937</v>
      </c>
      <c r="Y25" s="229">
        <v>47.364497700540568</v>
      </c>
      <c r="DA25" s="73" t="s">
        <v>2908</v>
      </c>
    </row>
    <row r="26" spans="1:105" ht="12" customHeight="1" x14ac:dyDescent="0.25">
      <c r="A26" s="46" t="s">
        <v>39</v>
      </c>
      <c r="B26" s="229">
        <v>7.3353900189278436</v>
      </c>
      <c r="C26" s="229">
        <v>5.2143613029632094</v>
      </c>
      <c r="D26" s="229">
        <v>6.8272053468596914</v>
      </c>
      <c r="E26" s="229">
        <v>8.2633897950557724</v>
      </c>
      <c r="F26" s="229">
        <v>7.7552051229316046</v>
      </c>
      <c r="G26" s="229">
        <v>8.3959839175273281</v>
      </c>
      <c r="H26" s="229">
        <v>8.130795672611308</v>
      </c>
      <c r="I26" s="229">
        <v>8.2855020722607158</v>
      </c>
      <c r="J26" s="229">
        <v>7.1365386055619977</v>
      </c>
      <c r="K26" s="229">
        <v>8.5063862222394437</v>
      </c>
      <c r="L26" s="229">
        <v>9.2797591394057406</v>
      </c>
      <c r="M26" s="229">
        <v>8.3959839175535063</v>
      </c>
      <c r="N26" s="229">
        <v>6.2086183700181854</v>
      </c>
      <c r="O26" s="229">
        <v>2.938546646798545</v>
      </c>
      <c r="P26" s="229">
        <v>3.09325304642684</v>
      </c>
      <c r="Q26" s="229">
        <v>4.0653978362971781</v>
      </c>
      <c r="R26" s="229">
        <v>1.104738912336384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2909</v>
      </c>
    </row>
    <row r="27" spans="1:105" ht="12" customHeight="1" x14ac:dyDescent="0.25">
      <c r="A27" s="57" t="s">
        <v>2910</v>
      </c>
      <c r="B27" s="261">
        <v>16.61839620646267</v>
      </c>
      <c r="C27" s="261">
        <v>16.569395593496171</v>
      </c>
      <c r="D27" s="261">
        <v>17.07157147991995</v>
      </c>
      <c r="E27" s="261">
        <v>12.27965162876303</v>
      </c>
      <c r="F27" s="261">
        <v>11.04289100045446</v>
      </c>
      <c r="G27" s="261">
        <v>12.966714379638971</v>
      </c>
      <c r="H27" s="261">
        <v>13.09123014870362</v>
      </c>
      <c r="I27" s="261">
        <v>13.173213950972761</v>
      </c>
      <c r="J27" s="261">
        <v>12.1235860878661</v>
      </c>
      <c r="K27" s="261">
        <v>10.07931500074455</v>
      </c>
      <c r="L27" s="261">
        <v>10.51005543673543</v>
      </c>
      <c r="M27" s="261">
        <v>10.375434593952081</v>
      </c>
      <c r="N27" s="261">
        <v>9.6962546732082675</v>
      </c>
      <c r="O27" s="261">
        <v>9.2326787302211741</v>
      </c>
      <c r="P27" s="261">
        <v>8.9057368713516496</v>
      </c>
      <c r="Q27" s="261">
        <v>9.2649053591680985</v>
      </c>
      <c r="R27" s="261">
        <v>12.635395988245779</v>
      </c>
      <c r="S27" s="261">
        <v>12.690099672292551</v>
      </c>
      <c r="T27" s="261">
        <v>13.104193970315499</v>
      </c>
      <c r="U27" s="261">
        <v>14.148737121233371</v>
      </c>
      <c r="V27" s="261">
        <v>13.165708395894409</v>
      </c>
      <c r="W27" s="261">
        <v>15.028913976093</v>
      </c>
      <c r="X27" s="261">
        <v>15.29099862439287</v>
      </c>
      <c r="Y27" s="261">
        <v>14.30065595829031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22.260622040985268</v>
      </c>
      <c r="C28" s="261">
        <f t="shared" si="0"/>
        <v>19.623248375028158</v>
      </c>
      <c r="D28" s="261">
        <f t="shared" si="0"/>
        <v>12.931967493190456</v>
      </c>
      <c r="E28" s="261">
        <f t="shared" si="0"/>
        <v>13.108819942180981</v>
      </c>
      <c r="F28" s="261">
        <f t="shared" si="0"/>
        <v>12.70392260983035</v>
      </c>
      <c r="G28" s="261">
        <f t="shared" si="0"/>
        <v>12.978179177688897</v>
      </c>
      <c r="H28" s="261">
        <f t="shared" si="0"/>
        <v>12.697419924503839</v>
      </c>
      <c r="I28" s="261">
        <f t="shared" si="0"/>
        <v>11.991250443091477</v>
      </c>
      <c r="J28" s="261">
        <f t="shared" si="0"/>
        <v>11.952468437777451</v>
      </c>
      <c r="K28" s="261">
        <f t="shared" si="0"/>
        <v>10.999401276012476</v>
      </c>
      <c r="L28" s="261">
        <f t="shared" si="0"/>
        <v>7.0830309706681946</v>
      </c>
      <c r="M28" s="261">
        <f t="shared" si="0"/>
        <v>9.3049087278164127</v>
      </c>
      <c r="N28" s="261">
        <f t="shared" si="0"/>
        <v>10.057418987398993</v>
      </c>
      <c r="O28" s="261">
        <f t="shared" si="0"/>
        <v>8.7230370348384856</v>
      </c>
      <c r="P28" s="261">
        <f t="shared" si="0"/>
        <v>8.849795788098989</v>
      </c>
      <c r="Q28" s="261">
        <f t="shared" si="0"/>
        <v>9.5885281285766268</v>
      </c>
      <c r="R28" s="261">
        <f t="shared" si="0"/>
        <v>9.0963516090825376</v>
      </c>
      <c r="S28" s="261">
        <f t="shared" si="0"/>
        <v>8.2854402874432953</v>
      </c>
      <c r="T28" s="261">
        <f t="shared" si="0"/>
        <v>11.796865422522275</v>
      </c>
      <c r="U28" s="261">
        <f t="shared" si="0"/>
        <v>12.155030619887901</v>
      </c>
      <c r="V28" s="261">
        <f t="shared" si="0"/>
        <v>10.601310151466775</v>
      </c>
      <c r="W28" s="261">
        <f t="shared" si="0"/>
        <v>12.361177447662996</v>
      </c>
      <c r="X28" s="261">
        <f t="shared" si="0"/>
        <v>12.930564489457558</v>
      </c>
      <c r="Y28" s="261">
        <f t="shared" si="0"/>
        <v>9.9437620037431191</v>
      </c>
      <c r="DA28" s="70"/>
    </row>
    <row r="29" spans="1:105" ht="12" customHeight="1" x14ac:dyDescent="0.25">
      <c r="A29" s="60" t="s">
        <v>2913</v>
      </c>
      <c r="B29" s="329">
        <v>11.193676256770541</v>
      </c>
      <c r="C29" s="329">
        <v>9.7825916969563469</v>
      </c>
      <c r="D29" s="329">
        <v>6.0869493783156932</v>
      </c>
      <c r="E29" s="329">
        <v>6.3515015666542576</v>
      </c>
      <c r="F29" s="329">
        <v>6.1733449077769604</v>
      </c>
      <c r="G29" s="329">
        <v>6.2441668428284007</v>
      </c>
      <c r="H29" s="329">
        <v>6.0769437094063701</v>
      </c>
      <c r="I29" s="329">
        <v>5.6549092521166644</v>
      </c>
      <c r="J29" s="329">
        <v>5.7005170282364226</v>
      </c>
      <c r="K29" s="329">
        <v>5.3730708950714119</v>
      </c>
      <c r="L29" s="329">
        <v>3.2295791938348928</v>
      </c>
      <c r="M29" s="329">
        <v>4.3858162587751028</v>
      </c>
      <c r="N29" s="329">
        <v>4.6513871532828448</v>
      </c>
      <c r="O29" s="329">
        <v>4.0809318151062897</v>
      </c>
      <c r="P29" s="329">
        <v>4.1328274623871408</v>
      </c>
      <c r="Q29" s="329">
        <v>4.452742691296077</v>
      </c>
      <c r="R29" s="329">
        <v>4.0456212546452619</v>
      </c>
      <c r="S29" s="329">
        <v>3.7368743759211109</v>
      </c>
      <c r="T29" s="329">
        <v>5.4452866599520986</v>
      </c>
      <c r="U29" s="329">
        <v>5.3980648894006489</v>
      </c>
      <c r="V29" s="329">
        <v>4.7536860153222804</v>
      </c>
      <c r="W29" s="329">
        <v>5.4579030595958384</v>
      </c>
      <c r="X29" s="329">
        <v>5.8542888460448221</v>
      </c>
      <c r="Y29" s="329">
        <v>4.315065968555051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2.2724553752560799</v>
      </c>
      <c r="C31" s="295">
        <v>2.2506849902299191</v>
      </c>
      <c r="D31" s="295">
        <v>1.646514028875312</v>
      </c>
      <c r="E31" s="295">
        <v>1.665969635074958</v>
      </c>
      <c r="F31" s="295">
        <v>0.65652873925172872</v>
      </c>
      <c r="G31" s="295">
        <v>1.2739430650721311</v>
      </c>
      <c r="H31" s="295">
        <v>0.88261790466516421</v>
      </c>
      <c r="I31" s="295">
        <v>0.48821944724950728</v>
      </c>
      <c r="J31" s="295">
        <v>0.23195450016364269</v>
      </c>
      <c r="K31" s="295">
        <v>0.1804249129444094</v>
      </c>
      <c r="L31" s="295">
        <v>0.23390276300161339</v>
      </c>
      <c r="M31" s="295">
        <v>0.24037430802849691</v>
      </c>
      <c r="N31" s="295">
        <v>0.34185249452374361</v>
      </c>
      <c r="O31" s="295">
        <v>0.28086635834275742</v>
      </c>
      <c r="P31" s="295">
        <v>0.30129496868249978</v>
      </c>
      <c r="Q31" s="295">
        <v>0.3291957179283565</v>
      </c>
      <c r="R31" s="295">
        <v>0.34228045600819701</v>
      </c>
      <c r="S31" s="295">
        <v>0.22365650991097991</v>
      </c>
      <c r="T31" s="295">
        <v>0.2497304769358433</v>
      </c>
      <c r="U31" s="295">
        <v>0.2930222527598334</v>
      </c>
      <c r="V31" s="295">
        <v>0.24127268801380511</v>
      </c>
      <c r="W31" s="295">
        <v>0.26973891350433038</v>
      </c>
      <c r="X31" s="295">
        <v>0.26264743630594362</v>
      </c>
      <c r="Y31" s="295">
        <v>0.25395500283219558</v>
      </c>
      <c r="DA31" s="122" t="s">
        <v>2916</v>
      </c>
    </row>
    <row r="32" spans="1:105" ht="12" customHeight="1" x14ac:dyDescent="0.25">
      <c r="A32" s="59" t="s">
        <v>159</v>
      </c>
      <c r="B32" s="295">
        <v>1.785011057951932</v>
      </c>
      <c r="C32" s="295">
        <v>1.8983775402623619</v>
      </c>
      <c r="D32" s="295">
        <v>1.495436386184692</v>
      </c>
      <c r="E32" s="295">
        <v>1.6877134475589359</v>
      </c>
      <c r="F32" s="295">
        <v>1.5728819089951289</v>
      </c>
      <c r="G32" s="295">
        <v>1.916401238106469</v>
      </c>
      <c r="H32" s="295">
        <v>2.1762105514454051</v>
      </c>
      <c r="I32" s="295">
        <v>2.029173377347059</v>
      </c>
      <c r="J32" s="295">
        <v>1.496518560416249</v>
      </c>
      <c r="K32" s="295">
        <v>0.99347346177022722</v>
      </c>
      <c r="L32" s="295">
        <v>1.303789725740607</v>
      </c>
      <c r="M32" s="295">
        <v>1.1105844969126399</v>
      </c>
      <c r="N32" s="295">
        <v>1.5744227078056861</v>
      </c>
      <c r="O32" s="295">
        <v>1.037317042948831</v>
      </c>
      <c r="P32" s="295">
        <v>1.389169531629221</v>
      </c>
      <c r="Q32" s="295">
        <v>1.819426944826225</v>
      </c>
      <c r="R32" s="295">
        <v>1.27095266150888</v>
      </c>
      <c r="S32" s="295">
        <v>1.056891322314033</v>
      </c>
      <c r="T32" s="295">
        <v>1.327824381342354</v>
      </c>
      <c r="U32" s="295">
        <v>1.711404231919788</v>
      </c>
      <c r="V32" s="295">
        <v>1.372684670090534</v>
      </c>
      <c r="W32" s="295">
        <v>1.519908247799076</v>
      </c>
      <c r="X32" s="295">
        <v>2.8614241882441682</v>
      </c>
      <c r="Y32" s="295">
        <v>1.3084329783527959</v>
      </c>
      <c r="DA32" s="122" t="s">
        <v>2917</v>
      </c>
    </row>
    <row r="33" spans="1:105" ht="12" customHeight="1" x14ac:dyDescent="0.25">
      <c r="A33" s="59" t="s">
        <v>32</v>
      </c>
      <c r="B33" s="295">
        <v>6.6220880401907882</v>
      </c>
      <c r="C33" s="295">
        <v>4.9755272097893029</v>
      </c>
      <c r="D33" s="295">
        <v>1.8751044797171379</v>
      </c>
      <c r="E33" s="295">
        <v>1.7786762982692761</v>
      </c>
      <c r="F33" s="295">
        <v>2.0449891887464831</v>
      </c>
      <c r="G33" s="295">
        <v>1.262585018467874</v>
      </c>
      <c r="H33" s="295">
        <v>1.3121148514442249</v>
      </c>
      <c r="I33" s="295">
        <v>1.485863678516677</v>
      </c>
      <c r="J33" s="295">
        <v>1.8152645184194931</v>
      </c>
      <c r="K33" s="295">
        <v>3.2946537965298068</v>
      </c>
      <c r="L33" s="295">
        <v>0</v>
      </c>
      <c r="M33" s="295">
        <v>1.045095872345529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0.12788364722864931</v>
      </c>
      <c r="T33" s="295">
        <v>0.18499358132049379</v>
      </c>
      <c r="U33" s="295">
        <v>0</v>
      </c>
      <c r="V33" s="295">
        <v>2.9938127469558089E-2</v>
      </c>
      <c r="W33" s="295">
        <v>9.5663404718405367E-3</v>
      </c>
      <c r="X33" s="295">
        <v>2.529940719321137E-2</v>
      </c>
      <c r="Y33" s="295">
        <v>0</v>
      </c>
      <c r="DA33" s="122" t="s">
        <v>2918</v>
      </c>
    </row>
    <row r="34" spans="1:105" ht="12" customHeight="1" x14ac:dyDescent="0.25">
      <c r="A34" s="59" t="s">
        <v>35</v>
      </c>
      <c r="B34" s="295">
        <v>0.51412178337173908</v>
      </c>
      <c r="C34" s="295">
        <v>0.65800195667476369</v>
      </c>
      <c r="D34" s="295">
        <v>1.069894483538552</v>
      </c>
      <c r="E34" s="295">
        <v>1.2191421857510889</v>
      </c>
      <c r="F34" s="295">
        <v>1.898945070783618</v>
      </c>
      <c r="G34" s="295">
        <v>1.7912375211819269</v>
      </c>
      <c r="H34" s="295">
        <v>1.706000401851576</v>
      </c>
      <c r="I34" s="295">
        <v>1.651652749003421</v>
      </c>
      <c r="J34" s="295">
        <v>2.1567794492370371</v>
      </c>
      <c r="K34" s="295">
        <v>0.90451872382696852</v>
      </c>
      <c r="L34" s="295">
        <v>1.691886705092672</v>
      </c>
      <c r="M34" s="295">
        <v>1.9897615814884371</v>
      </c>
      <c r="N34" s="295">
        <v>2.735111950953415</v>
      </c>
      <c r="O34" s="295">
        <v>2.7627484138147009</v>
      </c>
      <c r="P34" s="295">
        <v>2.4423629620754199</v>
      </c>
      <c r="Q34" s="295">
        <v>2.304120028541496</v>
      </c>
      <c r="R34" s="295">
        <v>2.4323881371281848</v>
      </c>
      <c r="S34" s="295">
        <v>2.3284428964674491</v>
      </c>
      <c r="T34" s="295">
        <v>3.682738220353408</v>
      </c>
      <c r="U34" s="295">
        <v>3.393638404721028</v>
      </c>
      <c r="V34" s="295">
        <v>3.1097905297483841</v>
      </c>
      <c r="W34" s="295">
        <v>3.6586895578205909</v>
      </c>
      <c r="X34" s="295">
        <v>2.7049178143015</v>
      </c>
      <c r="Y34" s="295">
        <v>2.7526779873700589</v>
      </c>
      <c r="DA34" s="122" t="s">
        <v>2919</v>
      </c>
    </row>
    <row r="35" spans="1:105" ht="12" customHeight="1" x14ac:dyDescent="0.25">
      <c r="A35" s="60" t="s">
        <v>2920</v>
      </c>
      <c r="B35" s="329">
        <v>9.6465700400726231</v>
      </c>
      <c r="C35" s="329">
        <v>8.4244690205080364</v>
      </c>
      <c r="D35" s="329">
        <v>5.3859094413773336</v>
      </c>
      <c r="E35" s="329">
        <v>5.7077755012734723</v>
      </c>
      <c r="F35" s="329">
        <v>5.5867408644077106</v>
      </c>
      <c r="G35" s="329">
        <v>5.6257461485665674</v>
      </c>
      <c r="H35" s="329">
        <v>5.501567655379211</v>
      </c>
      <c r="I35" s="329">
        <v>5.2104254686694498</v>
      </c>
      <c r="J35" s="329">
        <v>5.2157474704071749</v>
      </c>
      <c r="K35" s="329">
        <v>4.7648504663475144</v>
      </c>
      <c r="L35" s="329">
        <v>2.9551564403601889</v>
      </c>
      <c r="M35" s="329">
        <v>4.0323031875069439</v>
      </c>
      <c r="N35" s="329">
        <v>4.577292118457323</v>
      </c>
      <c r="O35" s="329">
        <v>3.8529873795423519</v>
      </c>
      <c r="P35" s="329">
        <v>3.955794234143331</v>
      </c>
      <c r="Q35" s="329">
        <v>4.3439131843601997</v>
      </c>
      <c r="R35" s="329">
        <v>3.9707819793735331</v>
      </c>
      <c r="S35" s="329">
        <v>3.4639420079074359</v>
      </c>
      <c r="T35" s="329">
        <v>5.231562183910734</v>
      </c>
      <c r="U35" s="329">
        <v>5.547671959441665</v>
      </c>
      <c r="V35" s="329">
        <v>4.7223499142731784</v>
      </c>
      <c r="W35" s="329">
        <v>5.6187518260079283</v>
      </c>
      <c r="X35" s="329">
        <v>5.7693526840629188</v>
      </c>
      <c r="Y35" s="329">
        <v>4.4064177481547073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1.2690236398653181</v>
      </c>
      <c r="C38" s="229">
        <v>1.2706551827280721</v>
      </c>
      <c r="D38" s="229">
        <v>0.63860289422792582</v>
      </c>
      <c r="E38" s="229">
        <v>0.55247767177561402</v>
      </c>
      <c r="F38" s="229">
        <v>0.20485064049116489</v>
      </c>
      <c r="G38" s="229">
        <v>0.4126326412638987</v>
      </c>
      <c r="H38" s="229">
        <v>0.27259327779126002</v>
      </c>
      <c r="I38" s="229">
        <v>0.12809303610324091</v>
      </c>
      <c r="J38" s="229">
        <v>6.4957469696122497E-2</v>
      </c>
      <c r="K38" s="229">
        <v>6.881926313631867E-2</v>
      </c>
      <c r="L38" s="229">
        <v>6.4811460597282863E-2</v>
      </c>
      <c r="M38" s="229">
        <v>6.4326462142505897E-2</v>
      </c>
      <c r="N38" s="229">
        <v>5.6721359596314212E-2</v>
      </c>
      <c r="O38" s="229">
        <v>6.1291857311820561E-2</v>
      </c>
      <c r="P38" s="229">
        <v>5.9760871374058777E-2</v>
      </c>
      <c r="Q38" s="229">
        <v>5.7669899250325202E-2</v>
      </c>
      <c r="R38" s="229">
        <v>5.6689286782709923E-2</v>
      </c>
      <c r="S38" s="229">
        <v>5.5365675329821853E-2</v>
      </c>
      <c r="T38" s="229">
        <v>4.7979352049220651E-2</v>
      </c>
      <c r="U38" s="229">
        <v>3.7653017552052997E-2</v>
      </c>
      <c r="V38" s="229">
        <v>3.7329836577880637E-2</v>
      </c>
      <c r="W38" s="229">
        <v>3.4294331801639127E-2</v>
      </c>
      <c r="X38" s="229">
        <v>4.2732525729766858E-2</v>
      </c>
      <c r="Y38" s="229">
        <v>3.3498934039117113E-2</v>
      </c>
      <c r="DA38" s="73" t="s">
        <v>2924</v>
      </c>
    </row>
    <row r="39" spans="1:105" ht="12" customHeight="1" x14ac:dyDescent="0.25">
      <c r="A39" s="64" t="s">
        <v>159</v>
      </c>
      <c r="B39" s="229">
        <v>0.99681659522433441</v>
      </c>
      <c r="C39" s="229">
        <v>1.071755163774617</v>
      </c>
      <c r="D39" s="229">
        <v>0.58000720771484882</v>
      </c>
      <c r="E39" s="229">
        <v>0.55968847000611899</v>
      </c>
      <c r="F39" s="229">
        <v>0.49077191478601362</v>
      </c>
      <c r="G39" s="229">
        <v>0.62072609544485779</v>
      </c>
      <c r="H39" s="229">
        <v>0.67211458576458027</v>
      </c>
      <c r="I39" s="229">
        <v>0.53238964598519367</v>
      </c>
      <c r="J39" s="229">
        <v>0.41909106729700091</v>
      </c>
      <c r="K39" s="229">
        <v>0.37893941844705342</v>
      </c>
      <c r="L39" s="229">
        <v>0.3612634385015655</v>
      </c>
      <c r="M39" s="229">
        <v>0.29720302549237287</v>
      </c>
      <c r="N39" s="229">
        <v>0.26123371336068002</v>
      </c>
      <c r="O39" s="229">
        <v>0.22636775923854199</v>
      </c>
      <c r="P39" s="229">
        <v>0.27553723203369668</v>
      </c>
      <c r="Q39" s="229">
        <v>0.3187349132660669</v>
      </c>
      <c r="R39" s="229">
        <v>0.21049814165784531</v>
      </c>
      <c r="S39" s="229">
        <v>0.2616311138604252</v>
      </c>
      <c r="T39" s="229">
        <v>0.25510764338279113</v>
      </c>
      <c r="U39" s="229">
        <v>0.21991344676456859</v>
      </c>
      <c r="V39" s="229">
        <v>0.212382490655178</v>
      </c>
      <c r="W39" s="229">
        <v>0.19323959261529641</v>
      </c>
      <c r="X39" s="229">
        <v>0.46555140407115447</v>
      </c>
      <c r="Y39" s="229">
        <v>0.17259400109320899</v>
      </c>
      <c r="DA39" s="73" t="s">
        <v>2925</v>
      </c>
    </row>
    <row r="40" spans="1:105" ht="12" customHeight="1" x14ac:dyDescent="0.25">
      <c r="A40" s="64" t="s">
        <v>32</v>
      </c>
      <c r="B40" s="229">
        <v>3.698020370289786</v>
      </c>
      <c r="C40" s="229">
        <v>2.8090023541133049</v>
      </c>
      <c r="D40" s="229">
        <v>0.72726203769126507</v>
      </c>
      <c r="E40" s="229">
        <v>0.58985405221149989</v>
      </c>
      <c r="F40" s="229">
        <v>0.63807921887727415</v>
      </c>
      <c r="G40" s="229">
        <v>0.40895374783576249</v>
      </c>
      <c r="H40" s="229">
        <v>0.40524182242763712</v>
      </c>
      <c r="I40" s="229">
        <v>0.38984270472835619</v>
      </c>
      <c r="J40" s="229">
        <v>0.50835396537895228</v>
      </c>
      <c r="K40" s="229">
        <v>1.256675937187874</v>
      </c>
      <c r="L40" s="229">
        <v>0</v>
      </c>
      <c r="M40" s="229">
        <v>0.27967764366794962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3.165731458151165E-2</v>
      </c>
      <c r="T40" s="229">
        <v>3.5541806005929932E-2</v>
      </c>
      <c r="U40" s="229">
        <v>0</v>
      </c>
      <c r="V40" s="229">
        <v>4.6320427524826902E-3</v>
      </c>
      <c r="W40" s="229">
        <v>1.2162548221411201E-3</v>
      </c>
      <c r="X40" s="229">
        <v>4.1161931143787397E-3</v>
      </c>
      <c r="Y40" s="229">
        <v>0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0.28710473436466522</v>
      </c>
      <c r="C42" s="229">
        <v>0.37148405935234402</v>
      </c>
      <c r="D42" s="229">
        <v>0.4149601532231782</v>
      </c>
      <c r="E42" s="229">
        <v>0.40429838705727028</v>
      </c>
      <c r="F42" s="229">
        <v>0.59251041234070412</v>
      </c>
      <c r="G42" s="229">
        <v>0.58018532363096453</v>
      </c>
      <c r="H42" s="229">
        <v>0.5268919189106529</v>
      </c>
      <c r="I42" s="229">
        <v>0.43334040952283198</v>
      </c>
      <c r="J42" s="229">
        <v>0.60399317804222619</v>
      </c>
      <c r="K42" s="229">
        <v>0.3450095169836917</v>
      </c>
      <c r="L42" s="229">
        <v>0.4688001420548592</v>
      </c>
      <c r="M42" s="229">
        <v>0.53247921582806834</v>
      </c>
      <c r="N42" s="229">
        <v>0.4538193255612763</v>
      </c>
      <c r="O42" s="229">
        <v>0.60289876853582147</v>
      </c>
      <c r="P42" s="229">
        <v>0.48443470351860562</v>
      </c>
      <c r="Q42" s="229">
        <v>0.40364549922718918</v>
      </c>
      <c r="R42" s="229">
        <v>0.40285779176716707</v>
      </c>
      <c r="S42" s="229">
        <v>0.57640089922335824</v>
      </c>
      <c r="T42" s="229">
        <v>0.70754437242695944</v>
      </c>
      <c r="U42" s="229">
        <v>0.43607857497093749</v>
      </c>
      <c r="V42" s="229">
        <v>0.48114841850771661</v>
      </c>
      <c r="W42" s="229">
        <v>0.46516207848919577</v>
      </c>
      <c r="X42" s="229">
        <v>0.44008794345093671</v>
      </c>
      <c r="Y42" s="229">
        <v>0.36310282255305482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2.8013300588605521</v>
      </c>
      <c r="C44" s="229">
        <v>2.4791321877137098</v>
      </c>
      <c r="D44" s="229">
        <v>2.4719729510249362</v>
      </c>
      <c r="E44" s="229">
        <v>2.932000627497501</v>
      </c>
      <c r="F44" s="229">
        <v>3.0322428291644128</v>
      </c>
      <c r="G44" s="229">
        <v>2.923049970640506</v>
      </c>
      <c r="H44" s="229">
        <v>2.9660118347825279</v>
      </c>
      <c r="I44" s="229">
        <v>3.055511959438002</v>
      </c>
      <c r="J44" s="229">
        <v>3.0411870420790938</v>
      </c>
      <c r="K44" s="229">
        <v>2.0262637479397898</v>
      </c>
      <c r="L44" s="229">
        <v>1.308484218518128</v>
      </c>
      <c r="M44" s="229">
        <v>2.178418470623348</v>
      </c>
      <c r="N44" s="229">
        <v>3.302528179323831</v>
      </c>
      <c r="O44" s="229">
        <v>2.724363431417661</v>
      </c>
      <c r="P44" s="229">
        <v>2.885462366990899</v>
      </c>
      <c r="Q44" s="229">
        <v>3.2345057647660278</v>
      </c>
      <c r="R44" s="229">
        <v>3.2112366345166272</v>
      </c>
      <c r="S44" s="229">
        <v>2.5388870049123189</v>
      </c>
      <c r="T44" s="229">
        <v>4.1853890100458333</v>
      </c>
      <c r="U44" s="229">
        <v>4.854026920154106</v>
      </c>
      <c r="V44" s="229">
        <v>3.986857125779919</v>
      </c>
      <c r="W44" s="229">
        <v>4.9248395682796557</v>
      </c>
      <c r="X44" s="229">
        <v>4.8168646176966821</v>
      </c>
      <c r="Y44" s="229">
        <v>3.837221990469327</v>
      </c>
      <c r="DA44" s="73" t="s">
        <v>2930</v>
      </c>
    </row>
    <row r="45" spans="1:105" ht="12" customHeight="1" x14ac:dyDescent="0.25">
      <c r="A45" s="64" t="s">
        <v>39</v>
      </c>
      <c r="B45" s="229">
        <v>0.59427464146796771</v>
      </c>
      <c r="C45" s="229">
        <v>0.42244007282598828</v>
      </c>
      <c r="D45" s="229">
        <v>0.55310419749517969</v>
      </c>
      <c r="E45" s="229">
        <v>0.66945629272546769</v>
      </c>
      <c r="F45" s="229">
        <v>0.62828584874814131</v>
      </c>
      <c r="G45" s="229">
        <v>0.68019836975057724</v>
      </c>
      <c r="H45" s="229">
        <v>0.65871421570255284</v>
      </c>
      <c r="I45" s="229">
        <v>0.6712477128918255</v>
      </c>
      <c r="J45" s="229">
        <v>0.57816474791377881</v>
      </c>
      <c r="K45" s="229">
        <v>0.68914258265278661</v>
      </c>
      <c r="L45" s="229">
        <v>0.75179718068835377</v>
      </c>
      <c r="M45" s="229">
        <v>0.68019836975269843</v>
      </c>
      <c r="N45" s="229">
        <v>0.50298954061522128</v>
      </c>
      <c r="O45" s="229">
        <v>0.2380655630385074</v>
      </c>
      <c r="P45" s="229">
        <v>0.25059906022606981</v>
      </c>
      <c r="Q45" s="229">
        <v>0.32935710785058969</v>
      </c>
      <c r="R45" s="229">
        <v>8.9500124649183249E-2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2931</v>
      </c>
    </row>
    <row r="46" spans="1:105" ht="12" customHeight="1" x14ac:dyDescent="0.25">
      <c r="A46" s="60" t="s">
        <v>2932</v>
      </c>
      <c r="B46" s="329">
        <v>1.420375744142107</v>
      </c>
      <c r="C46" s="329">
        <v>1.4161876575637751</v>
      </c>
      <c r="D46" s="329">
        <v>1.4591086734974299</v>
      </c>
      <c r="E46" s="329">
        <v>1.04954287425325</v>
      </c>
      <c r="F46" s="329">
        <v>0.94383683764567994</v>
      </c>
      <c r="G46" s="329">
        <v>1.1082661862939289</v>
      </c>
      <c r="H46" s="329">
        <v>1.118908559718258</v>
      </c>
      <c r="I46" s="329">
        <v>1.125915722305364</v>
      </c>
      <c r="J46" s="329">
        <v>1.036203939133854</v>
      </c>
      <c r="K46" s="329">
        <v>0.86147991459355056</v>
      </c>
      <c r="L46" s="329">
        <v>0.89829533647311288</v>
      </c>
      <c r="M46" s="329">
        <v>0.88678928153436543</v>
      </c>
      <c r="N46" s="329">
        <v>0.82873971565882598</v>
      </c>
      <c r="O46" s="329">
        <v>0.78911784018984388</v>
      </c>
      <c r="P46" s="329">
        <v>0.76117409156851712</v>
      </c>
      <c r="Q46" s="329">
        <v>0.79187225292035013</v>
      </c>
      <c r="R46" s="329">
        <v>1.0799483750637411</v>
      </c>
      <c r="S46" s="329">
        <v>1.084623903614748</v>
      </c>
      <c r="T46" s="329">
        <v>1.120016578659444</v>
      </c>
      <c r="U46" s="329">
        <v>1.2092937710455871</v>
      </c>
      <c r="V46" s="329">
        <v>1.125274221871317</v>
      </c>
      <c r="W46" s="329">
        <v>1.2845225620592311</v>
      </c>
      <c r="X46" s="329">
        <v>1.3069229593498179</v>
      </c>
      <c r="Y46" s="329">
        <v>1.2222782870333599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13.14415713629108</v>
      </c>
      <c r="C48" s="316">
        <v>13.105400583095181</v>
      </c>
      <c r="D48" s="316">
        <v>13.50259166454523</v>
      </c>
      <c r="E48" s="316">
        <v>9.7124697583395854</v>
      </c>
      <c r="F48" s="316">
        <v>8.7342660955731315</v>
      </c>
      <c r="G48" s="316">
        <v>10.25589528796402</v>
      </c>
      <c r="H48" s="316">
        <v>10.35437981163277</v>
      </c>
      <c r="I48" s="316">
        <v>10.41922409421384</v>
      </c>
      <c r="J48" s="316">
        <v>9.589031252744693</v>
      </c>
      <c r="K48" s="316">
        <v>7.9721351296487217</v>
      </c>
      <c r="L48" s="316">
        <v>8.312825043722194</v>
      </c>
      <c r="M48" s="316">
        <v>8.2063480113190259</v>
      </c>
      <c r="N48" s="316">
        <v>7.6691573287067802</v>
      </c>
      <c r="O48" s="316">
        <v>7.3024964931168217</v>
      </c>
      <c r="P48" s="316">
        <v>7.0439050433750614</v>
      </c>
      <c r="Q48" s="316">
        <v>7.3279858285249224</v>
      </c>
      <c r="R48" s="316">
        <v>9.9938422628398662</v>
      </c>
      <c r="S48" s="316">
        <v>10.03710960405088</v>
      </c>
      <c r="T48" s="316">
        <v>10.364633418914501</v>
      </c>
      <c r="U48" s="316">
        <v>11.19080455725587</v>
      </c>
      <c r="V48" s="316">
        <v>10.413287649197169</v>
      </c>
      <c r="W48" s="316">
        <v>11.88697178929613</v>
      </c>
      <c r="X48" s="316">
        <v>12.094265065823221</v>
      </c>
      <c r="Y48" s="316">
        <v>11.31096326820672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0.99999999999999989</v>
      </c>
      <c r="D52" s="232">
        <f t="shared" si="1"/>
        <v>1.0000000000000002</v>
      </c>
      <c r="E52" s="232">
        <f t="shared" si="1"/>
        <v>0.99999999999999978</v>
      </c>
      <c r="F52" s="232">
        <f t="shared" si="1"/>
        <v>1</v>
      </c>
      <c r="G52" s="232">
        <f t="shared" si="1"/>
        <v>1.0000000000000002</v>
      </c>
      <c r="H52" s="232">
        <f t="shared" si="1"/>
        <v>1.0000000000000004</v>
      </c>
      <c r="I52" s="232">
        <f t="shared" si="1"/>
        <v>1.0000000000000002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1</v>
      </c>
      <c r="M52" s="232">
        <f t="shared" si="1"/>
        <v>1.0000000000000002</v>
      </c>
      <c r="N52" s="232">
        <f t="shared" si="1"/>
        <v>1.0000000000000004</v>
      </c>
      <c r="O52" s="232">
        <f t="shared" si="1"/>
        <v>0.99999999999999989</v>
      </c>
      <c r="P52" s="232">
        <f t="shared" si="1"/>
        <v>1</v>
      </c>
      <c r="Q52" s="232">
        <f t="shared" si="1"/>
        <v>1.0000000000000002</v>
      </c>
      <c r="R52" s="232">
        <f t="shared" si="1"/>
        <v>1</v>
      </c>
      <c r="S52" s="232">
        <f t="shared" si="1"/>
        <v>0.99999999999999978</v>
      </c>
      <c r="T52" s="232">
        <f t="shared" si="1"/>
        <v>1</v>
      </c>
      <c r="U52" s="232">
        <f t="shared" si="1"/>
        <v>1</v>
      </c>
      <c r="V52" s="232">
        <f t="shared" si="1"/>
        <v>1</v>
      </c>
      <c r="W52" s="232">
        <f t="shared" si="1"/>
        <v>1.0000000000000002</v>
      </c>
      <c r="X52" s="232">
        <f t="shared" si="1"/>
        <v>1.0000000000000004</v>
      </c>
      <c r="Y52" s="232">
        <f t="shared" si="1"/>
        <v>1.0000000000000002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1.4895163897815086E-2</v>
      </c>
      <c r="C53" s="299">
        <f t="shared" si="2"/>
        <v>1.6183567049026449E-2</v>
      </c>
      <c r="D53" s="299">
        <f t="shared" si="2"/>
        <v>2.1049505231612583E-2</v>
      </c>
      <c r="E53" s="299">
        <f t="shared" si="2"/>
        <v>1.711011316049468E-2</v>
      </c>
      <c r="F53" s="299">
        <f t="shared" si="2"/>
        <v>1.6279544196974319E-2</v>
      </c>
      <c r="G53" s="299">
        <f t="shared" si="2"/>
        <v>1.7815244492826919E-2</v>
      </c>
      <c r="H53" s="299">
        <f t="shared" si="2"/>
        <v>1.8143568521579858E-2</v>
      </c>
      <c r="I53" s="299">
        <f t="shared" si="2"/>
        <v>1.8768442852942907E-2</v>
      </c>
      <c r="J53" s="299">
        <f t="shared" si="2"/>
        <v>1.7910458218216137E-2</v>
      </c>
      <c r="K53" s="299">
        <f t="shared" si="2"/>
        <v>1.6926293091503914E-2</v>
      </c>
      <c r="L53" s="299">
        <f t="shared" si="2"/>
        <v>2.2286417288696472E-2</v>
      </c>
      <c r="M53" s="299">
        <f t="shared" si="2"/>
        <v>1.8951292588580006E-2</v>
      </c>
      <c r="N53" s="299">
        <f t="shared" si="2"/>
        <v>1.7028619206055237E-2</v>
      </c>
      <c r="O53" s="299">
        <f t="shared" si="2"/>
        <v>1.8251277191073743E-2</v>
      </c>
      <c r="P53" s="299">
        <f t="shared" si="2"/>
        <v>1.7625716260390278E-2</v>
      </c>
      <c r="Q53" s="299">
        <f t="shared" si="2"/>
        <v>1.7092303459863071E-2</v>
      </c>
      <c r="R53" s="299">
        <f t="shared" si="2"/>
        <v>2.1171593995945624E-2</v>
      </c>
      <c r="S53" s="299">
        <f t="shared" si="2"/>
        <v>2.2588695919911039E-2</v>
      </c>
      <c r="T53" s="299">
        <f t="shared" si="2"/>
        <v>1.8709691265987424E-2</v>
      </c>
      <c r="U53" s="299">
        <f t="shared" si="2"/>
        <v>1.8928496073965986E-2</v>
      </c>
      <c r="V53" s="299">
        <f t="shared" si="2"/>
        <v>1.9822362526357419E-2</v>
      </c>
      <c r="W53" s="299">
        <f t="shared" si="2"/>
        <v>1.9416150703967388E-2</v>
      </c>
      <c r="X53" s="299">
        <f t="shared" si="2"/>
        <v>1.930049066532414E-2</v>
      </c>
      <c r="Y53" s="299">
        <f t="shared" si="2"/>
        <v>2.1393723036681671E-2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1.6190395541103349E-2</v>
      </c>
      <c r="C54" s="233">
        <f t="shared" si="3"/>
        <v>1.7590833748941794E-2</v>
      </c>
      <c r="D54" s="233">
        <f t="shared" si="3"/>
        <v>2.2879896990883233E-2</v>
      </c>
      <c r="E54" s="233">
        <f t="shared" si="3"/>
        <v>1.8597949087494209E-2</v>
      </c>
      <c r="F54" s="233">
        <f t="shared" si="3"/>
        <v>1.7695156735841648E-2</v>
      </c>
      <c r="G54" s="233">
        <f t="shared" si="3"/>
        <v>1.9364396187855348E-2</v>
      </c>
      <c r="H54" s="233">
        <f t="shared" si="3"/>
        <v>1.9721270132152018E-2</v>
      </c>
      <c r="I54" s="233">
        <f t="shared" si="3"/>
        <v>2.0400481361894464E-2</v>
      </c>
      <c r="J54" s="233">
        <f t="shared" si="3"/>
        <v>1.9467889367626227E-2</v>
      </c>
      <c r="K54" s="233">
        <f t="shared" si="3"/>
        <v>1.8398144664678165E-2</v>
      </c>
      <c r="L54" s="233">
        <f t="shared" si="3"/>
        <v>2.4224366618148332E-2</v>
      </c>
      <c r="M54" s="233">
        <f t="shared" si="3"/>
        <v>2.0599231074543475E-2</v>
      </c>
      <c r="N54" s="233">
        <f t="shared" si="3"/>
        <v>1.8509368702233943E-2</v>
      </c>
      <c r="O54" s="233">
        <f t="shared" si="3"/>
        <v>1.9838344772906247E-2</v>
      </c>
      <c r="P54" s="233">
        <f t="shared" si="3"/>
        <v>1.9158387239554646E-2</v>
      </c>
      <c r="Q54" s="233">
        <f t="shared" si="3"/>
        <v>1.8578590717242469E-2</v>
      </c>
      <c r="R54" s="233">
        <f t="shared" si="3"/>
        <v>2.3012602169506111E-2</v>
      </c>
      <c r="S54" s="233">
        <f t="shared" si="3"/>
        <v>2.4552930347729394E-2</v>
      </c>
      <c r="T54" s="233">
        <f t="shared" si="3"/>
        <v>2.033662094129067E-2</v>
      </c>
      <c r="U54" s="233">
        <f t="shared" si="3"/>
        <v>2.0574452254310861E-2</v>
      </c>
      <c r="V54" s="233">
        <f t="shared" si="3"/>
        <v>2.1546046224301549E-2</v>
      </c>
      <c r="W54" s="233">
        <f t="shared" si="3"/>
        <v>2.1104511634747171E-2</v>
      </c>
      <c r="X54" s="233">
        <f t="shared" si="3"/>
        <v>2.0978794201439287E-2</v>
      </c>
      <c r="Y54" s="233">
        <f t="shared" si="3"/>
        <v>2.3254046779001825E-2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4.0152180941936295E-2</v>
      </c>
      <c r="C55" s="233">
        <f t="shared" si="4"/>
        <v>4.3625267697375646E-2</v>
      </c>
      <c r="D55" s="233">
        <f t="shared" si="4"/>
        <v>5.6742144537390432E-2</v>
      </c>
      <c r="E55" s="233">
        <f t="shared" si="4"/>
        <v>4.6122913736985648E-2</v>
      </c>
      <c r="F55" s="233">
        <f t="shared" si="4"/>
        <v>4.3883988704887293E-2</v>
      </c>
      <c r="G55" s="233">
        <f t="shared" si="4"/>
        <v>4.8023702545881258E-2</v>
      </c>
      <c r="H55" s="233">
        <f t="shared" si="4"/>
        <v>4.8908749927737021E-2</v>
      </c>
      <c r="I55" s="233">
        <f t="shared" si="4"/>
        <v>5.059319377749829E-2</v>
      </c>
      <c r="J55" s="233">
        <f t="shared" si="4"/>
        <v>4.8280365631713049E-2</v>
      </c>
      <c r="K55" s="233">
        <f t="shared" si="4"/>
        <v>4.5627398768401863E-2</v>
      </c>
      <c r="L55" s="233">
        <f t="shared" si="4"/>
        <v>6.0076429213007876E-2</v>
      </c>
      <c r="M55" s="233">
        <f t="shared" si="4"/>
        <v>5.1086093064867839E-2</v>
      </c>
      <c r="N55" s="233">
        <f t="shared" si="4"/>
        <v>4.5903234381540196E-2</v>
      </c>
      <c r="O55" s="233">
        <f t="shared" si="4"/>
        <v>4.9199095036807486E-2</v>
      </c>
      <c r="P55" s="233">
        <f t="shared" si="4"/>
        <v>4.7512800354095545E-2</v>
      </c>
      <c r="Q55" s="233">
        <f t="shared" si="4"/>
        <v>4.6074904978761322E-2</v>
      </c>
      <c r="R55" s="233">
        <f t="shared" si="4"/>
        <v>5.7071253380375143E-2</v>
      </c>
      <c r="S55" s="233">
        <f t="shared" si="4"/>
        <v>6.0891267262368896E-2</v>
      </c>
      <c r="T55" s="233">
        <f t="shared" si="4"/>
        <v>5.0434819934400861E-2</v>
      </c>
      <c r="U55" s="233">
        <f t="shared" si="4"/>
        <v>5.1024641590690929E-2</v>
      </c>
      <c r="V55" s="233">
        <f t="shared" si="4"/>
        <v>5.3434194636267821E-2</v>
      </c>
      <c r="W55" s="233">
        <f t="shared" si="4"/>
        <v>5.2339188854172956E-2</v>
      </c>
      <c r="X55" s="233">
        <f t="shared" si="4"/>
        <v>5.2027409619569441E-2</v>
      </c>
      <c r="Y55" s="233">
        <f t="shared" si="4"/>
        <v>5.7670036011924518E-2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0.12304700611238549</v>
      </c>
      <c r="C56" s="233">
        <f t="shared" si="5"/>
        <v>0.13369033649195763</v>
      </c>
      <c r="D56" s="233">
        <f t="shared" si="5"/>
        <v>0.17388721713071256</v>
      </c>
      <c r="E56" s="233">
        <f t="shared" si="5"/>
        <v>0.14134441306495599</v>
      </c>
      <c r="F56" s="233">
        <f t="shared" si="5"/>
        <v>0.13448319119239652</v>
      </c>
      <c r="G56" s="233">
        <f t="shared" si="5"/>
        <v>0.14716941102770062</v>
      </c>
      <c r="H56" s="233">
        <f t="shared" si="5"/>
        <v>0.14988165300435535</v>
      </c>
      <c r="I56" s="233">
        <f t="shared" si="5"/>
        <v>0.15504365835039796</v>
      </c>
      <c r="J56" s="233">
        <f t="shared" si="5"/>
        <v>0.14795595919395937</v>
      </c>
      <c r="K56" s="233">
        <f t="shared" si="5"/>
        <v>0.13982589945155408</v>
      </c>
      <c r="L56" s="233">
        <f t="shared" si="5"/>
        <v>0.18410518629792741</v>
      </c>
      <c r="M56" s="233">
        <f t="shared" si="5"/>
        <v>0.15655415616653054</v>
      </c>
      <c r="N56" s="233">
        <f t="shared" si="5"/>
        <v>0.14067120213697798</v>
      </c>
      <c r="O56" s="233">
        <f t="shared" si="5"/>
        <v>0.15077142027408741</v>
      </c>
      <c r="P56" s="233">
        <f t="shared" si="5"/>
        <v>0.14560374302061535</v>
      </c>
      <c r="Q56" s="233">
        <f t="shared" si="5"/>
        <v>0.14119728945104276</v>
      </c>
      <c r="R56" s="233">
        <f t="shared" si="5"/>
        <v>0.17489577648824642</v>
      </c>
      <c r="S56" s="233">
        <f t="shared" si="5"/>
        <v>0.18660227064274337</v>
      </c>
      <c r="T56" s="233">
        <f t="shared" si="5"/>
        <v>0.15455831915380913</v>
      </c>
      <c r="U56" s="233">
        <f t="shared" si="5"/>
        <v>0.15636583713276253</v>
      </c>
      <c r="V56" s="233">
        <f t="shared" si="5"/>
        <v>0.16374995130469175</v>
      </c>
      <c r="W56" s="233">
        <f t="shared" si="5"/>
        <v>0.16039428842407841</v>
      </c>
      <c r="X56" s="233">
        <f t="shared" si="5"/>
        <v>0.15943883593093855</v>
      </c>
      <c r="Y56" s="233">
        <f t="shared" si="5"/>
        <v>0.17673075552041373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2.5613114591995501E-2</v>
      </c>
      <c r="C57" s="300">
        <f t="shared" si="6"/>
        <v>2.7313291721909019E-2</v>
      </c>
      <c r="D57" s="300">
        <f t="shared" si="6"/>
        <v>3.5571986256810309E-2</v>
      </c>
      <c r="E57" s="300">
        <f t="shared" si="6"/>
        <v>2.8652375670780196E-2</v>
      </c>
      <c r="F57" s="300">
        <f t="shared" si="6"/>
        <v>2.6929947694189885E-2</v>
      </c>
      <c r="G57" s="300">
        <f t="shared" si="6"/>
        <v>2.9288379176946017E-2</v>
      </c>
      <c r="H57" s="300">
        <f t="shared" si="6"/>
        <v>2.9764461360602762E-2</v>
      </c>
      <c r="I57" s="300">
        <f t="shared" si="6"/>
        <v>3.1171278302904969E-2</v>
      </c>
      <c r="J57" s="300">
        <f t="shared" si="6"/>
        <v>2.9566863915182835E-2</v>
      </c>
      <c r="K57" s="300">
        <f t="shared" si="6"/>
        <v>2.8624783518426875E-2</v>
      </c>
      <c r="L57" s="300">
        <f t="shared" si="6"/>
        <v>3.639698209143697E-2</v>
      </c>
      <c r="M57" s="300">
        <f t="shared" si="6"/>
        <v>3.1231266969185708E-2</v>
      </c>
      <c r="N57" s="300">
        <f t="shared" si="6"/>
        <v>2.8147011716074567E-2</v>
      </c>
      <c r="O57" s="300">
        <f t="shared" si="6"/>
        <v>2.9691872436677896E-2</v>
      </c>
      <c r="P57" s="300">
        <f t="shared" si="6"/>
        <v>2.8831549095866639E-2</v>
      </c>
      <c r="Q57" s="300">
        <f t="shared" si="6"/>
        <v>2.8160486830820852E-2</v>
      </c>
      <c r="R57" s="300">
        <f t="shared" si="6"/>
        <v>3.566512177436746E-2</v>
      </c>
      <c r="S57" s="300">
        <f t="shared" si="6"/>
        <v>3.7387813903644429E-2</v>
      </c>
      <c r="T57" s="300">
        <f t="shared" si="6"/>
        <v>3.081722525705783E-2</v>
      </c>
      <c r="U57" s="300">
        <f t="shared" si="6"/>
        <v>3.1920775075756982E-2</v>
      </c>
      <c r="V57" s="300">
        <f t="shared" si="6"/>
        <v>3.3221912315560202E-2</v>
      </c>
      <c r="W57" s="300">
        <f t="shared" si="6"/>
        <v>3.2824514932673292E-2</v>
      </c>
      <c r="X57" s="300">
        <f t="shared" si="6"/>
        <v>3.21438676069992E-2</v>
      </c>
      <c r="Y57" s="300">
        <f t="shared" si="6"/>
        <v>3.6458633366890827E-2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0.54290411853441733</v>
      </c>
      <c r="C58" s="301">
        <f t="shared" si="7"/>
        <v>0.51665919060344634</v>
      </c>
      <c r="D58" s="301">
        <f t="shared" si="7"/>
        <v>0.41698600118393797</v>
      </c>
      <c r="E58" s="301">
        <f t="shared" si="7"/>
        <v>0.49937610287560469</v>
      </c>
      <c r="F58" s="301">
        <f t="shared" si="7"/>
        <v>0.51714463100776009</v>
      </c>
      <c r="G58" s="301">
        <f t="shared" si="7"/>
        <v>0.48532874095724904</v>
      </c>
      <c r="H58" s="301">
        <f t="shared" si="7"/>
        <v>0.47876538852061629</v>
      </c>
      <c r="I58" s="301">
        <f t="shared" si="7"/>
        <v>0.46612642275985972</v>
      </c>
      <c r="J58" s="301">
        <f t="shared" si="7"/>
        <v>0.48382264277992187</v>
      </c>
      <c r="K58" s="301">
        <f t="shared" si="7"/>
        <v>0.50242836698208992</v>
      </c>
      <c r="L58" s="301">
        <f t="shared" si="7"/>
        <v>0.3934683143446821</v>
      </c>
      <c r="M58" s="301">
        <f t="shared" si="7"/>
        <v>0.46246594304884775</v>
      </c>
      <c r="N58" s="301">
        <f t="shared" si="7"/>
        <v>0.50475204451881273</v>
      </c>
      <c r="O58" s="301">
        <f t="shared" si="7"/>
        <v>0.47825240301118932</v>
      </c>
      <c r="P58" s="301">
        <f t="shared" si="7"/>
        <v>0.49159181736792734</v>
      </c>
      <c r="Q58" s="301">
        <f t="shared" si="7"/>
        <v>0.50319322075401318</v>
      </c>
      <c r="R58" s="301">
        <f t="shared" si="7"/>
        <v>0.4177676230913252</v>
      </c>
      <c r="S58" s="301">
        <f t="shared" si="7"/>
        <v>0.3871602624550009</v>
      </c>
      <c r="T58" s="301">
        <f t="shared" si="7"/>
        <v>0.46900960521160123</v>
      </c>
      <c r="U58" s="301">
        <f t="shared" si="7"/>
        <v>0.46601859002961837</v>
      </c>
      <c r="V58" s="301">
        <f t="shared" si="7"/>
        <v>0.44644029239711308</v>
      </c>
      <c r="W58" s="301">
        <f t="shared" si="7"/>
        <v>0.45579485953493926</v>
      </c>
      <c r="X58" s="301">
        <f t="shared" si="7"/>
        <v>0.45724990742867661</v>
      </c>
      <c r="Y58" s="301">
        <f t="shared" si="7"/>
        <v>0.41391399941264673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7.5771051132363723E-2</v>
      </c>
      <c r="C59" s="301">
        <f t="shared" si="8"/>
        <v>8.2325101945047593E-2</v>
      </c>
      <c r="D59" s="301">
        <f t="shared" si="8"/>
        <v>0.10707791791733359</v>
      </c>
      <c r="E59" s="301">
        <f t="shared" si="8"/>
        <v>8.7038401729472928E-2</v>
      </c>
      <c r="F59" s="301">
        <f t="shared" si="8"/>
        <v>8.2813333523738944E-2</v>
      </c>
      <c r="G59" s="301">
        <f t="shared" si="8"/>
        <v>9.0625374159163025E-2</v>
      </c>
      <c r="H59" s="301">
        <f t="shared" si="8"/>
        <v>9.229554421847147E-2</v>
      </c>
      <c r="I59" s="301">
        <f t="shared" si="8"/>
        <v>9.5474252773666113E-2</v>
      </c>
      <c r="J59" s="301">
        <f t="shared" si="8"/>
        <v>9.1109722240490812E-2</v>
      </c>
      <c r="K59" s="301">
        <f t="shared" si="8"/>
        <v>8.6103317030693904E-2</v>
      </c>
      <c r="L59" s="301">
        <f t="shared" si="8"/>
        <v>0.11337003577293431</v>
      </c>
      <c r="M59" s="301">
        <f t="shared" si="8"/>
        <v>9.6404401428863529E-2</v>
      </c>
      <c r="N59" s="301">
        <f t="shared" si="8"/>
        <v>8.6623845526454926E-2</v>
      </c>
      <c r="O59" s="301">
        <f t="shared" si="8"/>
        <v>9.284345353720122E-2</v>
      </c>
      <c r="P59" s="301">
        <f t="shared" si="8"/>
        <v>8.966125228111578E-2</v>
      </c>
      <c r="Q59" s="301">
        <f t="shared" si="8"/>
        <v>8.6947804556694791E-2</v>
      </c>
      <c r="R59" s="301">
        <f t="shared" si="8"/>
        <v>0.10769897815328865</v>
      </c>
      <c r="S59" s="301">
        <f t="shared" si="8"/>
        <v>0.11490771402737365</v>
      </c>
      <c r="T59" s="301">
        <f t="shared" si="8"/>
        <v>9.5175386005240378E-2</v>
      </c>
      <c r="U59" s="301">
        <f t="shared" si="8"/>
        <v>9.6288436550174814E-2</v>
      </c>
      <c r="V59" s="301">
        <f t="shared" si="8"/>
        <v>0.10083549632973129</v>
      </c>
      <c r="W59" s="301">
        <f t="shared" si="8"/>
        <v>9.8769114450616716E-2</v>
      </c>
      <c r="X59" s="301">
        <f t="shared" si="8"/>
        <v>9.8180756862735891E-2</v>
      </c>
      <c r="Y59" s="301">
        <f t="shared" si="8"/>
        <v>0.10882893892572854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0.10149660111303513</v>
      </c>
      <c r="C60" s="301">
        <f t="shared" si="9"/>
        <v>9.7498180537212487E-2</v>
      </c>
      <c r="D60" s="301">
        <f t="shared" si="9"/>
        <v>8.111310404986613E-2</v>
      </c>
      <c r="E60" s="301">
        <f t="shared" si="9"/>
        <v>9.2915562331942814E-2</v>
      </c>
      <c r="F60" s="301">
        <f t="shared" si="9"/>
        <v>9.526981477081975E-2</v>
      </c>
      <c r="G60" s="301">
        <f t="shared" si="9"/>
        <v>9.0705502523412751E-2</v>
      </c>
      <c r="H60" s="301">
        <f t="shared" si="9"/>
        <v>8.9519110793311929E-2</v>
      </c>
      <c r="I60" s="301">
        <f t="shared" si="9"/>
        <v>8.6907848011647221E-2</v>
      </c>
      <c r="J60" s="301">
        <f t="shared" si="9"/>
        <v>8.9823759369684286E-2</v>
      </c>
      <c r="K60" s="301">
        <f t="shared" si="9"/>
        <v>9.3963224201878887E-2</v>
      </c>
      <c r="L60" s="301">
        <f t="shared" si="9"/>
        <v>7.6403352899428567E-2</v>
      </c>
      <c r="M60" s="301">
        <f t="shared" si="9"/>
        <v>8.6457501913051168E-2</v>
      </c>
      <c r="N60" s="301">
        <f t="shared" si="9"/>
        <v>8.9850394623661525E-2</v>
      </c>
      <c r="O60" s="301">
        <f t="shared" si="9"/>
        <v>8.7718516728666832E-2</v>
      </c>
      <c r="P60" s="301">
        <f t="shared" si="9"/>
        <v>8.9098048174498776E-2</v>
      </c>
      <c r="Q60" s="301">
        <f t="shared" si="9"/>
        <v>8.9984887852616935E-2</v>
      </c>
      <c r="R60" s="301">
        <f t="shared" si="9"/>
        <v>7.7533602756301376E-2</v>
      </c>
      <c r="S60" s="301">
        <f t="shared" si="9"/>
        <v>7.5023918466072897E-2</v>
      </c>
      <c r="T60" s="301">
        <f t="shared" si="9"/>
        <v>8.5680296154331009E-2</v>
      </c>
      <c r="U60" s="301">
        <f t="shared" si="9"/>
        <v>8.2720378828162397E-2</v>
      </c>
      <c r="V60" s="301">
        <f t="shared" si="9"/>
        <v>8.1194899562102116E-2</v>
      </c>
      <c r="W60" s="301">
        <f t="shared" si="9"/>
        <v>8.1236911197624759E-2</v>
      </c>
      <c r="X60" s="301">
        <f t="shared" si="9"/>
        <v>8.302483306826966E-2</v>
      </c>
      <c r="Y60" s="301">
        <f t="shared" si="9"/>
        <v>7.5672687389559207E-2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5.1037212344296486E-2</v>
      </c>
      <c r="C61" s="302">
        <f t="shared" si="10"/>
        <v>4.8604842234246916E-2</v>
      </c>
      <c r="D61" s="302">
        <f t="shared" si="10"/>
        <v>3.8179136974290359E-2</v>
      </c>
      <c r="E61" s="302">
        <f t="shared" si="10"/>
        <v>4.5019562578545058E-2</v>
      </c>
      <c r="F61" s="302">
        <f t="shared" si="10"/>
        <v>4.6295419449831517E-2</v>
      </c>
      <c r="G61" s="302">
        <f t="shared" si="10"/>
        <v>4.3640967162208687E-2</v>
      </c>
      <c r="H61" s="302">
        <f t="shared" si="10"/>
        <v>4.2843554079615598E-2</v>
      </c>
      <c r="I61" s="302">
        <f t="shared" si="10"/>
        <v>4.0984549204020289E-2</v>
      </c>
      <c r="J61" s="302">
        <f t="shared" si="10"/>
        <v>4.2839842873687591E-2</v>
      </c>
      <c r="K61" s="302">
        <f t="shared" si="10"/>
        <v>4.5899867865281843E-2</v>
      </c>
      <c r="L61" s="302">
        <f t="shared" si="10"/>
        <v>3.4836877021298909E-2</v>
      </c>
      <c r="M61" s="302">
        <f t="shared" si="10"/>
        <v>4.0751255995642992E-2</v>
      </c>
      <c r="N61" s="302">
        <f t="shared" si="10"/>
        <v>4.1554296563911595E-2</v>
      </c>
      <c r="O61" s="302">
        <f t="shared" si="10"/>
        <v>4.1037689541183739E-2</v>
      </c>
      <c r="P61" s="302">
        <f t="shared" si="10"/>
        <v>4.1608514948542022E-2</v>
      </c>
      <c r="Q61" s="302">
        <f t="shared" si="10"/>
        <v>4.1787388673209871E-2</v>
      </c>
      <c r="R61" s="302">
        <f t="shared" si="10"/>
        <v>3.4483230721525766E-2</v>
      </c>
      <c r="S61" s="302">
        <f t="shared" si="10"/>
        <v>3.3837062216469593E-2</v>
      </c>
      <c r="T61" s="302">
        <f t="shared" si="10"/>
        <v>3.9548961267218588E-2</v>
      </c>
      <c r="U61" s="302">
        <f t="shared" si="10"/>
        <v>3.6736227703089264E-2</v>
      </c>
      <c r="V61" s="302">
        <f t="shared" si="10"/>
        <v>3.6408241344628452E-2</v>
      </c>
      <c r="W61" s="302">
        <f t="shared" si="10"/>
        <v>3.5869009085494327E-2</v>
      </c>
      <c r="X61" s="302">
        <f t="shared" si="10"/>
        <v>3.7589337617285605E-2</v>
      </c>
      <c r="Y61" s="302">
        <f t="shared" si="10"/>
        <v>3.2837937792645842E-2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4.3983230552297317E-2</v>
      </c>
      <c r="C62" s="302">
        <f t="shared" si="11"/>
        <v>4.1857004803388859E-2</v>
      </c>
      <c r="D62" s="302">
        <f t="shared" si="11"/>
        <v>3.3782008279222488E-2</v>
      </c>
      <c r="E62" s="302">
        <f t="shared" si="11"/>
        <v>4.0456820118400058E-2</v>
      </c>
      <c r="F62" s="302">
        <f t="shared" si="11"/>
        <v>4.1896332626651579E-2</v>
      </c>
      <c r="G62" s="302">
        <f t="shared" si="11"/>
        <v>3.9318776886061925E-2</v>
      </c>
      <c r="H62" s="302">
        <f t="shared" si="11"/>
        <v>3.878704866083553E-2</v>
      </c>
      <c r="I62" s="302">
        <f t="shared" si="11"/>
        <v>3.7763106262869155E-2</v>
      </c>
      <c r="J62" s="302">
        <f t="shared" si="11"/>
        <v>3.9196760748946208E-2</v>
      </c>
      <c r="K62" s="302">
        <f t="shared" si="11"/>
        <v>4.0704098470725786E-2</v>
      </c>
      <c r="L62" s="302">
        <f t="shared" si="11"/>
        <v>3.1876729230870322E-2</v>
      </c>
      <c r="M62" s="302">
        <f t="shared" si="11"/>
        <v>3.7466553487590787E-2</v>
      </c>
      <c r="N62" s="302">
        <f t="shared" si="11"/>
        <v>4.089235057885636E-2</v>
      </c>
      <c r="O62" s="302">
        <f t="shared" si="11"/>
        <v>3.874548927832059E-2</v>
      </c>
      <c r="P62" s="302">
        <f t="shared" si="11"/>
        <v>3.9826178330134895E-2</v>
      </c>
      <c r="Q62" s="302">
        <f t="shared" si="11"/>
        <v>4.0766062892510072E-2</v>
      </c>
      <c r="R62" s="302">
        <f t="shared" si="11"/>
        <v>3.384533116697315E-2</v>
      </c>
      <c r="S62" s="302">
        <f t="shared" si="11"/>
        <v>3.1365684110511535E-2</v>
      </c>
      <c r="T62" s="302">
        <f t="shared" si="11"/>
        <v>3.7996686510596157E-2</v>
      </c>
      <c r="U62" s="302">
        <f t="shared" si="11"/>
        <v>3.7754370223348786E-2</v>
      </c>
      <c r="V62" s="302">
        <f t="shared" si="11"/>
        <v>3.6168239727753043E-2</v>
      </c>
      <c r="W62" s="302">
        <f t="shared" si="11"/>
        <v>3.6926097458231576E-2</v>
      </c>
      <c r="X62" s="302">
        <f t="shared" si="11"/>
        <v>3.7043977770408347E-2</v>
      </c>
      <c r="Y62" s="302">
        <f t="shared" si="11"/>
        <v>3.353313088531263E-2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6.4761582164413372E-3</v>
      </c>
      <c r="C63" s="302">
        <f t="shared" si="12"/>
        <v>7.0363334995767165E-3</v>
      </c>
      <c r="D63" s="302">
        <f t="shared" si="12"/>
        <v>9.1519587963532888E-3</v>
      </c>
      <c r="E63" s="302">
        <f t="shared" si="12"/>
        <v>7.4391796349976835E-3</v>
      </c>
      <c r="F63" s="302">
        <f t="shared" si="12"/>
        <v>7.0780626943366589E-3</v>
      </c>
      <c r="G63" s="302">
        <f t="shared" si="12"/>
        <v>7.7457584751421376E-3</v>
      </c>
      <c r="H63" s="302">
        <f t="shared" si="12"/>
        <v>7.8885080528608084E-3</v>
      </c>
      <c r="I63" s="302">
        <f t="shared" si="12"/>
        <v>8.1601925447577859E-3</v>
      </c>
      <c r="J63" s="302">
        <f t="shared" si="12"/>
        <v>7.7871557470504914E-3</v>
      </c>
      <c r="K63" s="302">
        <f t="shared" si="12"/>
        <v>7.3592578658712672E-3</v>
      </c>
      <c r="L63" s="302">
        <f t="shared" si="12"/>
        <v>9.6897466472593338E-3</v>
      </c>
      <c r="M63" s="302">
        <f t="shared" si="12"/>
        <v>8.2396924298173916E-3</v>
      </c>
      <c r="N63" s="302">
        <f t="shared" si="12"/>
        <v>7.4037474808935806E-3</v>
      </c>
      <c r="O63" s="302">
        <f t="shared" si="12"/>
        <v>7.9353379091624977E-3</v>
      </c>
      <c r="P63" s="302">
        <f t="shared" si="12"/>
        <v>7.6633548958218627E-3</v>
      </c>
      <c r="Q63" s="302">
        <f t="shared" si="12"/>
        <v>7.4314362868969893E-3</v>
      </c>
      <c r="R63" s="302">
        <f t="shared" si="12"/>
        <v>9.2050408678024422E-3</v>
      </c>
      <c r="S63" s="302">
        <f t="shared" si="12"/>
        <v>9.8211721390917672E-3</v>
      </c>
      <c r="T63" s="302">
        <f t="shared" si="12"/>
        <v>8.1346483765162691E-3</v>
      </c>
      <c r="U63" s="302">
        <f t="shared" si="12"/>
        <v>8.2297809017243418E-3</v>
      </c>
      <c r="V63" s="302">
        <f t="shared" si="12"/>
        <v>8.6184184897206226E-3</v>
      </c>
      <c r="W63" s="302">
        <f t="shared" si="12"/>
        <v>8.4418046538988663E-3</v>
      </c>
      <c r="X63" s="302">
        <f t="shared" si="12"/>
        <v>8.3915176805757167E-3</v>
      </c>
      <c r="Y63" s="302">
        <f t="shared" si="12"/>
        <v>9.3016187116007308E-3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5.9930368134948231E-2</v>
      </c>
      <c r="C65" s="235">
        <f t="shared" si="14"/>
        <v>6.511423020508296E-2</v>
      </c>
      <c r="D65" s="235">
        <f t="shared" si="14"/>
        <v>8.4692226701453419E-2</v>
      </c>
      <c r="E65" s="235">
        <f t="shared" si="14"/>
        <v>6.8842168342268639E-2</v>
      </c>
      <c r="F65" s="235">
        <f t="shared" si="14"/>
        <v>6.5500392173391514E-2</v>
      </c>
      <c r="G65" s="235">
        <f t="shared" si="14"/>
        <v>7.167924892896535E-2</v>
      </c>
      <c r="H65" s="235">
        <f t="shared" si="14"/>
        <v>7.3000253521173994E-2</v>
      </c>
      <c r="I65" s="235">
        <f t="shared" si="14"/>
        <v>7.5514421809188562E-2</v>
      </c>
      <c r="J65" s="235">
        <f t="shared" si="14"/>
        <v>7.2062339283205309E-2</v>
      </c>
      <c r="K65" s="235">
        <f t="shared" si="14"/>
        <v>6.8102572290772753E-2</v>
      </c>
      <c r="L65" s="235">
        <f t="shared" si="14"/>
        <v>8.9668915473737953E-2</v>
      </c>
      <c r="M65" s="235">
        <f t="shared" si="14"/>
        <v>7.6250113745530229E-2</v>
      </c>
      <c r="N65" s="235">
        <f t="shared" si="14"/>
        <v>6.8514279188189239E-2</v>
      </c>
      <c r="O65" s="235">
        <f t="shared" si="14"/>
        <v>7.3433617011389812E-2</v>
      </c>
      <c r="P65" s="235">
        <f t="shared" si="14"/>
        <v>7.0916686205935553E-2</v>
      </c>
      <c r="Q65" s="235">
        <f t="shared" si="14"/>
        <v>6.8770511398944759E-2</v>
      </c>
      <c r="R65" s="235">
        <f t="shared" si="14"/>
        <v>8.5183448190643857E-2</v>
      </c>
      <c r="S65" s="235">
        <f t="shared" si="14"/>
        <v>9.0885126975155217E-2</v>
      </c>
      <c r="T65" s="235">
        <f t="shared" si="14"/>
        <v>7.5278036076281585E-2</v>
      </c>
      <c r="U65" s="235">
        <f t="shared" si="14"/>
        <v>7.6158392464557106E-2</v>
      </c>
      <c r="V65" s="235">
        <f t="shared" si="14"/>
        <v>7.9754844703874658E-2</v>
      </c>
      <c r="W65" s="235">
        <f t="shared" si="14"/>
        <v>7.8120460267180142E-2</v>
      </c>
      <c r="X65" s="235">
        <f t="shared" si="14"/>
        <v>7.7655104616047715E-2</v>
      </c>
      <c r="Y65" s="235">
        <f t="shared" si="14"/>
        <v>8.6077179557153216E-2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124.16635121602803</v>
      </c>
      <c r="C69" s="322">
        <f t="shared" si="15"/>
        <v>118.81908485023368</v>
      </c>
      <c r="D69" s="322">
        <f t="shared" si="15"/>
        <v>124.76757653104983</v>
      </c>
      <c r="E69" s="322">
        <f t="shared" si="15"/>
        <v>137.51505167952959</v>
      </c>
      <c r="F69" s="322">
        <f t="shared" si="15"/>
        <v>149.60895259320566</v>
      </c>
      <c r="G69" s="322">
        <f t="shared" si="15"/>
        <v>145.53955666894092</v>
      </c>
      <c r="H69" s="322">
        <f t="shared" si="15"/>
        <v>135.158731004245</v>
      </c>
      <c r="I69" s="322">
        <f t="shared" si="15"/>
        <v>138.86565895518808</v>
      </c>
      <c r="J69" s="322">
        <f t="shared" si="15"/>
        <v>151.50062581690801</v>
      </c>
      <c r="K69" s="322">
        <f t="shared" si="15"/>
        <v>169.74113620264802</v>
      </c>
      <c r="L69" s="322">
        <f t="shared" si="15"/>
        <v>172.65246391315134</v>
      </c>
      <c r="M69" s="322">
        <f t="shared" si="15"/>
        <v>177.03919286140342</v>
      </c>
      <c r="N69" s="322">
        <f t="shared" si="15"/>
        <v>192.15121550228392</v>
      </c>
      <c r="O69" s="322">
        <f t="shared" si="15"/>
        <v>200.40871792545508</v>
      </c>
      <c r="P69" s="322">
        <f t="shared" si="15"/>
        <v>192.49793257338945</v>
      </c>
      <c r="Q69" s="322">
        <f t="shared" si="15"/>
        <v>189.32826560729586</v>
      </c>
      <c r="R69" s="322">
        <f t="shared" si="15"/>
        <v>198.98309626481165</v>
      </c>
      <c r="S69" s="322">
        <f t="shared" si="15"/>
        <v>195.81649866469542</v>
      </c>
      <c r="T69" s="322">
        <f t="shared" si="15"/>
        <v>195.66354361426693</v>
      </c>
      <c r="U69" s="322">
        <f t="shared" si="15"/>
        <v>186.79312230126808</v>
      </c>
      <c r="V69" s="322">
        <f t="shared" si="15"/>
        <v>191.12818539845688</v>
      </c>
      <c r="W69" s="322">
        <f t="shared" si="15"/>
        <v>167.87837833336218</v>
      </c>
      <c r="X69" s="322">
        <f t="shared" si="15"/>
        <v>155.97334992040177</v>
      </c>
      <c r="Y69" s="322">
        <f t="shared" si="15"/>
        <v>162.40565192708942</v>
      </c>
      <c r="DA69" s="95"/>
    </row>
    <row r="70" spans="1:105" ht="12" customHeight="1" x14ac:dyDescent="0.25">
      <c r="A70" s="55" t="s">
        <v>91</v>
      </c>
      <c r="B70" s="334">
        <f>IF(B$6=0,0,B$6/WWP!B$5*1000)</f>
        <v>1.8494781519564085</v>
      </c>
      <c r="C70" s="334">
        <f>IF(C$6=0,0,C$6/WWP!C$5*1000)</f>
        <v>1.9229166263777198</v>
      </c>
      <c r="D70" s="334">
        <f>IF(D$6=0,0,D$6/WWP!D$5*1000)</f>
        <v>2.6262957549259562</v>
      </c>
      <c r="E70" s="334">
        <f>IF(E$6=0,0,E$6/WWP!E$5*1000)</f>
        <v>2.3528980955080256</v>
      </c>
      <c r="F70" s="334">
        <f>IF(F$6=0,0,F$6/WWP!F$5*1000)</f>
        <v>2.4355655560041272</v>
      </c>
      <c r="G70" s="334">
        <f>IF(G$6=0,0,G$6/WWP!G$5*1000)</f>
        <v>2.5928227854348203</v>
      </c>
      <c r="H70" s="334">
        <f>IF(H$6=0,0,H$6/WWP!H$5*1000)</f>
        <v>2.4522616972652975</v>
      </c>
      <c r="I70" s="334">
        <f>IF(I$6=0,0,I$6/WWP!I$5*1000)</f>
        <v>2.6062921843367066</v>
      </c>
      <c r="J70" s="334">
        <f>IF(J$6=0,0,J$6/WWP!J$5*1000)</f>
        <v>2.7134456287273285</v>
      </c>
      <c r="K70" s="334">
        <f>IF(K$6=0,0,K$6/WWP!K$5*1000)</f>
        <v>2.8730882210509052</v>
      </c>
      <c r="L70" s="334">
        <f>IF(L$6=0,0,L$6/WWP!L$5*1000)</f>
        <v>3.8478048566901006</v>
      </c>
      <c r="M70" s="334">
        <f>IF(M$6=0,0,M$6/WWP!M$5*1000)</f>
        <v>3.3551215435624999</v>
      </c>
      <c r="N70" s="334">
        <f>IF(N$6=0,0,N$6/WWP!N$5*1000)</f>
        <v>3.2720698787690501</v>
      </c>
      <c r="O70" s="334">
        <f>IF(O$6=0,0,O$6/WWP!O$5*1000)</f>
        <v>3.6577150623651904</v>
      </c>
      <c r="P70" s="334">
        <f>IF(P$6=0,0,P$6/WWP!P$5*1000)</f>
        <v>3.3929139402503021</v>
      </c>
      <c r="Q70" s="334">
        <f>IF(Q$6=0,0,Q$6/WWP!Q$5*1000)</f>
        <v>3.2360561692894576</v>
      </c>
      <c r="R70" s="334">
        <f>IF(R$6=0,0,R$6/WWP!R$5*1000)</f>
        <v>4.2127893261747582</v>
      </c>
      <c r="S70" s="334">
        <f>IF(S$6=0,0,S$6/WWP!S$5*1000)</f>
        <v>4.4232393444384712</v>
      </c>
      <c r="T70" s="334">
        <f>IF(T$6=0,0,T$6/WWP!T$5*1000)</f>
        <v>3.6608044930319981</v>
      </c>
      <c r="U70" s="334">
        <f>IF(U$6=0,0,U$6/WWP!U$5*1000)</f>
        <v>3.5357128821234012</v>
      </c>
      <c r="V70" s="334">
        <f>IF(V$6=0,0,V$6/WWP!V$5*1000)</f>
        <v>3.7886121799730659</v>
      </c>
      <c r="W70" s="334">
        <f>IF(W$6=0,0,W$6/WWP!W$5*1000)</f>
        <v>3.2595518936582133</v>
      </c>
      <c r="X70" s="334">
        <f>IF(X$6=0,0,X$6/WWP!X$5*1000)</f>
        <v>3.0103621841780486</v>
      </c>
      <c r="Y70" s="334">
        <f>IF(Y$6=0,0,Y$6/WWP!Y$5*1000)</f>
        <v>3.4744615369198768</v>
      </c>
      <c r="DA70" s="67"/>
    </row>
    <row r="71" spans="1:105" ht="12" customHeight="1" x14ac:dyDescent="0.25">
      <c r="A71" s="173" t="s">
        <v>92</v>
      </c>
      <c r="B71" s="335">
        <f>IF(B$7=0,0,B$7/WWP!B$5*1000)</f>
        <v>2.0103023390830521</v>
      </c>
      <c r="C71" s="335">
        <f>IF(C$7=0,0,C$7/WWP!C$5*1000)</f>
        <v>2.0901267678018693</v>
      </c>
      <c r="D71" s="335">
        <f>IF(D$7=0,0,D$7/WWP!D$5*1000)</f>
        <v>2.8546692988325599</v>
      </c>
      <c r="E71" s="335">
        <f>IF(E$7=0,0,E$7/WWP!E$5*1000)</f>
        <v>2.5574979299000264</v>
      </c>
      <c r="F71" s="335">
        <f>IF(F$7=0,0,F$7/WWP!F$5*1000)</f>
        <v>2.6473538652218771</v>
      </c>
      <c r="G71" s="335">
        <f>IF(G$7=0,0,G$7/WWP!G$5*1000)</f>
        <v>2.8182856363421962</v>
      </c>
      <c r="H71" s="335">
        <f>IF(H$7=0,0,H$7/WWP!H$5*1000)</f>
        <v>2.6655018448535834</v>
      </c>
      <c r="I71" s="335">
        <f>IF(I$7=0,0,I$7/WWP!I$5*1000)</f>
        <v>2.8329262873225067</v>
      </c>
      <c r="J71" s="335">
        <f>IF(J$7=0,0,J$7/WWP!J$5*1000)</f>
        <v>2.9493974225297035</v>
      </c>
      <c r="K71" s="335">
        <f>IF(K$7=0,0,K$7/WWP!K$5*1000)</f>
        <v>3.1229219794031575</v>
      </c>
      <c r="L71" s="335">
        <f>IF(L$7=0,0,L$7/WWP!L$5*1000)</f>
        <v>4.1823965833588037</v>
      </c>
      <c r="M71" s="335">
        <f>IF(M$7=0,0,M$7/WWP!M$5*1000)</f>
        <v>3.6468712430027157</v>
      </c>
      <c r="N71" s="335">
        <f>IF(N$7=0,0,N$7/WWP!N$5*1000)</f>
        <v>3.5565976943141826</v>
      </c>
      <c r="O71" s="335">
        <f>IF(O$7=0,0,O$7/WWP!O$5*1000)</f>
        <v>3.975777241701294</v>
      </c>
      <c r="P71" s="335">
        <f>IF(P$7=0,0,P$7/WWP!P$5*1000)</f>
        <v>3.6879499350546756</v>
      </c>
      <c r="Q71" s="335">
        <f>IF(Q$7=0,0,Q$7/WWP!Q$5*1000)</f>
        <v>3.5174523579233239</v>
      </c>
      <c r="R71" s="335">
        <f>IF(R$7=0,0,R$7/WWP!R$5*1000)</f>
        <v>4.579118832798649</v>
      </c>
      <c r="S71" s="335">
        <f>IF(S$7=0,0,S$7/WWP!S$5*1000)</f>
        <v>4.8078688526505138</v>
      </c>
      <c r="T71" s="335">
        <f>IF(T$7=0,0,T$7/WWP!T$5*1000)</f>
        <v>3.9791353185130407</v>
      </c>
      <c r="U71" s="335">
        <f>IF(U$7=0,0,U$7/WWP!U$5*1000)</f>
        <v>3.8431661762210898</v>
      </c>
      <c r="V71" s="335">
        <f>IF(V$7=0,0,V$7/WWP!V$5*1000)</f>
        <v>4.1180567173620295</v>
      </c>
      <c r="W71" s="335">
        <f>IF(W$7=0,0,W$7/WWP!W$5*1000)</f>
        <v>3.5429911887589287</v>
      </c>
      <c r="X71" s="335">
        <f>IF(X$7=0,0,X$7/WWP!X$5*1000)</f>
        <v>3.2721328088891837</v>
      </c>
      <c r="Y71" s="335">
        <f>IF(Y$7=0,0,Y$7/WWP!Y$5*1000)</f>
        <v>3.7765886270868245</v>
      </c>
      <c r="DA71" s="177"/>
    </row>
    <row r="72" spans="1:105" ht="12" customHeight="1" x14ac:dyDescent="0.25">
      <c r="A72" s="173" t="s">
        <v>93</v>
      </c>
      <c r="B72" s="335">
        <f>IF(B$8=0,0,B$8/WWP!B$5*1000)</f>
        <v>4.9855498009259689</v>
      </c>
      <c r="C72" s="335">
        <f>IF(C$8=0,0,C$8/WWP!C$5*1000)</f>
        <v>5.1835143841486362</v>
      </c>
      <c r="D72" s="335">
        <f>IF(D$8=0,0,D$8/WWP!D$5*1000)</f>
        <v>7.07957986110475</v>
      </c>
      <c r="E72" s="335">
        <f>IF(E$8=0,0,E$8/WWP!E$5*1000)</f>
        <v>6.3425948661520666</v>
      </c>
      <c r="F72" s="335">
        <f>IF(F$8=0,0,F$8/WWP!F$5*1000)</f>
        <v>6.5654375857502556</v>
      </c>
      <c r="G72" s="335">
        <f>IF(G$8=0,0,G$8/WWP!G$5*1000)</f>
        <v>6.9893483781286454</v>
      </c>
      <c r="H72" s="335">
        <f>IF(H$8=0,0,H$8/WWP!H$5*1000)</f>
        <v>6.6104445752368903</v>
      </c>
      <c r="I72" s="335">
        <f>IF(I$8=0,0,I$8/WWP!I$5*1000)</f>
        <v>7.0256571925598195</v>
      </c>
      <c r="J72" s="335">
        <f>IF(J$8=0,0,J$8/WWP!J$5*1000)</f>
        <v>7.3145056078736657</v>
      </c>
      <c r="K72" s="335">
        <f>IF(K$8=0,0,K$8/WWP!K$5*1000)</f>
        <v>7.7448465089198333</v>
      </c>
      <c r="L72" s="335">
        <f>IF(L$8=0,0,L$8/WWP!L$5*1000)</f>
        <v>10.372343526729836</v>
      </c>
      <c r="M72" s="335">
        <f>IF(M$8=0,0,M$8/WWP!M$5*1000)</f>
        <v>9.0442406826467376</v>
      </c>
      <c r="N72" s="335">
        <f>IF(N$8=0,0,N$8/WWP!N$5*1000)</f>
        <v>8.8203622818991754</v>
      </c>
      <c r="O72" s="335">
        <f>IF(O$8=0,0,O$8/WWP!O$5*1000)</f>
        <v>9.8599275594192086</v>
      </c>
      <c r="P72" s="335">
        <f>IF(P$8=0,0,P$8/WWP!P$5*1000)</f>
        <v>9.1461158389356001</v>
      </c>
      <c r="Q72" s="335">
        <f>IF(Q$8=0,0,Q$8/WWP!Q$5*1000)</f>
        <v>8.7232818476498419</v>
      </c>
      <c r="R72" s="335">
        <f>IF(R$8=0,0,R$8/WWP!R$5*1000)</f>
        <v>11.356214705340648</v>
      </c>
      <c r="S72" s="335">
        <f>IF(S$8=0,0,S$8/WWP!S$5*1000)</f>
        <v>11.923514754573272</v>
      </c>
      <c r="T72" s="335">
        <f>IF(T$8=0,0,T$8/WWP!T$5*1000)</f>
        <v>9.8682555899123408</v>
      </c>
      <c r="U72" s="335">
        <f>IF(U$8=0,0,U$8/WWP!U$5*1000)</f>
        <v>9.5310521170283025</v>
      </c>
      <c r="V72" s="335">
        <f>IF(V$8=0,0,V$8/WWP!V$5*1000)</f>
        <v>10.212780659057829</v>
      </c>
      <c r="W72" s="335">
        <f>IF(W$8=0,0,W$8/WWP!W$5*1000)</f>
        <v>8.7866181481221393</v>
      </c>
      <c r="X72" s="335">
        <f>IF(X$8=0,0,X$8/WWP!X$5*1000)</f>
        <v>8.1148893660451762</v>
      </c>
      <c r="Y72" s="335">
        <f>IF(Y$8=0,0,Y$8/WWP!Y$5*1000)</f>
        <v>9.365939795175322</v>
      </c>
      <c r="DA72" s="177"/>
    </row>
    <row r="73" spans="1:105" ht="12" customHeight="1" x14ac:dyDescent="0.25">
      <c r="A73" s="173" t="s">
        <v>94</v>
      </c>
      <c r="B73" s="335">
        <f>IF(B$9=0,0,B$9/WWP!B$5*1000)</f>
        <v>15.278297777031202</v>
      </c>
      <c r="C73" s="335">
        <f>IF(C$9=0,0,C$9/WWP!C$5*1000)</f>
        <v>15.884963435294205</v>
      </c>
      <c r="D73" s="335">
        <f>IF(D$9=0,0,D$9/WWP!D$5*1000)</f>
        <v>21.695486671127451</v>
      </c>
      <c r="E73" s="335">
        <f>IF(E$9=0,0,E$9/WWP!E$5*1000)</f>
        <v>19.436984267240202</v>
      </c>
      <c r="F73" s="335">
        <f>IF(F$9=0,0,F$9/WWP!F$5*1000)</f>
        <v>20.11988937568627</v>
      </c>
      <c r="G73" s="335">
        <f>IF(G$9=0,0,G$9/WWP!G$5*1000)</f>
        <v>21.418970836200689</v>
      </c>
      <c r="H73" s="335">
        <f>IF(H$9=0,0,H$9/WWP!H$5*1000)</f>
        <v>20.257814020887238</v>
      </c>
      <c r="I73" s="335">
        <f>IF(I$9=0,0,I$9/WWP!I$5*1000)</f>
        <v>21.530239783651059</v>
      </c>
      <c r="J73" s="335">
        <f>IF(J$9=0,0,J$9/WWP!J$5*1000)</f>
        <v>22.415420411225753</v>
      </c>
      <c r="K73" s="335">
        <f>IF(K$9=0,0,K$9/WWP!K$5*1000)</f>
        <v>23.734207043464004</v>
      </c>
      <c r="L73" s="335">
        <f>IF(L$9=0,0,L$9/WWP!L$5*1000)</f>
        <v>31.786214033526925</v>
      </c>
      <c r="M73" s="335">
        <f>IF(M$9=0,0,M$9/WWP!M$5*1000)</f>
        <v>27.716221446820658</v>
      </c>
      <c r="N73" s="335">
        <f>IF(N$9=0,0,N$9/WWP!N$5*1000)</f>
        <v>27.030142476787795</v>
      </c>
      <c r="O73" s="335">
        <f>IF(O$9=0,0,O$9/WWP!O$5*1000)</f>
        <v>30.215907036929824</v>
      </c>
      <c r="P73" s="335">
        <f>IF(P$9=0,0,P$9/WWP!P$5*1000)</f>
        <v>28.028419506415538</v>
      </c>
      <c r="Q73" s="335">
        <f>IF(Q$9=0,0,Q$9/WWP!Q$5*1000)</f>
        <v>26.732637920217257</v>
      </c>
      <c r="R73" s="335">
        <f>IF(R$9=0,0,R$9/WWP!R$5*1000)</f>
        <v>34.801303129269726</v>
      </c>
      <c r="S73" s="335">
        <f>IF(S$9=0,0,S$9/WWP!S$5*1000)</f>
        <v>36.539803280143893</v>
      </c>
      <c r="T73" s="335">
        <f>IF(T$9=0,0,T$9/WWP!T$5*1000)</f>
        <v>30.241428420699116</v>
      </c>
      <c r="U73" s="335">
        <f>IF(U$9=0,0,U$9/WWP!U$5*1000)</f>
        <v>29.208062939280282</v>
      </c>
      <c r="V73" s="335">
        <f>IF(V$9=0,0,V$9/WWP!V$5*1000)</f>
        <v>31.297231051951417</v>
      </c>
      <c r="W73" s="335">
        <f>IF(W$9=0,0,W$9/WWP!W$5*1000)</f>
        <v>26.926733034567842</v>
      </c>
      <c r="X73" s="335">
        <f>IF(X$9=0,0,X$9/WWP!X$5*1000)</f>
        <v>24.868209347557791</v>
      </c>
      <c r="Y73" s="335">
        <f>IF(Y$9=0,0,Y$9/WWP!Y$5*1000)</f>
        <v>28.702073565859841</v>
      </c>
      <c r="DA73" s="177"/>
    </row>
    <row r="74" spans="1:105" ht="12" customHeight="1" x14ac:dyDescent="0.25">
      <c r="A74" s="56" t="s">
        <v>95</v>
      </c>
      <c r="B74" s="336">
        <f>IF(B$10=0,0,B$10/WWP!B$5*1000)</f>
        <v>3.1802869821660851</v>
      </c>
      <c r="C74" s="336">
        <f>IF(C$10=0,0,C$10/WWP!C$5*1000)</f>
        <v>3.2453403266446927</v>
      </c>
      <c r="D74" s="336">
        <f>IF(D$10=0,0,D$10/WWP!D$5*1000)</f>
        <v>4.4382305176580319</v>
      </c>
      <c r="E74" s="336">
        <f>IF(E$10=0,0,E$10/WWP!E$5*1000)</f>
        <v>3.9401329211086353</v>
      </c>
      <c r="F74" s="336">
        <f>IF(F$10=0,0,F$10/WWP!F$5*1000)</f>
        <v>4.0289612679175635</v>
      </c>
      <c r="G74" s="336">
        <f>IF(G$10=0,0,G$10/WWP!G$5*1000)</f>
        <v>4.2626177209645624</v>
      </c>
      <c r="H74" s="336">
        <f>IF(H$10=0,0,H$10/WWP!H$5*1000)</f>
        <v>4.0229268265239497</v>
      </c>
      <c r="I74" s="336">
        <f>IF(I$10=0,0,I$10/WWP!I$5*1000)</f>
        <v>4.3286201020084549</v>
      </c>
      <c r="J74" s="336">
        <f>IF(J$10=0,0,J$10/WWP!J$5*1000)</f>
        <v>4.4793983865935552</v>
      </c>
      <c r="K74" s="336">
        <f>IF(K$10=0,0,K$10/WWP!K$5*1000)</f>
        <v>4.8588032779726094</v>
      </c>
      <c r="L74" s="336">
        <f>IF(L$10=0,0,L$10/WWP!L$5*1000)</f>
        <v>6.2840286370894383</v>
      </c>
      <c r="M74" s="336">
        <f>IF(M$10=0,0,M$10/WWP!M$5*1000)</f>
        <v>5.5291582962636454</v>
      </c>
      <c r="N74" s="336">
        <f>IF(N$10=0,0,N$10/WWP!N$5*1000)</f>
        <v>5.4084825140007524</v>
      </c>
      <c r="O74" s="336">
        <f>IF(O$10=0,0,O$10/WWP!O$5*1000)</f>
        <v>5.9505100878407751</v>
      </c>
      <c r="P74" s="336">
        <f>IF(P$10=0,0,P$10/WWP!P$5*1000)</f>
        <v>5.5500135938425039</v>
      </c>
      <c r="Q74" s="336">
        <f>IF(Q$10=0,0,Q$10/WWP!Q$5*1000)</f>
        <v>5.3315761303364075</v>
      </c>
      <c r="R74" s="336">
        <f>IF(R$10=0,0,R$10/WWP!R$5*1000)</f>
        <v>7.0967563593251919</v>
      </c>
      <c r="S74" s="336">
        <f>IF(S$10=0,0,S$10/WWP!S$5*1000)</f>
        <v>7.3211508113388701</v>
      </c>
      <c r="T74" s="336">
        <f>IF(T$10=0,0,T$10/WWP!T$5*1000)</f>
        <v>6.0298074981550212</v>
      </c>
      <c r="U74" s="336">
        <f>IF(U$10=0,0,U$10/WWP!U$5*1000)</f>
        <v>5.9625812426771443</v>
      </c>
      <c r="V74" s="336">
        <f>IF(V$10=0,0,V$10/WWP!V$5*1000)</f>
        <v>6.34964381633967</v>
      </c>
      <c r="W74" s="336">
        <f>IF(W$10=0,0,W$10/WWP!W$5*1000)</f>
        <v>5.5105263364764232</v>
      </c>
      <c r="X74" s="336">
        <f>IF(X$10=0,0,X$10/WWP!X$5*1000)</f>
        <v>5.013586710061551</v>
      </c>
      <c r="Y74" s="336">
        <f>IF(Y$10=0,0,Y$10/WWP!Y$5*1000)</f>
        <v>5.921088120320638</v>
      </c>
      <c r="DA74" s="68"/>
    </row>
    <row r="75" spans="1:105" ht="12" customHeight="1" x14ac:dyDescent="0.25">
      <c r="A75" s="174" t="s">
        <v>2898</v>
      </c>
      <c r="B75" s="349">
        <f>IF(B$16=0,0,B$16/WWP!B$5*1000)</f>
        <v>67.410423458572566</v>
      </c>
      <c r="C75" s="349">
        <f>IF(C$16=0,0,C$16/WWP!C$5*1000)</f>
        <v>61.388972206963949</v>
      </c>
      <c r="D75" s="349">
        <f>IF(D$16=0,0,D$16/WWP!D$5*1000)</f>
        <v>52.026332815093404</v>
      </c>
      <c r="E75" s="349">
        <f>IF(E$16=0,0,E$16/WWP!E$5*1000)</f>
        <v>68.671730594460868</v>
      </c>
      <c r="F75" s="349">
        <f>IF(F$16=0,0,F$16/WWP!F$5*1000)</f>
        <v>77.369466584270825</v>
      </c>
      <c r="G75" s="349">
        <f>IF(G$16=0,0,G$16/WWP!G$5*1000)</f>
        <v>70.634529797613268</v>
      </c>
      <c r="H75" s="349">
        <f>IF(H$16=0,0,H$16/WWP!H$5*1000)</f>
        <v>64.709322361200776</v>
      </c>
      <c r="I75" s="349">
        <f>IF(I$16=0,0,I$16/WWP!I$5*1000)</f>
        <v>64.728952852972498</v>
      </c>
      <c r="J75" s="349">
        <f>IF(J$16=0,0,J$16/WWP!J$5*1000)</f>
        <v>73.299433165548507</v>
      </c>
      <c r="K75" s="349">
        <f>IF(K$16=0,0,K$16/WWP!K$5*1000)</f>
        <v>85.28276187198091</v>
      </c>
      <c r="L75" s="349">
        <f>IF(L$16=0,0,L$16/WWP!L$5*1000)</f>
        <v>67.933273943363716</v>
      </c>
      <c r="M75" s="349">
        <f>IF(M$16=0,0,M$16/WWP!M$5*1000)</f>
        <v>81.874597283255753</v>
      </c>
      <c r="N75" s="349">
        <f>IF(N$16=0,0,N$16/WWP!N$5*1000)</f>
        <v>96.988718881552757</v>
      </c>
      <c r="O75" s="349">
        <f>IF(O$16=0,0,O$16/WWP!O$5*1000)</f>
        <v>95.845950932240513</v>
      </c>
      <c r="P75" s="349">
        <f>IF(P$16=0,0,P$16/WWP!P$5*1000)</f>
        <v>94.630408513321257</v>
      </c>
      <c r="Q75" s="349">
        <f>IF(Q$16=0,0,Q$16/WWP!Q$5*1000)</f>
        <v>95.268699750706475</v>
      </c>
      <c r="R75" s="349">
        <f>IF(R$16=0,0,R$16/WWP!R$5*1000)</f>
        <v>83.128695161902726</v>
      </c>
      <c r="S75" s="349">
        <f>IF(S$16=0,0,S$16/WWP!S$5*1000)</f>
        <v>75.812367016042828</v>
      </c>
      <c r="T75" s="349">
        <f>IF(T$16=0,0,T$16/WWP!T$5*1000)</f>
        <v>91.768081344830236</v>
      </c>
      <c r="U75" s="349">
        <f>IF(U$16=0,0,U$16/WWP!U$5*1000)</f>
        <v>87.049067482067016</v>
      </c>
      <c r="V75" s="349">
        <f>IF(V$16=0,0,V$16/WWP!V$5*1000)</f>
        <v>85.327322974616749</v>
      </c>
      <c r="W75" s="349">
        <f>IF(W$16=0,0,W$16/WWP!W$5*1000)</f>
        <v>76.518101871408206</v>
      </c>
      <c r="X75" s="349">
        <f>IF(X$16=0,0,X$16/WWP!X$5*1000)</f>
        <v>71.318799812444254</v>
      </c>
      <c r="Y75" s="349">
        <f>IF(Y$16=0,0,Y$16/WWP!Y$5*1000)</f>
        <v>67.221972916359789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9.4082149469086911</v>
      </c>
      <c r="C76" s="349">
        <f>IF(C$27=0,0,C$27/WWP!C$5*1000)</f>
        <v>9.7817932733127488</v>
      </c>
      <c r="D76" s="349">
        <f>IF(D$27=0,0,D$27/WWP!D$5*1000)</f>
        <v>13.359852318536388</v>
      </c>
      <c r="E76" s="349">
        <f>IF(E$27=0,0,E$27/WWP!E$5*1000)</f>
        <v>11.969090311932129</v>
      </c>
      <c r="F76" s="349">
        <f>IF(F$27=0,0,F$27/WWP!F$5*1000)</f>
        <v>12.389616089238389</v>
      </c>
      <c r="G76" s="349">
        <f>IF(G$27=0,0,G$27/WWP!G$5*1000)</f>
        <v>13.189576778081477</v>
      </c>
      <c r="H76" s="349">
        <f>IF(H$27=0,0,H$27/WWP!H$5*1000)</f>
        <v>12.474548633914777</v>
      </c>
      <c r="I76" s="349">
        <f>IF(I$27=0,0,I$27/WWP!I$5*1000)</f>
        <v>13.258095024669336</v>
      </c>
      <c r="J76" s="349">
        <f>IF(J$27=0,0,J$27/WWP!J$5*1000)</f>
        <v>13.803179937439021</v>
      </c>
      <c r="K76" s="349">
        <f>IF(K$27=0,0,K$27/WWP!K$5*1000)</f>
        <v>14.615274863606793</v>
      </c>
      <c r="L76" s="349">
        <f>IF(L$27=0,0,L$27/WWP!L$5*1000)</f>
        <v>19.57361601011922</v>
      </c>
      <c r="M76" s="349">
        <f>IF(M$27=0,0,M$27/WWP!M$5*1000)</f>
        <v>17.067357417252722</v>
      </c>
      <c r="N76" s="349">
        <f>IF(N$27=0,0,N$27/WWP!N$5*1000)</f>
        <v>16.644877209390391</v>
      </c>
      <c r="O76" s="349">
        <f>IF(O$27=0,0,O$27/WWP!O$5*1000)</f>
        <v>18.606637491162054</v>
      </c>
      <c r="P76" s="349">
        <f>IF(P$27=0,0,P$27/WWP!P$5*1000)</f>
        <v>17.259605696055889</v>
      </c>
      <c r="Q76" s="349">
        <f>IF(Q$27=0,0,Q$27/WWP!Q$5*1000)</f>
        <v>16.461677035081163</v>
      </c>
      <c r="R76" s="349">
        <f>IF(R$27=0,0,R$27/WWP!R$5*1000)</f>
        <v>21.430276137497689</v>
      </c>
      <c r="S76" s="349">
        <f>IF(S$27=0,0,S$27/WWP!S$5*1000)</f>
        <v>22.500826230404417</v>
      </c>
      <c r="T76" s="349">
        <f>IF(T$27=0,0,T$27/WWP!T$5*1000)</f>
        <v>18.622353290641037</v>
      </c>
      <c r="U76" s="349">
        <f>IF(U$27=0,0,U$27/WWP!U$5*1000)</f>
        <v>17.986017704714698</v>
      </c>
      <c r="V76" s="349">
        <f>IF(V$27=0,0,V$27/WWP!V$5*1000)</f>
        <v>19.272505437254303</v>
      </c>
      <c r="W76" s="349">
        <f>IF(W$27=0,0,W$27/WWP!W$5*1000)</f>
        <v>16.581198763391779</v>
      </c>
      <c r="X76" s="349">
        <f>IF(X$27=0,0,X$27/WWP!X$5*1000)</f>
        <v>15.313581545601384</v>
      </c>
      <c r="Y76" s="349">
        <f>IF(Y$27=0,0,Y$27/WWP!Y$5*1000)</f>
        <v>17.674434774766333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12.602462621034219</v>
      </c>
      <c r="C77" s="349">
        <f>IF(C$28=0,0,C$28/WWP!C$5*1000)</f>
        <v>11.584644585994452</v>
      </c>
      <c r="D77" s="349">
        <f>IF(D$28=0,0,D$28/WWP!D$5*1000)</f>
        <v>10.120285417212678</v>
      </c>
      <c r="E77" s="349">
        <f>IF(E$28=0,0,E$28/WWP!E$5*1000)</f>
        <v>12.77728835590967</v>
      </c>
      <c r="F77" s="349">
        <f>IF(F$28=0,0,F$28/WWP!F$5*1000)</f>
        <v>14.253217201611058</v>
      </c>
      <c r="G77" s="349">
        <f>IF(G$28=0,0,G$28/WWP!G$5*1000)</f>
        <v>13.201238624690989</v>
      </c>
      <c r="H77" s="349">
        <f>IF(H$28=0,0,H$28/WWP!H$5*1000)</f>
        <v>12.099289415452445</v>
      </c>
      <c r="I77" s="349">
        <f>IF(I$28=0,0,I$28/WWP!I$5*1000)</f>
        <v>12.068515582514721</v>
      </c>
      <c r="J77" s="349">
        <f>IF(J$28=0,0,J$28/WWP!J$5*1000)</f>
        <v>13.608355757734527</v>
      </c>
      <c r="K77" s="349">
        <f>IF(K$28=0,0,K$28/WWP!K$5*1000)</f>
        <v>15.949424437291071</v>
      </c>
      <c r="L77" s="349">
        <f>IF(L$28=0,0,L$28/WWP!L$5*1000)</f>
        <v>13.19122712931236</v>
      </c>
      <c r="M77" s="349">
        <f>IF(M$28=0,0,M$28/WWP!M$5*1000)</f>
        <v>15.306366355499817</v>
      </c>
      <c r="N77" s="349">
        <f>IF(N$28=0,0,N$28/WWP!N$5*1000)</f>
        <v>17.264862540296434</v>
      </c>
      <c r="O77" s="349">
        <f>IF(O$28=0,0,O$28/WWP!O$5*1000)</f>
        <v>17.579555475914702</v>
      </c>
      <c r="P77" s="349">
        <f>IF(P$28=0,0,P$28/WWP!P$5*1000)</f>
        <v>17.151190069915273</v>
      </c>
      <c r="Q77" s="349">
        <f>IF(Q$28=0,0,Q$28/WWP!Q$5*1000)</f>
        <v>17.036682748002992</v>
      </c>
      <c r="R77" s="349">
        <f>IF(R$28=0,0,R$28/WWP!R$5*1000)</f>
        <v>15.427876341014787</v>
      </c>
      <c r="S77" s="349">
        <f>IF(S$28=0,0,S$28/WWP!S$5*1000)</f>
        <v>14.690921030131983</v>
      </c>
      <c r="T77" s="349">
        <f>IF(T$28=0,0,T$28/WWP!T$5*1000)</f>
        <v>16.764510363476248</v>
      </c>
      <c r="U77" s="349">
        <f>IF(U$28=0,0,U$28/WWP!U$5*1000)</f>
        <v>15.451597839256166</v>
      </c>
      <c r="V77" s="349">
        <f>IF(V$28=0,0,V$28/WWP!V$5*1000)</f>
        <v>15.518633816914541</v>
      </c>
      <c r="W77" s="349">
        <f>IF(W$28=0,0,W$28/WWP!W$5*1000)</f>
        <v>13.637920912668593</v>
      </c>
      <c r="X77" s="349">
        <f>IF(X$28=0,0,X$28/WWP!X$5*1000)</f>
        <v>12.94966134024016</v>
      </c>
      <c r="Y77" s="349">
        <f>IF(Y$28=0,0,Y$28/WWP!Y$5*1000)</f>
        <v>12.289672128576198</v>
      </c>
      <c r="DA77" s="178"/>
    </row>
    <row r="78" spans="1:105" ht="12" customHeight="1" x14ac:dyDescent="0.25">
      <c r="A78" s="41" t="s">
        <v>2936</v>
      </c>
      <c r="B78" s="337">
        <f>IF(B$48=0,0,B$48/WWP!B$5*1000)</f>
        <v>7.4413351383498361</v>
      </c>
      <c r="C78" s="337">
        <f>IF(C$48=0,0,C$48/WWP!C$5*1000)</f>
        <v>7.7368132436954022</v>
      </c>
      <c r="D78" s="337">
        <f>IF(D$48=0,0,D$48/WWP!D$5*1000)</f>
        <v>10.566843876558607</v>
      </c>
      <c r="E78" s="337">
        <f>IF(E$48=0,0,E$48/WWP!E$5*1000)</f>
        <v>9.4668343373179482</v>
      </c>
      <c r="F78" s="337">
        <f>IF(F$48=0,0,F$48/WWP!F$5*1000)</f>
        <v>9.7994450675053102</v>
      </c>
      <c r="G78" s="337">
        <f>IF(G$48=0,0,G$48/WWP!G$5*1000)</f>
        <v>10.432166111484271</v>
      </c>
      <c r="H78" s="337">
        <f>IF(H$48=0,0,H$48/WWP!H$5*1000)</f>
        <v>9.8666216289100372</v>
      </c>
      <c r="I78" s="337">
        <f>IF(I$48=0,0,I$48/WWP!I$5*1000)</f>
        <v>10.486359945152993</v>
      </c>
      <c r="J78" s="337">
        <f>IF(J$48=0,0,J$48/WWP!J$5*1000)</f>
        <v>10.917489499235961</v>
      </c>
      <c r="K78" s="337">
        <f>IF(K$48=0,0,K$48/WWP!K$5*1000)</f>
        <v>11.559807998958737</v>
      </c>
      <c r="L78" s="337">
        <f>IF(L$48=0,0,L$48/WWP!L$5*1000)</f>
        <v>15.481559192960964</v>
      </c>
      <c r="M78" s="337">
        <f>IF(M$48=0,0,M$48/WWP!M$5*1000)</f>
        <v>13.499258593098869</v>
      </c>
      <c r="N78" s="337">
        <f>IF(N$48=0,0,N$48/WWP!N$5*1000)</f>
        <v>13.165102025273393</v>
      </c>
      <c r="O78" s="337">
        <f>IF(O$48=0,0,O$48/WWP!O$5*1000)</f>
        <v>14.716737037881522</v>
      </c>
      <c r="P78" s="337">
        <f>IF(P$48=0,0,P$48/WWP!P$5*1000)</f>
        <v>13.6513154795984</v>
      </c>
      <c r="Q78" s="337">
        <f>IF(Q$48=0,0,Q$48/WWP!Q$5*1000)</f>
        <v>13.02020164808898</v>
      </c>
      <c r="R78" s="337">
        <f>IF(R$48=0,0,R$48/WWP!R$5*1000)</f>
        <v>16.95006627148749</v>
      </c>
      <c r="S78" s="337">
        <f>IF(S$48=0,0,S$48/WWP!S$5*1000)</f>
        <v>17.796807344971157</v>
      </c>
      <c r="T78" s="337">
        <f>IF(T$48=0,0,T$48/WWP!T$5*1000)</f>
        <v>14.729167295007878</v>
      </c>
      <c r="U78" s="337">
        <f>IF(U$48=0,0,U$48/WWP!U$5*1000)</f>
        <v>14.225863917899993</v>
      </c>
      <c r="V78" s="337">
        <f>IF(V$48=0,0,V$48/WWP!V$5*1000)</f>
        <v>15.243398744987298</v>
      </c>
      <c r="W78" s="337">
        <f>IF(W$48=0,0,W$48/WWP!W$5*1000)</f>
        <v>13.114736184310056</v>
      </c>
      <c r="X78" s="337">
        <f>IF(X$48=0,0,X$48/WWP!X$5*1000)</f>
        <v>12.112126805384209</v>
      </c>
      <c r="Y78" s="337">
        <f>IF(Y$48=0,0,Y$48/WWP!Y$5*1000)</f>
        <v>13.979420462024597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93.968146977647606</v>
      </c>
      <c r="C5" s="223">
        <v>87.083690336243023</v>
      </c>
      <c r="D5" s="223">
        <v>71.070924526096178</v>
      </c>
      <c r="E5" s="223">
        <v>61.521816918807083</v>
      </c>
      <c r="F5" s="223">
        <v>57.741740308816162</v>
      </c>
      <c r="G5" s="223">
        <v>62.732687458430021</v>
      </c>
      <c r="H5" s="223">
        <v>62.180643132587967</v>
      </c>
      <c r="I5" s="223">
        <v>60.53452224654216</v>
      </c>
      <c r="J5" s="223">
        <v>58.059886887723408</v>
      </c>
      <c r="K5" s="223">
        <v>50.777830755168452</v>
      </c>
      <c r="L5" s="223">
        <v>42.029387200955739</v>
      </c>
      <c r="M5" s="223">
        <v>47.514435254413542</v>
      </c>
      <c r="N5" s="223">
        <v>48.532238377588463</v>
      </c>
      <c r="O5" s="223">
        <v>43.425237516499209</v>
      </c>
      <c r="P5" s="223">
        <v>43.131684016784241</v>
      </c>
      <c r="Q5" s="223">
        <v>46.077385904152493</v>
      </c>
      <c r="R5" s="223">
        <v>51.734260046627703</v>
      </c>
      <c r="S5" s="223">
        <v>49.235073237400258</v>
      </c>
      <c r="T5" s="223">
        <v>59.829697339219948</v>
      </c>
      <c r="U5" s="223">
        <v>63.671245339185703</v>
      </c>
      <c r="V5" s="223">
        <v>56.98267967725269</v>
      </c>
      <c r="W5" s="223">
        <v>66.14100098809412</v>
      </c>
      <c r="X5" s="223">
        <v>67.695303404253551</v>
      </c>
      <c r="Y5" s="223">
        <v>57.823864100031642</v>
      </c>
      <c r="DA5" s="89" t="s">
        <v>2938</v>
      </c>
    </row>
    <row r="6" spans="1:105" ht="12" customHeight="1" x14ac:dyDescent="0.25">
      <c r="A6" s="55" t="s">
        <v>91</v>
      </c>
      <c r="B6" s="259">
        <v>1.4834884680570579</v>
      </c>
      <c r="C6" s="259">
        <v>1.4791142887824511</v>
      </c>
      <c r="D6" s="259">
        <v>1.5239424495261631</v>
      </c>
      <c r="E6" s="259">
        <v>1.0961780761938871</v>
      </c>
      <c r="F6" s="259">
        <v>0.98577511630240988</v>
      </c>
      <c r="G6" s="259">
        <v>1.157510689467341</v>
      </c>
      <c r="H6" s="259">
        <v>1.1686259442250071</v>
      </c>
      <c r="I6" s="259">
        <v>1.1759444618318049</v>
      </c>
      <c r="J6" s="259">
        <v>1.0822464411970241</v>
      </c>
      <c r="K6" s="259">
        <v>0.89975876033718627</v>
      </c>
      <c r="L6" s="259">
        <v>0.93821003214341814</v>
      </c>
      <c r="M6" s="259">
        <v>0.92619271920009361</v>
      </c>
      <c r="N6" s="259">
        <v>0.8655637892093927</v>
      </c>
      <c r="O6" s="259">
        <v>0.82418136235266737</v>
      </c>
      <c r="P6" s="259">
        <v>0.79499596616085788</v>
      </c>
      <c r="Q6" s="259">
        <v>0.82705816416995204</v>
      </c>
      <c r="R6" s="259">
        <v>1.127934609635048</v>
      </c>
      <c r="S6" s="259">
        <v>1.132817889792495</v>
      </c>
      <c r="T6" s="259">
        <v>1.169783196683321</v>
      </c>
      <c r="U6" s="259">
        <v>1.2630273160028529</v>
      </c>
      <c r="V6" s="259">
        <v>1.175274457081239</v>
      </c>
      <c r="W6" s="259">
        <v>1.3415988097747491</v>
      </c>
      <c r="X6" s="259">
        <v>1.3649945423458889</v>
      </c>
      <c r="Y6" s="259">
        <v>1.2765887836712531</v>
      </c>
      <c r="DA6" s="67" t="s">
        <v>2939</v>
      </c>
    </row>
    <row r="7" spans="1:105" ht="12" customHeight="1" x14ac:dyDescent="0.25">
      <c r="A7" s="173" t="s">
        <v>92</v>
      </c>
      <c r="B7" s="224">
        <v>0.4183319079295687</v>
      </c>
      <c r="C7" s="224">
        <v>0.41709842428546001</v>
      </c>
      <c r="D7" s="224">
        <v>0.42973960783132947</v>
      </c>
      <c r="E7" s="224">
        <v>0.3091134686374355</v>
      </c>
      <c r="F7" s="224">
        <v>0.27798071509944389</v>
      </c>
      <c r="G7" s="224">
        <v>0.32640877607086272</v>
      </c>
      <c r="H7" s="224">
        <v>0.32954318919912079</v>
      </c>
      <c r="I7" s="224">
        <v>0.3316069527534663</v>
      </c>
      <c r="J7" s="224">
        <v>0.30518485875990198</v>
      </c>
      <c r="K7" s="224">
        <v>0.25372478923356329</v>
      </c>
      <c r="L7" s="224">
        <v>0.26456774099448022</v>
      </c>
      <c r="M7" s="224">
        <v>0.26117895465740021</v>
      </c>
      <c r="N7" s="224">
        <v>0.24408208029345149</v>
      </c>
      <c r="O7" s="224">
        <v>0.23241256620251771</v>
      </c>
      <c r="P7" s="224">
        <v>0.2241825174117841</v>
      </c>
      <c r="Q7" s="224">
        <v>0.23322380135457529</v>
      </c>
      <c r="R7" s="224">
        <v>0.31806855761164871</v>
      </c>
      <c r="S7" s="224">
        <v>0.31944560364146718</v>
      </c>
      <c r="T7" s="224">
        <v>0.32986952515606749</v>
      </c>
      <c r="U7" s="224">
        <v>0.35616362260142193</v>
      </c>
      <c r="V7" s="224">
        <v>0.33141801676126881</v>
      </c>
      <c r="W7" s="224">
        <v>0.37832015674794128</v>
      </c>
      <c r="X7" s="224">
        <v>0.38491756660628218</v>
      </c>
      <c r="Y7" s="224">
        <v>0.35998784824671959</v>
      </c>
      <c r="DA7" s="177" t="s">
        <v>2940</v>
      </c>
    </row>
    <row r="8" spans="1:105" ht="12" customHeight="1" x14ac:dyDescent="0.25">
      <c r="A8" s="173" t="s">
        <v>93</v>
      </c>
      <c r="B8" s="224">
        <v>5.6750882213497622</v>
      </c>
      <c r="C8" s="224">
        <v>5.6583547894330968</v>
      </c>
      <c r="D8" s="224">
        <v>5.8298450116352338</v>
      </c>
      <c r="E8" s="224">
        <v>4.1934315113735687</v>
      </c>
      <c r="F8" s="224">
        <v>3.771084758585618</v>
      </c>
      <c r="G8" s="224">
        <v>4.4280595510701994</v>
      </c>
      <c r="H8" s="224">
        <v>4.4705809812739323</v>
      </c>
      <c r="I8" s="224">
        <v>4.4985779856068868</v>
      </c>
      <c r="J8" s="224">
        <v>4.1401360127045486</v>
      </c>
      <c r="K8" s="224">
        <v>3.44202900986045</v>
      </c>
      <c r="L8" s="224">
        <v>3.5891244301634209</v>
      </c>
      <c r="M8" s="224">
        <v>3.5431521744934771</v>
      </c>
      <c r="N8" s="224">
        <v>3.3112160766592238</v>
      </c>
      <c r="O8" s="224">
        <v>3.1529075166115308</v>
      </c>
      <c r="P8" s="224">
        <v>3.041258722751683</v>
      </c>
      <c r="Q8" s="224">
        <v>3.1639127279495161</v>
      </c>
      <c r="R8" s="224">
        <v>4.3149161961307554</v>
      </c>
      <c r="S8" s="224">
        <v>4.3335971945340512</v>
      </c>
      <c r="T8" s="224">
        <v>4.4750080529611891</v>
      </c>
      <c r="U8" s="224">
        <v>4.8317136254375708</v>
      </c>
      <c r="V8" s="224">
        <v>4.4960148810394696</v>
      </c>
      <c r="W8" s="224">
        <v>5.1322890383511259</v>
      </c>
      <c r="X8" s="224">
        <v>5.2217894619831471</v>
      </c>
      <c r="Y8" s="224">
        <v>4.8835930482213241</v>
      </c>
      <c r="DA8" s="177" t="s">
        <v>2941</v>
      </c>
    </row>
    <row r="9" spans="1:105" ht="12" customHeight="1" x14ac:dyDescent="0.25">
      <c r="A9" s="173" t="s">
        <v>94</v>
      </c>
      <c r="B9" s="224">
        <v>12.94675910229182</v>
      </c>
      <c r="C9" s="224">
        <v>12.908584592305409</v>
      </c>
      <c r="D9" s="224">
        <v>13.299810685830611</v>
      </c>
      <c r="E9" s="224">
        <v>9.5666085657432163</v>
      </c>
      <c r="F9" s="224">
        <v>8.6030954972749587</v>
      </c>
      <c r="G9" s="224">
        <v>10.10187296871187</v>
      </c>
      <c r="H9" s="224">
        <v>10.19887845868146</v>
      </c>
      <c r="I9" s="224">
        <v>10.2627489143549</v>
      </c>
      <c r="J9" s="224">
        <v>9.4450238510054803</v>
      </c>
      <c r="K9" s="224">
        <v>7.8524101609762091</v>
      </c>
      <c r="L9" s="224">
        <v>8.1879836177109446</v>
      </c>
      <c r="M9" s="224">
        <v>8.0831056499449758</v>
      </c>
      <c r="N9" s="224">
        <v>7.5539824594914817</v>
      </c>
      <c r="O9" s="224">
        <v>7.1928281107260084</v>
      </c>
      <c r="P9" s="224">
        <v>6.9381201693186929</v>
      </c>
      <c r="Q9" s="224">
        <v>7.2179346490749046</v>
      </c>
      <c r="R9" s="224">
        <v>9.8437554376195262</v>
      </c>
      <c r="S9" s="224">
        <v>9.8863729929216433</v>
      </c>
      <c r="T9" s="224">
        <v>10.20897807800506</v>
      </c>
      <c r="U9" s="224">
        <v>11.022741835883419</v>
      </c>
      <c r="V9" s="224">
        <v>10.256901622454929</v>
      </c>
      <c r="W9" s="224">
        <v>11.708454077047159</v>
      </c>
      <c r="X9" s="224">
        <v>11.91263423762293</v>
      </c>
      <c r="Y9" s="224">
        <v>11.14109601170404</v>
      </c>
      <c r="DA9" s="177" t="s">
        <v>2942</v>
      </c>
    </row>
    <row r="10" spans="1:105" ht="12" customHeight="1" x14ac:dyDescent="0.25">
      <c r="A10" s="56" t="s">
        <v>95</v>
      </c>
      <c r="B10" s="260">
        <v>4.3728942449721666</v>
      </c>
      <c r="C10" s="260">
        <v>4.2943360071784351</v>
      </c>
      <c r="D10" s="260">
        <v>4.5059520245900142</v>
      </c>
      <c r="E10" s="260">
        <v>3.1776088399565419</v>
      </c>
      <c r="F10" s="260">
        <v>2.804974675613817</v>
      </c>
      <c r="G10" s="260">
        <v>3.293797517022536</v>
      </c>
      <c r="H10" s="260">
        <v>3.3213704477462391</v>
      </c>
      <c r="I10" s="260">
        <v>3.3987694798190988</v>
      </c>
      <c r="J10" s="260">
        <v>3.09921479310949</v>
      </c>
      <c r="K10" s="260">
        <v>2.6369992154399982</v>
      </c>
      <c r="L10" s="260">
        <v>2.680515187015263</v>
      </c>
      <c r="M10" s="260">
        <v>2.6566554257704951</v>
      </c>
      <c r="N10" s="260">
        <v>2.4808717050971052</v>
      </c>
      <c r="O10" s="260">
        <v>2.3275050852931458</v>
      </c>
      <c r="P10" s="260">
        <v>2.2541230013554632</v>
      </c>
      <c r="Q10" s="260">
        <v>2.3603731168611661</v>
      </c>
      <c r="R10" s="260">
        <v>3.3292165626805068</v>
      </c>
      <c r="S10" s="260">
        <v>3.2849416915759169</v>
      </c>
      <c r="T10" s="260">
        <v>3.3560272910819409</v>
      </c>
      <c r="U10" s="260">
        <v>3.7242102196424498</v>
      </c>
      <c r="V10" s="260">
        <v>3.445320688255002</v>
      </c>
      <c r="W10" s="260">
        <v>3.9696418113497081</v>
      </c>
      <c r="X10" s="260">
        <v>3.9682003438653779</v>
      </c>
      <c r="Y10" s="260">
        <v>3.816304926713983</v>
      </c>
      <c r="DA10" s="68" t="s">
        <v>2943</v>
      </c>
    </row>
    <row r="11" spans="1:105" ht="12" customHeight="1" x14ac:dyDescent="0.25">
      <c r="A11" s="37" t="s">
        <v>159</v>
      </c>
      <c r="B11" s="226">
        <v>0.25314280021755942</v>
      </c>
      <c r="C11" s="226">
        <v>0.20781895951512119</v>
      </c>
      <c r="D11" s="226">
        <v>4.5991207407934762E-2</v>
      </c>
      <c r="E11" s="226">
        <v>9.1575242051168404E-2</v>
      </c>
      <c r="F11" s="226">
        <v>9.1289261445894693E-2</v>
      </c>
      <c r="G11" s="226">
        <v>8.6817288065301423E-2</v>
      </c>
      <c r="H11" s="226">
        <v>8.8395091969954917E-2</v>
      </c>
      <c r="I11" s="226">
        <v>6.3744791387042213E-2</v>
      </c>
      <c r="J11" s="226">
        <v>5.817298740042872E-2</v>
      </c>
      <c r="K11" s="226">
        <v>6.4999114302413355E-2</v>
      </c>
      <c r="L11" s="226">
        <v>2.195124647088088E-2</v>
      </c>
      <c r="M11" s="226">
        <v>3.4038056686615942E-2</v>
      </c>
      <c r="N11" s="226">
        <v>4.3355486014295799E-2</v>
      </c>
      <c r="O11" s="226">
        <v>2.9097210824861788E-2</v>
      </c>
      <c r="P11" s="226">
        <v>4.0115022372551663E-2</v>
      </c>
      <c r="Q11" s="226">
        <v>5.1922163674425391E-2</v>
      </c>
      <c r="R11" s="226">
        <v>1.6447051906700479E-2</v>
      </c>
      <c r="S11" s="226">
        <v>1.522945683848803E-2</v>
      </c>
      <c r="T11" s="226">
        <v>3.0758852518852051E-2</v>
      </c>
      <c r="U11" s="226">
        <v>2.6461132792831001E-2</v>
      </c>
      <c r="V11" s="226">
        <v>2.1340478730429949E-2</v>
      </c>
      <c r="W11" s="226">
        <v>2.1264120591533979E-2</v>
      </c>
      <c r="X11" s="226">
        <v>5.1175539573528848E-2</v>
      </c>
      <c r="Y11" s="226">
        <v>1.312755872604629E-2</v>
      </c>
      <c r="DA11" s="69" t="s">
        <v>2944</v>
      </c>
    </row>
    <row r="12" spans="1:105" ht="12" customHeight="1" x14ac:dyDescent="0.25">
      <c r="A12" s="37" t="s">
        <v>35</v>
      </c>
      <c r="B12" s="226">
        <v>8.088832225935387E-2</v>
      </c>
      <c r="C12" s="226">
        <v>7.991437685832592E-2</v>
      </c>
      <c r="D12" s="226">
        <v>3.6504211274484791E-2</v>
      </c>
      <c r="E12" s="226">
        <v>7.3388646317039424E-2</v>
      </c>
      <c r="F12" s="226">
        <v>0.1222731588158549</v>
      </c>
      <c r="G12" s="226">
        <v>9.0026031038584767E-2</v>
      </c>
      <c r="H12" s="226">
        <v>7.6877901968984891E-2</v>
      </c>
      <c r="I12" s="226">
        <v>5.7562473315064012E-2</v>
      </c>
      <c r="J12" s="226">
        <v>9.3012249840924793E-2</v>
      </c>
      <c r="K12" s="226">
        <v>6.5654406982824695E-2</v>
      </c>
      <c r="L12" s="226">
        <v>3.1602254246041871E-2</v>
      </c>
      <c r="M12" s="226">
        <v>6.7656471623935052E-2</v>
      </c>
      <c r="N12" s="226">
        <v>8.3558950095203421E-2</v>
      </c>
      <c r="O12" s="226">
        <v>8.5975822433860094E-2</v>
      </c>
      <c r="P12" s="226">
        <v>7.8245099637204801E-2</v>
      </c>
      <c r="Q12" s="226">
        <v>7.2948843652047027E-2</v>
      </c>
      <c r="R12" s="226">
        <v>3.4921003728398313E-2</v>
      </c>
      <c r="S12" s="226">
        <v>3.7223296115117897E-2</v>
      </c>
      <c r="T12" s="226">
        <v>9.4644524408874622E-2</v>
      </c>
      <c r="U12" s="226">
        <v>5.8212540076034713E-2</v>
      </c>
      <c r="V12" s="226">
        <v>5.363640532820995E-2</v>
      </c>
      <c r="W12" s="226">
        <v>5.6787240989453841E-2</v>
      </c>
      <c r="X12" s="226">
        <v>5.366973040638897E-2</v>
      </c>
      <c r="Y12" s="226">
        <v>3.0639597171975098E-2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4.038863122495254</v>
      </c>
      <c r="C15" s="226">
        <v>4.0066026708049884</v>
      </c>
      <c r="D15" s="226">
        <v>4.423456605907595</v>
      </c>
      <c r="E15" s="226">
        <v>3.0126449515883351</v>
      </c>
      <c r="F15" s="226">
        <v>2.591412255352068</v>
      </c>
      <c r="G15" s="226">
        <v>3.1169541979186501</v>
      </c>
      <c r="H15" s="226">
        <v>3.1560974538072988</v>
      </c>
      <c r="I15" s="226">
        <v>3.277462215116993</v>
      </c>
      <c r="J15" s="226">
        <v>2.948029555868136</v>
      </c>
      <c r="K15" s="226">
        <v>2.5063456941547599</v>
      </c>
      <c r="L15" s="226">
        <v>2.62696168629834</v>
      </c>
      <c r="M15" s="226">
        <v>2.554960897459944</v>
      </c>
      <c r="N15" s="226">
        <v>2.3539572689876058</v>
      </c>
      <c r="O15" s="226">
        <v>2.2124320520344249</v>
      </c>
      <c r="P15" s="226">
        <v>2.1357628793457071</v>
      </c>
      <c r="Q15" s="226">
        <v>2.2355021095346941</v>
      </c>
      <c r="R15" s="226">
        <v>3.277848507045408</v>
      </c>
      <c r="S15" s="226">
        <v>3.232488938622311</v>
      </c>
      <c r="T15" s="226">
        <v>3.230623914154215</v>
      </c>
      <c r="U15" s="226">
        <v>3.6395365467735852</v>
      </c>
      <c r="V15" s="226">
        <v>3.370343804196362</v>
      </c>
      <c r="W15" s="226">
        <v>3.8915904497687199</v>
      </c>
      <c r="X15" s="226">
        <v>3.8633550738854612</v>
      </c>
      <c r="Y15" s="226">
        <v>3.772537770815962</v>
      </c>
      <c r="DA15" s="69" t="s">
        <v>2948</v>
      </c>
    </row>
    <row r="16" spans="1:105" ht="12" customHeight="1" x14ac:dyDescent="0.25">
      <c r="A16" s="57" t="s">
        <v>2898</v>
      </c>
      <c r="B16" s="261">
        <v>49.256985113429508</v>
      </c>
      <c r="C16" s="261">
        <v>43.248274315340652</v>
      </c>
      <c r="D16" s="261">
        <v>27.81645689604678</v>
      </c>
      <c r="E16" s="261">
        <v>29.38911414267918</v>
      </c>
      <c r="F16" s="261">
        <v>28.64623161193785</v>
      </c>
      <c r="G16" s="261">
        <v>29.08440737087961</v>
      </c>
      <c r="H16" s="261">
        <v>28.342711299736649</v>
      </c>
      <c r="I16" s="261">
        <v>26.671359107182301</v>
      </c>
      <c r="J16" s="261">
        <v>26.66248323965079</v>
      </c>
      <c r="K16" s="261">
        <v>24.36941861744431</v>
      </c>
      <c r="L16" s="261">
        <v>15.6842664371258</v>
      </c>
      <c r="M16" s="261">
        <v>20.87320361436921</v>
      </c>
      <c r="N16" s="261">
        <v>23.235849597104181</v>
      </c>
      <c r="O16" s="261">
        <v>19.604238512092561</v>
      </c>
      <c r="P16" s="261">
        <v>20.033462914838541</v>
      </c>
      <c r="Q16" s="261">
        <v>21.93546011127529</v>
      </c>
      <c r="R16" s="261">
        <v>19.844513163204521</v>
      </c>
      <c r="S16" s="261">
        <v>17.496504702739841</v>
      </c>
      <c r="T16" s="261">
        <v>26.168230323235239</v>
      </c>
      <c r="U16" s="261">
        <v>27.42220696971448</v>
      </c>
      <c r="V16" s="261">
        <v>23.461432475607761</v>
      </c>
      <c r="W16" s="261">
        <v>27.774999751956241</v>
      </c>
      <c r="X16" s="261">
        <v>28.646790163180601</v>
      </c>
      <c r="Y16" s="261">
        <v>21.797592576828631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7.0698565832988729</v>
      </c>
      <c r="C19" s="229">
        <v>7.0789460704343536</v>
      </c>
      <c r="D19" s="229">
        <v>3.557720072377986</v>
      </c>
      <c r="E19" s="229">
        <v>3.077907914578327</v>
      </c>
      <c r="F19" s="229">
        <v>1.1412432391118881</v>
      </c>
      <c r="G19" s="229">
        <v>2.298817377139788</v>
      </c>
      <c r="H19" s="229">
        <v>1.5186441914983491</v>
      </c>
      <c r="I19" s="229">
        <v>0.71361901080530687</v>
      </c>
      <c r="J19" s="229">
        <v>0.36188450737947492</v>
      </c>
      <c r="K19" s="229">
        <v>0.38339894172004307</v>
      </c>
      <c r="L19" s="229">
        <v>0.36107107620591328</v>
      </c>
      <c r="M19" s="229">
        <v>0.35836910170309111</v>
      </c>
      <c r="N19" s="229">
        <v>0.31600032100128911</v>
      </c>
      <c r="O19" s="229">
        <v>0.34146301716221661</v>
      </c>
      <c r="P19" s="229">
        <v>0.33293374263099362</v>
      </c>
      <c r="Q19" s="229">
        <v>0.32128472950776998</v>
      </c>
      <c r="R19" s="229">
        <v>0.31582164017511533</v>
      </c>
      <c r="S19" s="229">
        <v>0.30844766947042168</v>
      </c>
      <c r="T19" s="229">
        <v>0.26729772975986271</v>
      </c>
      <c r="U19" s="229">
        <v>0.2097686959162573</v>
      </c>
      <c r="V19" s="229">
        <v>0.2079682226499816</v>
      </c>
      <c r="W19" s="229">
        <v>0.19105712442314021</v>
      </c>
      <c r="X19" s="229">
        <v>0.23806713985536471</v>
      </c>
      <c r="Y19" s="229">
        <v>0.1866258845856347</v>
      </c>
      <c r="DA19" s="73" t="s">
        <v>2952</v>
      </c>
    </row>
    <row r="20" spans="1:105" ht="12" customHeight="1" x14ac:dyDescent="0.25">
      <c r="A20" s="46" t="s">
        <v>159</v>
      </c>
      <c r="B20" s="229">
        <v>5.4095162982273477</v>
      </c>
      <c r="C20" s="229">
        <v>5.8161923205575672</v>
      </c>
      <c r="D20" s="229">
        <v>3.1475784595226362</v>
      </c>
      <c r="E20" s="229">
        <v>3.0373128968089209</v>
      </c>
      <c r="F20" s="229">
        <v>2.6633170880845038</v>
      </c>
      <c r="G20" s="229">
        <v>3.3685513926343691</v>
      </c>
      <c r="H20" s="229">
        <v>3.6474260394426672</v>
      </c>
      <c r="I20" s="229">
        <v>2.8891678577203601</v>
      </c>
      <c r="J20" s="229">
        <v>2.2743200402621828</v>
      </c>
      <c r="K20" s="229">
        <v>2.0564253945519448</v>
      </c>
      <c r="L20" s="229">
        <v>1.960501528456259</v>
      </c>
      <c r="M20" s="229">
        <v>1.612858993305232</v>
      </c>
      <c r="N20" s="229">
        <v>1.4176610189289831</v>
      </c>
      <c r="O20" s="229">
        <v>1.228450738943119</v>
      </c>
      <c r="P20" s="229">
        <v>1.495283239259565</v>
      </c>
      <c r="Q20" s="229">
        <v>1.729708069054404</v>
      </c>
      <c r="R20" s="229">
        <v>1.1423296256302991</v>
      </c>
      <c r="S20" s="229">
        <v>1.41981762877135</v>
      </c>
      <c r="T20" s="229">
        <v>1.3844161115425719</v>
      </c>
      <c r="U20" s="229">
        <v>1.193424527813524</v>
      </c>
      <c r="V20" s="229">
        <v>1.152555595644698</v>
      </c>
      <c r="W20" s="229">
        <v>1.048671070208262</v>
      </c>
      <c r="X20" s="229">
        <v>2.526450622964163</v>
      </c>
      <c r="Y20" s="229">
        <v>0.93663173984364068</v>
      </c>
      <c r="DA20" s="73" t="s">
        <v>2953</v>
      </c>
    </row>
    <row r="21" spans="1:105" ht="12" customHeight="1" x14ac:dyDescent="0.25">
      <c r="A21" s="46" t="s">
        <v>32</v>
      </c>
      <c r="B21" s="229">
        <v>18.136516651047199</v>
      </c>
      <c r="C21" s="229">
        <v>13.77642978321791</v>
      </c>
      <c r="D21" s="229">
        <v>3.5667732287879592</v>
      </c>
      <c r="E21" s="229">
        <v>2.892871528120657</v>
      </c>
      <c r="F21" s="229">
        <v>3.1293863254052399</v>
      </c>
      <c r="G21" s="229">
        <v>2.0056667390802541</v>
      </c>
      <c r="H21" s="229">
        <v>1.9874620267663949</v>
      </c>
      <c r="I21" s="229">
        <v>1.911938820672602</v>
      </c>
      <c r="J21" s="229">
        <v>2.493163702340222</v>
      </c>
      <c r="K21" s="229">
        <v>6.1632229619092671</v>
      </c>
      <c r="L21" s="229">
        <v>0</v>
      </c>
      <c r="M21" s="229">
        <v>1.3716469173781021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0.15525966748258699</v>
      </c>
      <c r="T21" s="229">
        <v>0.17431071002573331</v>
      </c>
      <c r="U21" s="229">
        <v>0</v>
      </c>
      <c r="V21" s="229">
        <v>2.271732226888238E-2</v>
      </c>
      <c r="W21" s="229">
        <v>5.9649822404710881E-3</v>
      </c>
      <c r="X21" s="229">
        <v>2.018739689960275E-2</v>
      </c>
      <c r="Y21" s="229">
        <v>0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1.6516840266547581</v>
      </c>
      <c r="C23" s="229">
        <v>2.1371096103549632</v>
      </c>
      <c r="D23" s="229">
        <v>2.387223109690686</v>
      </c>
      <c r="E23" s="229">
        <v>2.325887064811011</v>
      </c>
      <c r="F23" s="229">
        <v>3.4086515008378409</v>
      </c>
      <c r="G23" s="229">
        <v>3.3377465323286022</v>
      </c>
      <c r="H23" s="229">
        <v>3.0311550527510378</v>
      </c>
      <c r="I23" s="229">
        <v>2.492962834962507</v>
      </c>
      <c r="J23" s="229">
        <v>3.474710671659222</v>
      </c>
      <c r="K23" s="229">
        <v>1.984804289301785</v>
      </c>
      <c r="L23" s="229">
        <v>2.696959031480147</v>
      </c>
      <c r="M23" s="229">
        <v>3.06329819762496</v>
      </c>
      <c r="N23" s="229">
        <v>2.6107759340002259</v>
      </c>
      <c r="O23" s="229">
        <v>3.4684146462580809</v>
      </c>
      <c r="P23" s="229">
        <v>2.786903056578049</v>
      </c>
      <c r="Q23" s="229">
        <v>2.322131068231823</v>
      </c>
      <c r="R23" s="229">
        <v>2.3175994681790608</v>
      </c>
      <c r="S23" s="229">
        <v>3.3159751276948262</v>
      </c>
      <c r="T23" s="229">
        <v>4.0704300494144077</v>
      </c>
      <c r="U23" s="229">
        <v>2.5087152193423101</v>
      </c>
      <c r="V23" s="229">
        <v>2.7679973966921838</v>
      </c>
      <c r="W23" s="229">
        <v>2.676029625726327</v>
      </c>
      <c r="X23" s="229">
        <v>2.531780704103618</v>
      </c>
      <c r="Y23" s="229">
        <v>2.088893216516559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13.56813776248636</v>
      </c>
      <c r="C25" s="229">
        <v>12.00758437868468</v>
      </c>
      <c r="D25" s="229">
        <v>11.972908882535879</v>
      </c>
      <c r="E25" s="229">
        <v>14.201035792891849</v>
      </c>
      <c r="F25" s="229">
        <v>14.68655516163944</v>
      </c>
      <c r="G25" s="229">
        <v>14.15768361990661</v>
      </c>
      <c r="H25" s="229">
        <v>14.365767808118729</v>
      </c>
      <c r="I25" s="229">
        <v>14.79925832711138</v>
      </c>
      <c r="J25" s="229">
        <v>14.72987612363017</v>
      </c>
      <c r="K25" s="229">
        <v>9.814132964525319</v>
      </c>
      <c r="L25" s="229">
        <v>6.337594558248739</v>
      </c>
      <c r="M25" s="229">
        <v>10.551088694555631</v>
      </c>
      <c r="N25" s="229">
        <v>15.99567218429992</v>
      </c>
      <c r="O25" s="229">
        <v>13.195352770244529</v>
      </c>
      <c r="P25" s="229">
        <v>13.975629462144489</v>
      </c>
      <c r="Q25" s="229">
        <v>15.66620815390551</v>
      </c>
      <c r="R25" s="229">
        <v>15.55350498855071</v>
      </c>
      <c r="S25" s="229">
        <v>12.29700460932065</v>
      </c>
      <c r="T25" s="229">
        <v>20.271775722492659</v>
      </c>
      <c r="U25" s="229">
        <v>23.510298526642391</v>
      </c>
      <c r="V25" s="229">
        <v>19.310193938352011</v>
      </c>
      <c r="W25" s="229">
        <v>23.85327694935804</v>
      </c>
      <c r="X25" s="229">
        <v>23.330304299357859</v>
      </c>
      <c r="Y25" s="229">
        <v>18.585441735882799</v>
      </c>
      <c r="DA25" s="73" t="s">
        <v>2958</v>
      </c>
    </row>
    <row r="26" spans="1:105" ht="12" customHeight="1" x14ac:dyDescent="0.25">
      <c r="A26" s="46" t="s">
        <v>39</v>
      </c>
      <c r="B26" s="229">
        <v>3.421273791714976</v>
      </c>
      <c r="C26" s="229">
        <v>2.4320121520911688</v>
      </c>
      <c r="D26" s="229">
        <v>3.184253143131635</v>
      </c>
      <c r="E26" s="229">
        <v>3.8540989454684098</v>
      </c>
      <c r="F26" s="229">
        <v>3.617078296858943</v>
      </c>
      <c r="G26" s="229">
        <v>3.9159417097899838</v>
      </c>
      <c r="H26" s="229">
        <v>3.7922561811594719</v>
      </c>
      <c r="I26" s="229">
        <v>3.8644122559101448</v>
      </c>
      <c r="J26" s="229">
        <v>3.3285281943795142</v>
      </c>
      <c r="K26" s="229">
        <v>3.967434065435949</v>
      </c>
      <c r="L26" s="229">
        <v>4.3281402427347446</v>
      </c>
      <c r="M26" s="229">
        <v>3.915941709802194</v>
      </c>
      <c r="N26" s="229">
        <v>2.8957401388737689</v>
      </c>
      <c r="O26" s="229">
        <v>1.3705573394846211</v>
      </c>
      <c r="P26" s="229">
        <v>1.442713414225447</v>
      </c>
      <c r="Q26" s="229">
        <v>1.8961280905757829</v>
      </c>
      <c r="R26" s="229">
        <v>0.51525744066933932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2959</v>
      </c>
    </row>
    <row r="27" spans="1:105" ht="12" customHeight="1" x14ac:dyDescent="0.25">
      <c r="A27" s="57" t="s">
        <v>2910</v>
      </c>
      <c r="B27" s="261">
        <v>6.9814511143784399</v>
      </c>
      <c r="C27" s="261">
        <v>6.9608657714999804</v>
      </c>
      <c r="D27" s="261">
        <v>7.1718317611376454</v>
      </c>
      <c r="E27" s="261">
        <v>5.1587281036462187</v>
      </c>
      <c r="F27" s="261">
        <v>4.6391602849799112</v>
      </c>
      <c r="G27" s="261">
        <v>5.4473657644744868</v>
      </c>
      <c r="H27" s="261">
        <v>5.4996753101065767</v>
      </c>
      <c r="I27" s="261">
        <v>5.5341170155877757</v>
      </c>
      <c r="J27" s="261">
        <v>5.0931643795133663</v>
      </c>
      <c r="K27" s="261">
        <v>4.234358362256045</v>
      </c>
      <c r="L27" s="261">
        <v>4.4153140489237472</v>
      </c>
      <c r="M27" s="261">
        <v>4.3587593235945459</v>
      </c>
      <c r="N27" s="261">
        <v>4.0734332695258386</v>
      </c>
      <c r="O27" s="261">
        <v>3.8786832621510192</v>
      </c>
      <c r="P27" s="261">
        <v>3.74133375040608</v>
      </c>
      <c r="Q27" s="261">
        <v>3.8922217908862211</v>
      </c>
      <c r="R27" s="261">
        <v>5.3081776548597608</v>
      </c>
      <c r="S27" s="261">
        <v>5.3311588794739881</v>
      </c>
      <c r="T27" s="261">
        <v>5.5051214606083718</v>
      </c>
      <c r="U27" s="261">
        <v>5.9439379898566047</v>
      </c>
      <c r="V27" s="261">
        <v>5.5309639035055511</v>
      </c>
      <c r="W27" s="261">
        <v>6.3137036163266371</v>
      </c>
      <c r="X27" s="261">
        <v>6.4238063685538984</v>
      </c>
      <c r="Y27" s="261">
        <v>6.0077596680191334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6.3909203111195048</v>
      </c>
      <c r="C28" s="261">
        <f t="shared" si="0"/>
        <v>5.6938290570154697</v>
      </c>
      <c r="D28" s="261">
        <f t="shared" si="0"/>
        <v>3.8754412772053248</v>
      </c>
      <c r="E28" s="261">
        <f t="shared" si="0"/>
        <v>3.8707480410899144</v>
      </c>
      <c r="F28" s="261">
        <f t="shared" si="0"/>
        <v>3.7325897153978116</v>
      </c>
      <c r="G28" s="261">
        <f t="shared" si="0"/>
        <v>3.8666343436515085</v>
      </c>
      <c r="H28" s="261">
        <f t="shared" si="0"/>
        <v>3.7743576834126618</v>
      </c>
      <c r="I28" s="261">
        <f t="shared" si="0"/>
        <v>3.5547169613753806</v>
      </c>
      <c r="J28" s="261">
        <f t="shared" si="0"/>
        <v>3.5326469559976728</v>
      </c>
      <c r="K28" s="261">
        <f t="shared" si="0"/>
        <v>3.181820358278491</v>
      </c>
      <c r="L28" s="261">
        <f t="shared" si="0"/>
        <v>2.1951149168333215</v>
      </c>
      <c r="M28" s="261">
        <f t="shared" si="0"/>
        <v>2.7900832404772591</v>
      </c>
      <c r="N28" s="261">
        <f t="shared" si="0"/>
        <v>3.0084237259436155</v>
      </c>
      <c r="O28" s="261">
        <f t="shared" si="0"/>
        <v>2.6333736316164877</v>
      </c>
      <c r="P28" s="261">
        <f t="shared" si="0"/>
        <v>2.6518406257689988</v>
      </c>
      <c r="Q28" s="261">
        <f t="shared" si="0"/>
        <v>2.8556012125234909</v>
      </c>
      <c r="R28" s="261">
        <f t="shared" si="0"/>
        <v>2.7494850995510873</v>
      </c>
      <c r="S28" s="261">
        <f t="shared" si="0"/>
        <v>2.5308352813737587</v>
      </c>
      <c r="T28" s="261">
        <f t="shared" si="0"/>
        <v>3.5367540842054481</v>
      </c>
      <c r="U28" s="261">
        <f t="shared" si="0"/>
        <v>3.6223945419994559</v>
      </c>
      <c r="V28" s="261">
        <f t="shared" si="0"/>
        <v>3.1815818413611008</v>
      </c>
      <c r="W28" s="261">
        <f t="shared" si="0"/>
        <v>3.6959382727170986</v>
      </c>
      <c r="X28" s="261">
        <f t="shared" si="0"/>
        <v>3.8445164616597407</v>
      </c>
      <c r="Y28" s="261">
        <f t="shared" si="0"/>
        <v>2.9971997013709366</v>
      </c>
      <c r="DA28" s="70"/>
    </row>
    <row r="29" spans="1:105" ht="12" customHeight="1" x14ac:dyDescent="0.25">
      <c r="A29" s="60" t="s">
        <v>2913</v>
      </c>
      <c r="B29" s="329">
        <v>3.2367999235482592</v>
      </c>
      <c r="C29" s="329">
        <v>2.853890227760798</v>
      </c>
      <c r="D29" s="329">
        <v>1.819989589907469</v>
      </c>
      <c r="E29" s="329">
        <v>1.904491533446846</v>
      </c>
      <c r="F29" s="329">
        <v>1.849086353342162</v>
      </c>
      <c r="G29" s="329">
        <v>1.891708265932033</v>
      </c>
      <c r="H29" s="329">
        <v>1.8335548456083119</v>
      </c>
      <c r="I29" s="329">
        <v>1.6978939128166739</v>
      </c>
      <c r="J29" s="329">
        <v>1.713734504678418</v>
      </c>
      <c r="K29" s="329">
        <v>1.555076157776367</v>
      </c>
      <c r="L29" s="329">
        <v>1.004602055062108</v>
      </c>
      <c r="M29" s="329">
        <v>1.3345656917598701</v>
      </c>
      <c r="N29" s="329">
        <v>1.454288397577354</v>
      </c>
      <c r="O29" s="329">
        <v>1.284609857134146</v>
      </c>
      <c r="P29" s="329">
        <v>1.292423361721633</v>
      </c>
      <c r="Q29" s="329">
        <v>1.384471749985436</v>
      </c>
      <c r="R29" s="329">
        <v>1.2668241977039649</v>
      </c>
      <c r="S29" s="329">
        <v>1.1683113917582819</v>
      </c>
      <c r="T29" s="329">
        <v>1.70855461051419</v>
      </c>
      <c r="U29" s="329">
        <v>1.691724720761286</v>
      </c>
      <c r="V29" s="329">
        <v>1.491932256990564</v>
      </c>
      <c r="W29" s="329">
        <v>1.7155210474822919</v>
      </c>
      <c r="X29" s="329">
        <v>1.809418218180685</v>
      </c>
      <c r="Y29" s="329">
        <v>1.353571190788122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0.70645102624847489</v>
      </c>
      <c r="C31" s="295">
        <v>0.69968314380245655</v>
      </c>
      <c r="D31" s="295">
        <v>0.51186110763578696</v>
      </c>
      <c r="E31" s="295">
        <v>0.51790938172542778</v>
      </c>
      <c r="F31" s="295">
        <v>0.2040987940428689</v>
      </c>
      <c r="G31" s="295">
        <v>0.39603786965493959</v>
      </c>
      <c r="H31" s="295">
        <v>0.27438440874365672</v>
      </c>
      <c r="I31" s="295">
        <v>0.15177553464829249</v>
      </c>
      <c r="J31" s="295">
        <v>7.210900441338336E-2</v>
      </c>
      <c r="K31" s="295">
        <v>5.608971084679993E-2</v>
      </c>
      <c r="L31" s="295">
        <v>7.2714671876107945E-2</v>
      </c>
      <c r="M31" s="295">
        <v>7.4726517598332445E-2</v>
      </c>
      <c r="N31" s="295">
        <v>0.1062736140878829</v>
      </c>
      <c r="O31" s="295">
        <v>8.7314509781101154E-2</v>
      </c>
      <c r="P31" s="295">
        <v>9.3665267158554555E-2</v>
      </c>
      <c r="Q31" s="295">
        <v>0.1023389305239422</v>
      </c>
      <c r="R31" s="295">
        <v>0.1064066568895938</v>
      </c>
      <c r="S31" s="295">
        <v>6.9529361356967828E-2</v>
      </c>
      <c r="T31" s="295">
        <v>7.7635122624560585E-2</v>
      </c>
      <c r="U31" s="295">
        <v>9.1093481275731122E-2</v>
      </c>
      <c r="V31" s="295">
        <v>7.5005802054032927E-2</v>
      </c>
      <c r="W31" s="295">
        <v>8.3855258210652067E-2</v>
      </c>
      <c r="X31" s="295">
        <v>8.1650690675919527E-2</v>
      </c>
      <c r="Y31" s="295">
        <v>7.894842482947409E-2</v>
      </c>
      <c r="DA31" s="122" t="s">
        <v>2963</v>
      </c>
    </row>
    <row r="32" spans="1:105" ht="12" customHeight="1" x14ac:dyDescent="0.25">
      <c r="A32" s="59" t="s">
        <v>159</v>
      </c>
      <c r="B32" s="295">
        <v>0.53045497506135353</v>
      </c>
      <c r="C32" s="295">
        <v>0.56414429831729473</v>
      </c>
      <c r="D32" s="295">
        <v>0.44440154440813712</v>
      </c>
      <c r="E32" s="295">
        <v>0.50154086763068906</v>
      </c>
      <c r="F32" s="295">
        <v>0.46741617094953197</v>
      </c>
      <c r="G32" s="295">
        <v>0.56950043331030664</v>
      </c>
      <c r="H32" s="295">
        <v>0.64670843838902015</v>
      </c>
      <c r="I32" s="295">
        <v>0.60301313455772565</v>
      </c>
      <c r="J32" s="295">
        <v>0.44472313608817499</v>
      </c>
      <c r="K32" s="295">
        <v>0.29523231132926331</v>
      </c>
      <c r="L32" s="295">
        <v>0.38744955857388691</v>
      </c>
      <c r="M32" s="295">
        <v>0.33003441014491702</v>
      </c>
      <c r="N32" s="295">
        <v>0.46787405292790268</v>
      </c>
      <c r="O32" s="295">
        <v>0.30826138790393781</v>
      </c>
      <c r="P32" s="295">
        <v>0.41282203041467869</v>
      </c>
      <c r="Q32" s="295">
        <v>0.5406824066127095</v>
      </c>
      <c r="R32" s="295">
        <v>0.37769130861205469</v>
      </c>
      <c r="S32" s="295">
        <v>0.3140783120211621</v>
      </c>
      <c r="T32" s="295">
        <v>0.39459198079084551</v>
      </c>
      <c r="U32" s="295">
        <v>0.50858110100702369</v>
      </c>
      <c r="V32" s="295">
        <v>0.407923194198825</v>
      </c>
      <c r="W32" s="295">
        <v>0.45167389192919821</v>
      </c>
      <c r="X32" s="295">
        <v>0.85033461818245359</v>
      </c>
      <c r="Y32" s="295">
        <v>0.38882940237800762</v>
      </c>
      <c r="DA32" s="122" t="s">
        <v>2964</v>
      </c>
    </row>
    <row r="33" spans="1:105" ht="12" customHeight="1" x14ac:dyDescent="0.25">
      <c r="A33" s="59" t="s">
        <v>32</v>
      </c>
      <c r="B33" s="295">
        <v>1.834452971327194</v>
      </c>
      <c r="C33" s="295">
        <v>1.3783221573801849</v>
      </c>
      <c r="D33" s="295">
        <v>0.51944204962079188</v>
      </c>
      <c r="E33" s="295">
        <v>0.49272948359884988</v>
      </c>
      <c r="F33" s="295">
        <v>0.56650356667862922</v>
      </c>
      <c r="G33" s="295">
        <v>0.34976171029808012</v>
      </c>
      <c r="H33" s="295">
        <v>0.36348248065349648</v>
      </c>
      <c r="I33" s="295">
        <v>0.41161443694178679</v>
      </c>
      <c r="J33" s="295">
        <v>0.50286516418219152</v>
      </c>
      <c r="K33" s="295">
        <v>0.91268606062875568</v>
      </c>
      <c r="L33" s="295">
        <v>0</v>
      </c>
      <c r="M33" s="295">
        <v>0.28951279667535301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3.5426369329272081E-2</v>
      </c>
      <c r="T33" s="295">
        <v>5.1246981748080379E-2</v>
      </c>
      <c r="U33" s="295">
        <v>0</v>
      </c>
      <c r="V33" s="295">
        <v>8.2934697574514344E-3</v>
      </c>
      <c r="W33" s="295">
        <v>2.6500707324920839E-3</v>
      </c>
      <c r="X33" s="295">
        <v>7.0084499657401206E-3</v>
      </c>
      <c r="Y33" s="295">
        <v>0</v>
      </c>
      <c r="DA33" s="122" t="s">
        <v>2965</v>
      </c>
    </row>
    <row r="34" spans="1:105" ht="12" customHeight="1" x14ac:dyDescent="0.25">
      <c r="A34" s="59" t="s">
        <v>35</v>
      </c>
      <c r="B34" s="295">
        <v>0.16544095091123601</v>
      </c>
      <c r="C34" s="295">
        <v>0.21174062826086201</v>
      </c>
      <c r="D34" s="295">
        <v>0.34428488824275261</v>
      </c>
      <c r="E34" s="295">
        <v>0.39231180049187941</v>
      </c>
      <c r="F34" s="295">
        <v>0.61106782167113205</v>
      </c>
      <c r="G34" s="295">
        <v>0.57640825266870632</v>
      </c>
      <c r="H34" s="295">
        <v>0.54897951782213894</v>
      </c>
      <c r="I34" s="295">
        <v>0.53149080666886872</v>
      </c>
      <c r="J34" s="295">
        <v>0.69403719999466862</v>
      </c>
      <c r="K34" s="295">
        <v>0.29106807497154807</v>
      </c>
      <c r="L34" s="295">
        <v>0.54443782461211299</v>
      </c>
      <c r="M34" s="295">
        <v>0.64029196734126781</v>
      </c>
      <c r="N34" s="295">
        <v>0.88014073056156861</v>
      </c>
      <c r="O34" s="295">
        <v>0.8890339594491069</v>
      </c>
      <c r="P34" s="295">
        <v>0.78593606414839956</v>
      </c>
      <c r="Q34" s="295">
        <v>0.74145041284878477</v>
      </c>
      <c r="R34" s="295">
        <v>0.78272623220231663</v>
      </c>
      <c r="S34" s="295">
        <v>0.74927734905087995</v>
      </c>
      <c r="T34" s="295">
        <v>1.1850805253507031</v>
      </c>
      <c r="U34" s="295">
        <v>1.0920501384785311</v>
      </c>
      <c r="V34" s="295">
        <v>1.0007097909802549</v>
      </c>
      <c r="W34" s="295">
        <v>1.17734182660995</v>
      </c>
      <c r="X34" s="295">
        <v>0.87042445935657131</v>
      </c>
      <c r="Y34" s="295">
        <v>0.8857933635806402</v>
      </c>
      <c r="DA34" s="122" t="s">
        <v>2966</v>
      </c>
    </row>
    <row r="35" spans="1:105" ht="12" customHeight="1" x14ac:dyDescent="0.25">
      <c r="A35" s="60" t="s">
        <v>2920</v>
      </c>
      <c r="B35" s="329">
        <v>2.5612019919045101</v>
      </c>
      <c r="C35" s="329">
        <v>2.2487686988516731</v>
      </c>
      <c r="D35" s="329">
        <v>1.446364706362367</v>
      </c>
      <c r="E35" s="329">
        <v>1.5281377353730241</v>
      </c>
      <c r="F35" s="329">
        <v>1.489510275468519</v>
      </c>
      <c r="G35" s="329">
        <v>1.5122939806429541</v>
      </c>
      <c r="H35" s="329">
        <v>1.4737282127539011</v>
      </c>
      <c r="I35" s="329">
        <v>1.386823369615682</v>
      </c>
      <c r="J35" s="329">
        <v>1.386361853557619</v>
      </c>
      <c r="K35" s="329">
        <v>1.2671299991427261</v>
      </c>
      <c r="L35" s="329">
        <v>0.81553051506953644</v>
      </c>
      <c r="M35" s="329">
        <v>1.0853382632217841</v>
      </c>
      <c r="N35" s="329">
        <v>1.2081881206219309</v>
      </c>
      <c r="O35" s="329">
        <v>1.01935623163532</v>
      </c>
      <c r="P35" s="329">
        <v>1.04167449558825</v>
      </c>
      <c r="Q35" s="329">
        <v>1.1405721239528901</v>
      </c>
      <c r="R35" s="329">
        <v>1.031849726996739</v>
      </c>
      <c r="S35" s="329">
        <v>0.90976097284131707</v>
      </c>
      <c r="T35" s="329">
        <v>1.360662319753164</v>
      </c>
      <c r="U35" s="329">
        <v>1.4258650007002109</v>
      </c>
      <c r="V35" s="329">
        <v>1.219917691898623</v>
      </c>
      <c r="W35" s="329">
        <v>1.4442090705722579</v>
      </c>
      <c r="X35" s="329">
        <v>1.4895393183048251</v>
      </c>
      <c r="Y35" s="329">
        <v>1.133403463446556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0.36760940041146511</v>
      </c>
      <c r="C38" s="229">
        <v>0.36808202398968798</v>
      </c>
      <c r="D38" s="229">
        <v>0.18498979819877029</v>
      </c>
      <c r="E38" s="229">
        <v>0.16004113657308261</v>
      </c>
      <c r="F38" s="229">
        <v>5.9340912776734332E-2</v>
      </c>
      <c r="G38" s="229">
        <v>0.1195309788408037</v>
      </c>
      <c r="H38" s="229">
        <v>7.8964526945830699E-2</v>
      </c>
      <c r="I38" s="229">
        <v>3.7105852656766927E-2</v>
      </c>
      <c r="J38" s="229">
        <v>1.881680981906042E-2</v>
      </c>
      <c r="K38" s="229">
        <v>1.9935489981089641E-2</v>
      </c>
      <c r="L38" s="229">
        <v>1.8774514060657721E-2</v>
      </c>
      <c r="M38" s="229">
        <v>1.8634020230944692E-2</v>
      </c>
      <c r="N38" s="229">
        <v>1.6430982321130862E-2</v>
      </c>
      <c r="O38" s="229">
        <v>1.775495917388482E-2</v>
      </c>
      <c r="P38" s="229">
        <v>1.7311464817326799E-2</v>
      </c>
      <c r="Q38" s="229">
        <v>1.6705754265895011E-2</v>
      </c>
      <c r="R38" s="229">
        <v>1.6421691503049771E-2</v>
      </c>
      <c r="S38" s="229">
        <v>1.6038269163789351E-2</v>
      </c>
      <c r="T38" s="229">
        <v>1.389860699586061E-2</v>
      </c>
      <c r="U38" s="229">
        <v>1.090728554706955E-2</v>
      </c>
      <c r="V38" s="229">
        <v>1.081366683075272E-2</v>
      </c>
      <c r="W38" s="229">
        <v>9.9343450784339805E-3</v>
      </c>
      <c r="X38" s="229">
        <v>1.2378712001972081E-2</v>
      </c>
      <c r="Y38" s="229">
        <v>9.703935111760412E-3</v>
      </c>
      <c r="DA38" s="73" t="s">
        <v>2970</v>
      </c>
    </row>
    <row r="39" spans="1:105" ht="12" customHeight="1" x14ac:dyDescent="0.25">
      <c r="A39" s="64" t="s">
        <v>159</v>
      </c>
      <c r="B39" s="229">
        <v>0.2812771404168295</v>
      </c>
      <c r="C39" s="229">
        <v>0.30242296239625832</v>
      </c>
      <c r="D39" s="229">
        <v>0.1636637768560297</v>
      </c>
      <c r="E39" s="229">
        <v>0.15793032852965541</v>
      </c>
      <c r="F39" s="229">
        <v>0.13848377068485221</v>
      </c>
      <c r="G39" s="229">
        <v>0.17515364606218309</v>
      </c>
      <c r="H39" s="229">
        <v>0.18965421484958031</v>
      </c>
      <c r="I39" s="229">
        <v>0.15022727142352829</v>
      </c>
      <c r="J39" s="229">
        <v>0.1182571975108503</v>
      </c>
      <c r="K39" s="229">
        <v>0.1069273891733475</v>
      </c>
      <c r="L39" s="229">
        <v>0.10193966212611349</v>
      </c>
      <c r="M39" s="229">
        <v>8.3863388244365358E-2</v>
      </c>
      <c r="N39" s="229">
        <v>7.3713732522706688E-2</v>
      </c>
      <c r="O39" s="229">
        <v>6.3875417309693747E-2</v>
      </c>
      <c r="P39" s="229">
        <v>7.7749833897342663E-2</v>
      </c>
      <c r="Q39" s="229">
        <v>8.993915769862261E-2</v>
      </c>
      <c r="R39" s="229">
        <v>5.9397401319598357E-2</v>
      </c>
      <c r="S39" s="229">
        <v>7.382586917523043E-2</v>
      </c>
      <c r="T39" s="229">
        <v>7.1985106159914061E-2</v>
      </c>
      <c r="U39" s="229">
        <v>6.2054168983037082E-2</v>
      </c>
      <c r="V39" s="229">
        <v>5.9929118287450192E-2</v>
      </c>
      <c r="W39" s="229">
        <v>5.4527463012301963E-2</v>
      </c>
      <c r="X39" s="229">
        <v>0.13136716250666361</v>
      </c>
      <c r="Y39" s="229">
        <v>4.8701784574193878E-2</v>
      </c>
      <c r="DA39" s="73" t="s">
        <v>2971</v>
      </c>
    </row>
    <row r="40" spans="1:105" ht="12" customHeight="1" x14ac:dyDescent="0.25">
      <c r="A40" s="64" t="s">
        <v>32</v>
      </c>
      <c r="B40" s="229">
        <v>0.9430394991878388</v>
      </c>
      <c r="C40" s="229">
        <v>0.71632925403082337</v>
      </c>
      <c r="D40" s="229">
        <v>0.18546053269818899</v>
      </c>
      <c r="E40" s="229">
        <v>0.15041985016103651</v>
      </c>
      <c r="F40" s="229">
        <v>0.1627178454306456</v>
      </c>
      <c r="G40" s="229">
        <v>0.10428810523826459</v>
      </c>
      <c r="H40" s="229">
        <v>0.1033415197878369</v>
      </c>
      <c r="I40" s="229">
        <v>9.9414560282763589E-2</v>
      </c>
      <c r="J40" s="229">
        <v>0.12963635159304229</v>
      </c>
      <c r="K40" s="229">
        <v>0.32046741980336718</v>
      </c>
      <c r="L40" s="229">
        <v>0</v>
      </c>
      <c r="M40" s="229">
        <v>7.1321149861051245E-2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8.0729944941436808E-3</v>
      </c>
      <c r="T40" s="229">
        <v>9.063586346182562E-3</v>
      </c>
      <c r="U40" s="229">
        <v>0</v>
      </c>
      <c r="V40" s="229">
        <v>1.181226396861527E-3</v>
      </c>
      <c r="W40" s="229">
        <v>3.101595511943803E-4</v>
      </c>
      <c r="X40" s="229">
        <v>1.049678558920425E-3</v>
      </c>
      <c r="Y40" s="229">
        <v>0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8.5882162891688485E-2</v>
      </c>
      <c r="C42" s="229">
        <v>0.11112270428965169</v>
      </c>
      <c r="D42" s="229">
        <v>0.1241277875529838</v>
      </c>
      <c r="E42" s="229">
        <v>0.12093851399189171</v>
      </c>
      <c r="F42" s="229">
        <v>0.17723872042818031</v>
      </c>
      <c r="G42" s="229">
        <v>0.17355189416052311</v>
      </c>
      <c r="H42" s="229">
        <v>0.1576101407952544</v>
      </c>
      <c r="I42" s="229">
        <v>0.12962590714690481</v>
      </c>
      <c r="J42" s="229">
        <v>0.18067358107792711</v>
      </c>
      <c r="K42" s="229">
        <v>0.1032033261393088</v>
      </c>
      <c r="L42" s="229">
        <v>0.14023304162049799</v>
      </c>
      <c r="M42" s="229">
        <v>0.15928147911382159</v>
      </c>
      <c r="N42" s="229">
        <v>0.13575180265660741</v>
      </c>
      <c r="O42" s="229">
        <v>0.18034620836598891</v>
      </c>
      <c r="P42" s="229">
        <v>0.1449098365097948</v>
      </c>
      <c r="Q42" s="229">
        <v>0.1207432144643617</v>
      </c>
      <c r="R42" s="229">
        <v>0.1205075860950061</v>
      </c>
      <c r="S42" s="229">
        <v>0.17241985238439381</v>
      </c>
      <c r="T42" s="229">
        <v>0.21164903873960009</v>
      </c>
      <c r="U42" s="229">
        <v>0.13044497957202161</v>
      </c>
      <c r="V42" s="229">
        <v>0.14392680408005021</v>
      </c>
      <c r="W42" s="229">
        <v>0.1391447810299925</v>
      </c>
      <c r="X42" s="229">
        <v>0.13164430927884119</v>
      </c>
      <c r="Y42" s="229">
        <v>0.1086156096378577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0.70549875075972435</v>
      </c>
      <c r="C44" s="229">
        <v>0.6243550829964194</v>
      </c>
      <c r="D44" s="229">
        <v>0.62255207070076102</v>
      </c>
      <c r="E44" s="229">
        <v>0.73840737666149614</v>
      </c>
      <c r="F44" s="229">
        <v>0.76365279457493418</v>
      </c>
      <c r="G44" s="229">
        <v>0.73615320557190367</v>
      </c>
      <c r="H44" s="229">
        <v>0.74697290223229451</v>
      </c>
      <c r="I44" s="229">
        <v>0.76951299026567666</v>
      </c>
      <c r="J44" s="229">
        <v>0.76590534279497602</v>
      </c>
      <c r="K44" s="229">
        <v>0.51030278933382889</v>
      </c>
      <c r="L44" s="229">
        <v>0.32953417203856378</v>
      </c>
      <c r="M44" s="229">
        <v>0.54862207500168958</v>
      </c>
      <c r="N44" s="229">
        <v>0.83172259459117581</v>
      </c>
      <c r="O44" s="229">
        <v>0.68611515140862311</v>
      </c>
      <c r="P44" s="229">
        <v>0.72668698529022979</v>
      </c>
      <c r="Q44" s="229">
        <v>0.81459154345266394</v>
      </c>
      <c r="R44" s="229">
        <v>0.80873134776801314</v>
      </c>
      <c r="S44" s="229">
        <v>0.63940398762375983</v>
      </c>
      <c r="T44" s="229">
        <v>1.054065981511606</v>
      </c>
      <c r="U44" s="229">
        <v>1.2224585665980829</v>
      </c>
      <c r="V44" s="229">
        <v>1.004066876303509</v>
      </c>
      <c r="W44" s="229">
        <v>1.240292321900335</v>
      </c>
      <c r="X44" s="229">
        <v>1.2130994559584269</v>
      </c>
      <c r="Y44" s="229">
        <v>0.9663821341227441</v>
      </c>
      <c r="DA44" s="73" t="s">
        <v>2976</v>
      </c>
    </row>
    <row r="45" spans="1:105" ht="12" customHeight="1" x14ac:dyDescent="0.25">
      <c r="A45" s="64" t="s">
        <v>39</v>
      </c>
      <c r="B45" s="229">
        <v>0.17789503823696359</v>
      </c>
      <c r="C45" s="229">
        <v>0.12645667114883211</v>
      </c>
      <c r="D45" s="229">
        <v>0.16557074035563349</v>
      </c>
      <c r="E45" s="229">
        <v>0.20040052945586151</v>
      </c>
      <c r="F45" s="229">
        <v>0.1880762315731728</v>
      </c>
      <c r="G45" s="229">
        <v>0.20361615076927619</v>
      </c>
      <c r="H45" s="229">
        <v>0.1971849081431038</v>
      </c>
      <c r="I45" s="229">
        <v>0.2009367878400414</v>
      </c>
      <c r="J45" s="229">
        <v>0.17307257076176291</v>
      </c>
      <c r="K45" s="229">
        <v>0.20629358471178411</v>
      </c>
      <c r="L45" s="229">
        <v>0.22504912522370349</v>
      </c>
      <c r="M45" s="229">
        <v>0.2036161507699111</v>
      </c>
      <c r="N45" s="229">
        <v>0.15056900853031041</v>
      </c>
      <c r="O45" s="229">
        <v>7.1264495377129977E-2</v>
      </c>
      <c r="P45" s="229">
        <v>7.5016375073555575E-2</v>
      </c>
      <c r="Q45" s="229">
        <v>9.8592454071346342E-2</v>
      </c>
      <c r="R45" s="229">
        <v>2.6791700311071861E-2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2977</v>
      </c>
    </row>
    <row r="46" spans="1:105" ht="12" customHeight="1" x14ac:dyDescent="0.25">
      <c r="A46" s="60" t="s">
        <v>2932</v>
      </c>
      <c r="B46" s="329">
        <v>0.59291839566673554</v>
      </c>
      <c r="C46" s="329">
        <v>0.59117013040299859</v>
      </c>
      <c r="D46" s="329">
        <v>0.60908698093548908</v>
      </c>
      <c r="E46" s="329">
        <v>0.43811877227004481</v>
      </c>
      <c r="F46" s="329">
        <v>0.39399308658713078</v>
      </c>
      <c r="G46" s="329">
        <v>0.46263209707652142</v>
      </c>
      <c r="H46" s="329">
        <v>0.46707462505044889</v>
      </c>
      <c r="I46" s="329">
        <v>0.46999967894302452</v>
      </c>
      <c r="J46" s="329">
        <v>0.43255059776163551</v>
      </c>
      <c r="K46" s="329">
        <v>0.35961420135939781</v>
      </c>
      <c r="L46" s="329">
        <v>0.37498234670167713</v>
      </c>
      <c r="M46" s="329">
        <v>0.37017928549560458</v>
      </c>
      <c r="N46" s="329">
        <v>0.34594720774433052</v>
      </c>
      <c r="O46" s="329">
        <v>0.32940754284702167</v>
      </c>
      <c r="P46" s="329">
        <v>0.31774276845911581</v>
      </c>
      <c r="Q46" s="329">
        <v>0.3305573385851644</v>
      </c>
      <c r="R46" s="329">
        <v>0.45081117485038358</v>
      </c>
      <c r="S46" s="329">
        <v>0.4527629167741597</v>
      </c>
      <c r="T46" s="329">
        <v>0.46753715393809442</v>
      </c>
      <c r="U46" s="329">
        <v>0.50480482053795872</v>
      </c>
      <c r="V46" s="329">
        <v>0.46973189247191388</v>
      </c>
      <c r="W46" s="329">
        <v>0.53620815466254879</v>
      </c>
      <c r="X46" s="329">
        <v>0.54555892517423066</v>
      </c>
      <c r="Y46" s="329">
        <v>0.51022504713625871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6.4422284941197558</v>
      </c>
      <c r="C48" s="316">
        <v>6.4232330904020758</v>
      </c>
      <c r="D48" s="316">
        <v>6.6179048122930828</v>
      </c>
      <c r="E48" s="316">
        <v>4.7602861694871086</v>
      </c>
      <c r="F48" s="316">
        <v>4.2808479336243437</v>
      </c>
      <c r="G48" s="316">
        <v>5.0266304770816026</v>
      </c>
      <c r="H48" s="316">
        <v>5.0748998182063252</v>
      </c>
      <c r="I48" s="316">
        <v>5.1066813680305563</v>
      </c>
      <c r="J48" s="316">
        <v>4.6997863557851423</v>
      </c>
      <c r="K48" s="316">
        <v>3.9073114813421959</v>
      </c>
      <c r="L48" s="316">
        <v>4.0742907900453362</v>
      </c>
      <c r="M48" s="316">
        <v>4.0221041519060909</v>
      </c>
      <c r="N48" s="316">
        <v>3.7588156742641718</v>
      </c>
      <c r="O48" s="316">
        <v>3.5791074694532612</v>
      </c>
      <c r="P48" s="316">
        <v>3.452366348772153</v>
      </c>
      <c r="Q48" s="316">
        <v>3.591600330057374</v>
      </c>
      <c r="R48" s="316">
        <v>4.8981927653348381</v>
      </c>
      <c r="S48" s="316">
        <v>4.919399001347097</v>
      </c>
      <c r="T48" s="316">
        <v>5.0799253272833216</v>
      </c>
      <c r="U48" s="316">
        <v>5.4848492180474544</v>
      </c>
      <c r="V48" s="316">
        <v>5.1037717911863627</v>
      </c>
      <c r="W48" s="316">
        <v>5.8260554538234626</v>
      </c>
      <c r="X48" s="316">
        <v>5.9276542584356759</v>
      </c>
      <c r="Y48" s="316">
        <v>5.5437415352556059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1</v>
      </c>
      <c r="D52" s="232">
        <f t="shared" si="1"/>
        <v>1</v>
      </c>
      <c r="E52" s="232">
        <f t="shared" si="1"/>
        <v>0.99999999999999978</v>
      </c>
      <c r="F52" s="232">
        <f t="shared" si="1"/>
        <v>1</v>
      </c>
      <c r="G52" s="232">
        <f t="shared" si="1"/>
        <v>0.99999999999999978</v>
      </c>
      <c r="H52" s="232">
        <f t="shared" si="1"/>
        <v>0.99999999999999989</v>
      </c>
      <c r="I52" s="232">
        <f t="shared" si="1"/>
        <v>1.0000000000000002</v>
      </c>
      <c r="J52" s="232">
        <f t="shared" si="1"/>
        <v>1</v>
      </c>
      <c r="K52" s="232">
        <f t="shared" si="1"/>
        <v>0.99999999999999989</v>
      </c>
      <c r="L52" s="232">
        <f t="shared" si="1"/>
        <v>0.99999999999999978</v>
      </c>
      <c r="M52" s="232">
        <f t="shared" si="1"/>
        <v>1</v>
      </c>
      <c r="N52" s="232">
        <f t="shared" si="1"/>
        <v>1</v>
      </c>
      <c r="O52" s="232">
        <f t="shared" si="1"/>
        <v>0.99999999999999978</v>
      </c>
      <c r="P52" s="232">
        <f t="shared" si="1"/>
        <v>1.0000000000000002</v>
      </c>
      <c r="Q52" s="232">
        <f t="shared" si="1"/>
        <v>1</v>
      </c>
      <c r="R52" s="232">
        <f t="shared" si="1"/>
        <v>0.99999999999999978</v>
      </c>
      <c r="S52" s="232">
        <f t="shared" si="1"/>
        <v>0.99999999999999989</v>
      </c>
      <c r="T52" s="232">
        <f t="shared" si="1"/>
        <v>1.0000000000000002</v>
      </c>
      <c r="U52" s="232">
        <f t="shared" si="1"/>
        <v>1</v>
      </c>
      <c r="V52" s="232">
        <f t="shared" si="1"/>
        <v>1</v>
      </c>
      <c r="W52" s="232">
        <f t="shared" si="1"/>
        <v>0.99999999999999989</v>
      </c>
      <c r="X52" s="232">
        <f t="shared" si="1"/>
        <v>1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1.578714187489446E-2</v>
      </c>
      <c r="C53" s="299">
        <f t="shared" si="2"/>
        <v>1.6984974833649927E-2</v>
      </c>
      <c r="D53" s="299">
        <f t="shared" si="2"/>
        <v>2.1442558397655208E-2</v>
      </c>
      <c r="E53" s="299">
        <f t="shared" si="2"/>
        <v>1.7817712985306645E-2</v>
      </c>
      <c r="F53" s="299">
        <f t="shared" si="2"/>
        <v>1.7072140725760201E-2</v>
      </c>
      <c r="G53" s="299">
        <f t="shared" si="2"/>
        <v>1.8451476197865243E-2</v>
      </c>
      <c r="H53" s="299">
        <f t="shared" si="2"/>
        <v>1.8794047236422799E-2</v>
      </c>
      <c r="I53" s="299">
        <f t="shared" si="2"/>
        <v>1.9426013755299388E-2</v>
      </c>
      <c r="J53" s="299">
        <f t="shared" si="2"/>
        <v>1.8640174812773566E-2</v>
      </c>
      <c r="K53" s="299">
        <f t="shared" si="2"/>
        <v>1.7719519462646674E-2</v>
      </c>
      <c r="L53" s="299">
        <f t="shared" si="2"/>
        <v>2.2322715000757457E-2</v>
      </c>
      <c r="M53" s="299">
        <f t="shared" si="2"/>
        <v>1.9492870203357011E-2</v>
      </c>
      <c r="N53" s="299">
        <f t="shared" si="2"/>
        <v>1.7834821103349285E-2</v>
      </c>
      <c r="O53" s="299">
        <f t="shared" si="2"/>
        <v>1.8979317316100426E-2</v>
      </c>
      <c r="P53" s="299">
        <f t="shared" si="2"/>
        <v>1.8431832289494968E-2</v>
      </c>
      <c r="Q53" s="299">
        <f t="shared" si="2"/>
        <v>1.7949329111038342E-2</v>
      </c>
      <c r="R53" s="299">
        <f t="shared" si="2"/>
        <v>2.1802469168756815E-2</v>
      </c>
      <c r="S53" s="299">
        <f t="shared" si="2"/>
        <v>2.3008351878148051E-2</v>
      </c>
      <c r="T53" s="299">
        <f t="shared" si="2"/>
        <v>1.9551882237527168E-2</v>
      </c>
      <c r="U53" s="299">
        <f t="shared" si="2"/>
        <v>1.9836698799819735E-2</v>
      </c>
      <c r="V53" s="299">
        <f t="shared" si="2"/>
        <v>2.0625117381947288E-2</v>
      </c>
      <c r="W53" s="299">
        <f t="shared" si="2"/>
        <v>2.028392055959732E-2</v>
      </c>
      <c r="X53" s="299">
        <f t="shared" si="2"/>
        <v>2.0163799757194401E-2</v>
      </c>
      <c r="Y53" s="299">
        <f t="shared" si="2"/>
        <v>2.2077196042499598E-2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4.4518480079114272E-3</v>
      </c>
      <c r="C54" s="233">
        <f t="shared" si="3"/>
        <v>4.7896273421002399E-3</v>
      </c>
      <c r="D54" s="233">
        <f t="shared" si="3"/>
        <v>6.0466303301504902E-3</v>
      </c>
      <c r="E54" s="233">
        <f t="shared" si="3"/>
        <v>5.0244528545927937E-3</v>
      </c>
      <c r="F54" s="233">
        <f t="shared" si="3"/>
        <v>4.8142074279843112E-3</v>
      </c>
      <c r="G54" s="233">
        <f t="shared" si="3"/>
        <v>5.2031690223244198E-3</v>
      </c>
      <c r="H54" s="233">
        <f t="shared" si="3"/>
        <v>5.2997713210594316E-3</v>
      </c>
      <c r="I54" s="233">
        <f t="shared" si="3"/>
        <v>5.4779808355125536E-3</v>
      </c>
      <c r="J54" s="233">
        <f t="shared" si="3"/>
        <v>5.2563805256815345E-3</v>
      </c>
      <c r="K54" s="233">
        <f t="shared" si="3"/>
        <v>4.9967630649077653E-3</v>
      </c>
      <c r="L54" s="233">
        <f t="shared" si="3"/>
        <v>6.294827467493126E-3</v>
      </c>
      <c r="M54" s="233">
        <f t="shared" si="3"/>
        <v>5.4968338202681195E-3</v>
      </c>
      <c r="N54" s="233">
        <f t="shared" si="3"/>
        <v>5.0292772073369961E-3</v>
      </c>
      <c r="O54" s="233">
        <f t="shared" si="3"/>
        <v>5.3520160048454238E-3</v>
      </c>
      <c r="P54" s="233">
        <f t="shared" si="3"/>
        <v>5.1976295969465474E-3</v>
      </c>
      <c r="Q54" s="233">
        <f t="shared" si="3"/>
        <v>5.0615675515905765E-3</v>
      </c>
      <c r="R54" s="233">
        <f t="shared" si="3"/>
        <v>6.1481222950705372E-3</v>
      </c>
      <c r="S54" s="233">
        <f t="shared" si="3"/>
        <v>6.4881715946917265E-3</v>
      </c>
      <c r="T54" s="233">
        <f t="shared" si="3"/>
        <v>5.5134747429154939E-3</v>
      </c>
      <c r="U54" s="233">
        <f t="shared" si="3"/>
        <v>5.5937907402955301E-3</v>
      </c>
      <c r="V54" s="233">
        <f t="shared" si="3"/>
        <v>5.8161184879055427E-3</v>
      </c>
      <c r="W54" s="233">
        <f t="shared" si="3"/>
        <v>5.719903707173131E-3</v>
      </c>
      <c r="X54" s="233">
        <f t="shared" si="3"/>
        <v>5.6860305996072448E-3</v>
      </c>
      <c r="Y54" s="233">
        <f t="shared" si="3"/>
        <v>6.2255930808076624E-3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6.0393744091811315E-2</v>
      </c>
      <c r="C55" s="233">
        <f t="shared" si="4"/>
        <v>6.4976056567944598E-2</v>
      </c>
      <c r="D55" s="233">
        <f t="shared" si="4"/>
        <v>8.2028551767250504E-2</v>
      </c>
      <c r="E55" s="233">
        <f t="shared" si="4"/>
        <v>6.8161698099843446E-2</v>
      </c>
      <c r="F55" s="233">
        <f t="shared" si="4"/>
        <v>6.5309509869584559E-2</v>
      </c>
      <c r="G55" s="233">
        <f t="shared" si="4"/>
        <v>7.0586160588201566E-2</v>
      </c>
      <c r="H55" s="233">
        <f t="shared" si="4"/>
        <v>7.1896666809014811E-2</v>
      </c>
      <c r="I55" s="233">
        <f t="shared" si="4"/>
        <v>7.4314256041953866E-2</v>
      </c>
      <c r="J55" s="233">
        <f t="shared" si="4"/>
        <v>7.1308027532171581E-2</v>
      </c>
      <c r="K55" s="233">
        <f t="shared" si="4"/>
        <v>6.7786058574589678E-2</v>
      </c>
      <c r="L55" s="233">
        <f t="shared" si="4"/>
        <v>8.5395592683821117E-2</v>
      </c>
      <c r="M55" s="233">
        <f t="shared" si="4"/>
        <v>7.4570015523111141E-2</v>
      </c>
      <c r="N55" s="233">
        <f t="shared" si="4"/>
        <v>6.8227145241013629E-2</v>
      </c>
      <c r="O55" s="233">
        <f t="shared" si="4"/>
        <v>7.2605417884325882E-2</v>
      </c>
      <c r="P55" s="233">
        <f t="shared" si="4"/>
        <v>7.0511012775856585E-2</v>
      </c>
      <c r="Q55" s="233">
        <f t="shared" si="4"/>
        <v>6.8665195862692902E-2</v>
      </c>
      <c r="R55" s="233">
        <f t="shared" si="4"/>
        <v>8.3405391170991008E-2</v>
      </c>
      <c r="S55" s="233">
        <f t="shared" si="4"/>
        <v>8.8018497984931138E-2</v>
      </c>
      <c r="T55" s="233">
        <f t="shared" si="4"/>
        <v>7.479576618261953E-2</v>
      </c>
      <c r="U55" s="233">
        <f t="shared" si="4"/>
        <v>7.5885332534307293E-2</v>
      </c>
      <c r="V55" s="233">
        <f t="shared" si="4"/>
        <v>7.8901429460753583E-2</v>
      </c>
      <c r="W55" s="233">
        <f t="shared" si="4"/>
        <v>7.7596180306901866E-2</v>
      </c>
      <c r="X55" s="233">
        <f t="shared" si="4"/>
        <v>7.7136657927365793E-2</v>
      </c>
      <c r="Y55" s="233">
        <f t="shared" si="4"/>
        <v>8.4456359398137351E-2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0.13777816758876274</v>
      </c>
      <c r="C56" s="233">
        <f t="shared" si="5"/>
        <v>0.14823194265726972</v>
      </c>
      <c r="D56" s="233">
        <f t="shared" si="5"/>
        <v>0.18713434184955791</v>
      </c>
      <c r="E56" s="233">
        <f t="shared" si="5"/>
        <v>0.15549944791729201</v>
      </c>
      <c r="F56" s="233">
        <f t="shared" si="5"/>
        <v>0.14899266027077843</v>
      </c>
      <c r="G56" s="233">
        <f t="shared" si="5"/>
        <v>0.16103045123654081</v>
      </c>
      <c r="H56" s="233">
        <f t="shared" si="5"/>
        <v>0.16402015072334264</v>
      </c>
      <c r="I56" s="233">
        <f t="shared" si="5"/>
        <v>0.16953547386658571</v>
      </c>
      <c r="J56" s="233">
        <f t="shared" si="5"/>
        <v>0.16267726923530404</v>
      </c>
      <c r="K56" s="233">
        <f t="shared" si="5"/>
        <v>0.15464248953125961</v>
      </c>
      <c r="L56" s="233">
        <f t="shared" si="5"/>
        <v>0.19481567929034072</v>
      </c>
      <c r="M56" s="233">
        <f t="shared" si="5"/>
        <v>0.17011894609847328</v>
      </c>
      <c r="N56" s="233">
        <f t="shared" si="5"/>
        <v>0.15564875456022259</v>
      </c>
      <c r="O56" s="233">
        <f t="shared" si="5"/>
        <v>0.16563704707413812</v>
      </c>
      <c r="P56" s="233">
        <f t="shared" si="5"/>
        <v>0.16085901414419146</v>
      </c>
      <c r="Q56" s="233">
        <f t="shared" si="5"/>
        <v>0.15664809336383001</v>
      </c>
      <c r="R56" s="233">
        <f t="shared" si="5"/>
        <v>0.1902753693345072</v>
      </c>
      <c r="S56" s="233">
        <f t="shared" si="5"/>
        <v>0.20079939650443526</v>
      </c>
      <c r="T56" s="233">
        <f t="shared" si="5"/>
        <v>0.17063395825191321</v>
      </c>
      <c r="U56" s="233">
        <f t="shared" si="5"/>
        <v>0.17311962059425284</v>
      </c>
      <c r="V56" s="233">
        <f t="shared" si="5"/>
        <v>0.1800003383580687</v>
      </c>
      <c r="W56" s="233">
        <f t="shared" si="5"/>
        <v>0.17702263198518525</v>
      </c>
      <c r="X56" s="233">
        <f t="shared" si="5"/>
        <v>0.17597430897804964</v>
      </c>
      <c r="Y56" s="233">
        <f t="shared" si="5"/>
        <v>0.19267297654875928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4.653592079465349E-2</v>
      </c>
      <c r="C57" s="300">
        <f t="shared" si="6"/>
        <v>4.9312747204411846E-2</v>
      </c>
      <c r="D57" s="300">
        <f t="shared" si="6"/>
        <v>6.3400779638591809E-2</v>
      </c>
      <c r="E57" s="300">
        <f t="shared" si="6"/>
        <v>5.1650113717385253E-2</v>
      </c>
      <c r="F57" s="300">
        <f t="shared" si="6"/>
        <v>4.8577937911330082E-2</v>
      </c>
      <c r="G57" s="300">
        <f t="shared" si="6"/>
        <v>5.2505283138159504E-2</v>
      </c>
      <c r="H57" s="300">
        <f t="shared" si="6"/>
        <v>5.3414861609971956E-2</v>
      </c>
      <c r="I57" s="300">
        <f t="shared" si="6"/>
        <v>5.6145970161897867E-2</v>
      </c>
      <c r="J57" s="300">
        <f t="shared" si="6"/>
        <v>5.3379621615570354E-2</v>
      </c>
      <c r="K57" s="300">
        <f t="shared" si="6"/>
        <v>5.1932096669403106E-2</v>
      </c>
      <c r="L57" s="300">
        <f t="shared" si="6"/>
        <v>6.3777165586518678E-2</v>
      </c>
      <c r="M57" s="300">
        <f t="shared" si="6"/>
        <v>5.5912596067817566E-2</v>
      </c>
      <c r="N57" s="300">
        <f t="shared" si="6"/>
        <v>5.1118015324072473E-2</v>
      </c>
      <c r="O57" s="300">
        <f t="shared" si="6"/>
        <v>5.3597981689998159E-2</v>
      </c>
      <c r="P57" s="300">
        <f t="shared" si="6"/>
        <v>5.2261418786205861E-2</v>
      </c>
      <c r="Q57" s="300">
        <f t="shared" si="6"/>
        <v>5.12262809737314E-2</v>
      </c>
      <c r="R57" s="300">
        <f t="shared" si="6"/>
        <v>6.4352260178842977E-2</v>
      </c>
      <c r="S57" s="300">
        <f t="shared" si="6"/>
        <v>6.6719545144914877E-2</v>
      </c>
      <c r="T57" s="300">
        <f t="shared" si="6"/>
        <v>5.6093001307596056E-2</v>
      </c>
      <c r="U57" s="300">
        <f t="shared" si="6"/>
        <v>5.8491242001048618E-2</v>
      </c>
      <c r="V57" s="300">
        <f t="shared" si="6"/>
        <v>6.046259508624624E-2</v>
      </c>
      <c r="W57" s="300">
        <f t="shared" si="6"/>
        <v>6.0017867163278546E-2</v>
      </c>
      <c r="X57" s="300">
        <f t="shared" si="6"/>
        <v>5.8618547289294533E-2</v>
      </c>
      <c r="Y57" s="300">
        <f t="shared" si="6"/>
        <v>6.5998787630519057E-2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0.5241881073290332</v>
      </c>
      <c r="C58" s="301">
        <f t="shared" si="7"/>
        <v>0.49662886527147232</v>
      </c>
      <c r="D58" s="301">
        <f t="shared" si="7"/>
        <v>0.39139010898659399</v>
      </c>
      <c r="E58" s="301">
        <f t="shared" si="7"/>
        <v>0.47770231138435371</v>
      </c>
      <c r="F58" s="301">
        <f t="shared" si="7"/>
        <v>0.4961095986842653</v>
      </c>
      <c r="G58" s="301">
        <f t="shared" si="7"/>
        <v>0.46362444443580497</v>
      </c>
      <c r="H58" s="301">
        <f t="shared" si="7"/>
        <v>0.45581245017523225</v>
      </c>
      <c r="I58" s="301">
        <f t="shared" si="7"/>
        <v>0.44059749903627621</v>
      </c>
      <c r="J58" s="301">
        <f t="shared" si="7"/>
        <v>0.45922382334658823</v>
      </c>
      <c r="K58" s="301">
        <f t="shared" si="7"/>
        <v>0.47992240422684568</v>
      </c>
      <c r="L58" s="301">
        <f t="shared" si="7"/>
        <v>0.37317380722527266</v>
      </c>
      <c r="M58" s="301">
        <f t="shared" si="7"/>
        <v>0.43930236153717794</v>
      </c>
      <c r="N58" s="301">
        <f t="shared" si="7"/>
        <v>0.47877143881816475</v>
      </c>
      <c r="O58" s="301">
        <f t="shared" si="7"/>
        <v>0.45144804342507111</v>
      </c>
      <c r="P58" s="301">
        <f t="shared" si="7"/>
        <v>0.46447207827644127</v>
      </c>
      <c r="Q58" s="301">
        <f t="shared" si="7"/>
        <v>0.47605695680966281</v>
      </c>
      <c r="R58" s="301">
        <f t="shared" si="7"/>
        <v>0.3835855223466772</v>
      </c>
      <c r="S58" s="301">
        <f t="shared" si="7"/>
        <v>0.35536668379420699</v>
      </c>
      <c r="T58" s="301">
        <f t="shared" si="7"/>
        <v>0.43737861776013487</v>
      </c>
      <c r="U58" s="301">
        <f t="shared" si="7"/>
        <v>0.43068431948570374</v>
      </c>
      <c r="V58" s="301">
        <f t="shared" si="7"/>
        <v>0.41172918873756464</v>
      </c>
      <c r="W58" s="301">
        <f t="shared" si="7"/>
        <v>0.41993618688891554</v>
      </c>
      <c r="X58" s="301">
        <f t="shared" si="7"/>
        <v>0.4231724908907139</v>
      </c>
      <c r="Y58" s="301">
        <f t="shared" si="7"/>
        <v>0.3769653397621468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7.4295932599789713E-2</v>
      </c>
      <c r="C59" s="301">
        <f t="shared" si="8"/>
        <v>7.9933059159792694E-2</v>
      </c>
      <c r="D59" s="301">
        <f t="shared" si="8"/>
        <v>0.10091091130388007</v>
      </c>
      <c r="E59" s="301">
        <f t="shared" si="8"/>
        <v>8.3852011562896595E-2</v>
      </c>
      <c r="F59" s="301">
        <f t="shared" si="8"/>
        <v>8.0343270919245077E-2</v>
      </c>
      <c r="G59" s="301">
        <f t="shared" si="8"/>
        <v>8.6834567195677656E-2</v>
      </c>
      <c r="H59" s="301">
        <f t="shared" si="8"/>
        <v>8.8446742153817912E-2</v>
      </c>
      <c r="I59" s="301">
        <f t="shared" si="8"/>
        <v>9.1420842359153071E-2</v>
      </c>
      <c r="J59" s="301">
        <f t="shared" si="8"/>
        <v>8.7722602514926723E-2</v>
      </c>
      <c r="K59" s="301">
        <f t="shared" si="8"/>
        <v>8.3389902626453738E-2</v>
      </c>
      <c r="L59" s="301">
        <f t="shared" si="8"/>
        <v>0.10505301987423085</v>
      </c>
      <c r="M59" s="301">
        <f t="shared" si="8"/>
        <v>9.173547576133019E-2</v>
      </c>
      <c r="N59" s="301">
        <f t="shared" si="8"/>
        <v>8.3932524146813209E-2</v>
      </c>
      <c r="O59" s="301">
        <f t="shared" si="8"/>
        <v>8.9318642429470477E-2</v>
      </c>
      <c r="P59" s="301">
        <f t="shared" si="8"/>
        <v>8.6742120918584562E-2</v>
      </c>
      <c r="Q59" s="301">
        <f t="shared" si="8"/>
        <v>8.447141074761913E-2</v>
      </c>
      <c r="R59" s="301">
        <f t="shared" si="8"/>
        <v>0.10260468884788417</v>
      </c>
      <c r="S59" s="301">
        <f t="shared" si="8"/>
        <v>0.10827969837210072</v>
      </c>
      <c r="T59" s="301">
        <f t="shared" si="8"/>
        <v>9.2013192535400301E-2</v>
      </c>
      <c r="U59" s="301">
        <f t="shared" si="8"/>
        <v>9.335356891784366E-2</v>
      </c>
      <c r="V59" s="301">
        <f t="shared" si="8"/>
        <v>9.7063948814493803E-2</v>
      </c>
      <c r="W59" s="301">
        <f t="shared" si="8"/>
        <v>9.5458241060838361E-2</v>
      </c>
      <c r="X59" s="301">
        <f t="shared" si="8"/>
        <v>9.4892940063996623E-2</v>
      </c>
      <c r="Y59" s="301">
        <f t="shared" si="8"/>
        <v>0.10389758210599845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6.8011560477400132E-2</v>
      </c>
      <c r="C60" s="301">
        <f t="shared" si="9"/>
        <v>6.5383414908471979E-2</v>
      </c>
      <c r="D60" s="301">
        <f t="shared" si="9"/>
        <v>5.4529208717164233E-2</v>
      </c>
      <c r="E60" s="301">
        <f t="shared" si="9"/>
        <v>6.2916673059222272E-2</v>
      </c>
      <c r="F60" s="301">
        <f t="shared" si="9"/>
        <v>6.4642833683831835E-2</v>
      </c>
      <c r="G60" s="301">
        <f t="shared" si="9"/>
        <v>6.1636676193949823E-2</v>
      </c>
      <c r="H60" s="301">
        <f t="shared" si="9"/>
        <v>6.0699881719855936E-2</v>
      </c>
      <c r="I60" s="301">
        <f t="shared" si="9"/>
        <v>5.8722144479771331E-2</v>
      </c>
      <c r="J60" s="301">
        <f t="shared" si="9"/>
        <v>6.0844881817099107E-2</v>
      </c>
      <c r="K60" s="301">
        <f t="shared" si="9"/>
        <v>6.2661604699500231E-2</v>
      </c>
      <c r="L60" s="301">
        <f t="shared" si="9"/>
        <v>5.2228097124942259E-2</v>
      </c>
      <c r="M60" s="301">
        <f t="shared" si="9"/>
        <v>5.8720749295196405E-2</v>
      </c>
      <c r="N60" s="301">
        <f t="shared" si="9"/>
        <v>6.1988151103553164E-2</v>
      </c>
      <c r="O60" s="301">
        <f t="shared" si="9"/>
        <v>6.0641548146189189E-2</v>
      </c>
      <c r="P60" s="301">
        <f t="shared" si="9"/>
        <v>6.1482427274044363E-2</v>
      </c>
      <c r="Q60" s="301">
        <f t="shared" si="9"/>
        <v>6.1974028180842265E-2</v>
      </c>
      <c r="R60" s="301">
        <f t="shared" si="9"/>
        <v>5.3146311497893214E-2</v>
      </c>
      <c r="S60" s="301">
        <f t="shared" si="9"/>
        <v>5.1403097730161787E-2</v>
      </c>
      <c r="T60" s="301">
        <f t="shared" si="9"/>
        <v>5.9113688377076451E-2</v>
      </c>
      <c r="U60" s="301">
        <f t="shared" si="9"/>
        <v>5.6892157876015294E-2</v>
      </c>
      <c r="V60" s="301">
        <f t="shared" si="9"/>
        <v>5.5834191360979085E-2</v>
      </c>
      <c r="W60" s="301">
        <f t="shared" si="9"/>
        <v>5.587968457541783E-2</v>
      </c>
      <c r="X60" s="301">
        <f t="shared" si="9"/>
        <v>5.6791479886006024E-2</v>
      </c>
      <c r="Y60" s="301">
        <f t="shared" si="9"/>
        <v>5.1833265521411195E-2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3.4445714081370607E-2</v>
      </c>
      <c r="C61" s="302">
        <f t="shared" si="10"/>
        <v>3.277181084932787E-2</v>
      </c>
      <c r="D61" s="302">
        <f t="shared" si="10"/>
        <v>2.5608075342247672E-2</v>
      </c>
      <c r="E61" s="302">
        <f t="shared" si="10"/>
        <v>3.0956360342222714E-2</v>
      </c>
      <c r="F61" s="302">
        <f t="shared" si="10"/>
        <v>3.2023391457424409E-2</v>
      </c>
      <c r="G61" s="302">
        <f t="shared" si="10"/>
        <v>3.0155064968093045E-2</v>
      </c>
      <c r="H61" s="302">
        <f t="shared" si="10"/>
        <v>2.94875503570881E-2</v>
      </c>
      <c r="I61" s="302">
        <f t="shared" si="10"/>
        <v>2.8048357363779485E-2</v>
      </c>
      <c r="J61" s="302">
        <f t="shared" si="10"/>
        <v>2.9516669710232972E-2</v>
      </c>
      <c r="K61" s="302">
        <f t="shared" si="10"/>
        <v>3.0625100258306774E-2</v>
      </c>
      <c r="L61" s="302">
        <f t="shared" si="10"/>
        <v>2.3902372172565571E-2</v>
      </c>
      <c r="M61" s="302">
        <f t="shared" si="10"/>
        <v>2.8087584007134007E-2</v>
      </c>
      <c r="N61" s="302">
        <f t="shared" si="10"/>
        <v>2.9965409513213897E-2</v>
      </c>
      <c r="O61" s="302">
        <f t="shared" si="10"/>
        <v>2.9582103187024936E-2</v>
      </c>
      <c r="P61" s="302">
        <f t="shared" si="10"/>
        <v>2.9964593110222638E-2</v>
      </c>
      <c r="Q61" s="302">
        <f t="shared" si="10"/>
        <v>3.0046664384679588E-2</v>
      </c>
      <c r="R61" s="302">
        <f t="shared" si="10"/>
        <v>2.4487142496330008E-2</v>
      </c>
      <c r="S61" s="302">
        <f t="shared" si="10"/>
        <v>2.3729250612159174E-2</v>
      </c>
      <c r="T61" s="302">
        <f t="shared" si="10"/>
        <v>2.8556965629077107E-2</v>
      </c>
      <c r="U61" s="302">
        <f t="shared" si="10"/>
        <v>2.6569681678899632E-2</v>
      </c>
      <c r="V61" s="302">
        <f t="shared" si="10"/>
        <v>2.6182205986815654E-2</v>
      </c>
      <c r="W61" s="302">
        <f t="shared" si="10"/>
        <v>2.593733118419388E-2</v>
      </c>
      <c r="X61" s="302">
        <f t="shared" si="10"/>
        <v>2.6728858978228503E-2</v>
      </c>
      <c r="Y61" s="302">
        <f t="shared" si="10"/>
        <v>2.3408521928706273E-2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2.7256065744424528E-2</v>
      </c>
      <c r="C62" s="302">
        <f t="shared" si="11"/>
        <v>2.582307536771632E-2</v>
      </c>
      <c r="D62" s="302">
        <f t="shared" si="11"/>
        <v>2.0351004521283293E-2</v>
      </c>
      <c r="E62" s="302">
        <f t="shared" si="11"/>
        <v>2.4838956518299378E-2</v>
      </c>
      <c r="F62" s="302">
        <f t="shared" si="11"/>
        <v>2.5796075204908512E-2</v>
      </c>
      <c r="G62" s="302">
        <f t="shared" si="11"/>
        <v>2.4106953518372373E-2</v>
      </c>
      <c r="H62" s="302">
        <f t="shared" si="11"/>
        <v>2.3700755387998578E-2</v>
      </c>
      <c r="I62" s="302">
        <f t="shared" si="11"/>
        <v>2.2909627732213576E-2</v>
      </c>
      <c r="J62" s="302">
        <f t="shared" si="11"/>
        <v>2.3878135626384783E-2</v>
      </c>
      <c r="K62" s="302">
        <f t="shared" si="11"/>
        <v>2.4954394079029271E-2</v>
      </c>
      <c r="L62" s="302">
        <f t="shared" si="11"/>
        <v>1.9403816457523593E-2</v>
      </c>
      <c r="M62" s="302">
        <f t="shared" si="11"/>
        <v>2.2842284821663089E-2</v>
      </c>
      <c r="N62" s="302">
        <f t="shared" si="11"/>
        <v>2.4894547645258745E-2</v>
      </c>
      <c r="O62" s="302">
        <f t="shared" si="11"/>
        <v>2.3473820523100663E-2</v>
      </c>
      <c r="P62" s="302">
        <f t="shared" si="11"/>
        <v>2.4151027703506623E-2</v>
      </c>
      <c r="Q62" s="302">
        <f t="shared" si="11"/>
        <v>2.4753403466191464E-2</v>
      </c>
      <c r="R62" s="302">
        <f t="shared" si="11"/>
        <v>1.994519156293606E-2</v>
      </c>
      <c r="S62" s="302">
        <f t="shared" si="11"/>
        <v>1.8477904327564576E-2</v>
      </c>
      <c r="T62" s="302">
        <f t="shared" si="11"/>
        <v>2.2742256442290474E-2</v>
      </c>
      <c r="U62" s="302">
        <f t="shared" si="11"/>
        <v>2.2394174844616702E-2</v>
      </c>
      <c r="V62" s="302">
        <f t="shared" si="11"/>
        <v>2.140857009196797E-2</v>
      </c>
      <c r="W62" s="302">
        <f t="shared" si="11"/>
        <v>2.1835307131687142E-2</v>
      </c>
      <c r="X62" s="302">
        <f t="shared" si="11"/>
        <v>2.200358434631422E-2</v>
      </c>
      <c r="Y62" s="302">
        <f t="shared" si="11"/>
        <v>1.9600963738532578E-2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6.3097806516049983E-3</v>
      </c>
      <c r="C63" s="302">
        <f t="shared" si="12"/>
        <v>6.7885286914277886E-3</v>
      </c>
      <c r="D63" s="302">
        <f t="shared" si="12"/>
        <v>8.5701288536332663E-3</v>
      </c>
      <c r="E63" s="302">
        <f t="shared" si="12"/>
        <v>7.1213561987001862E-3</v>
      </c>
      <c r="F63" s="302">
        <f t="shared" si="12"/>
        <v>6.8233670214989149E-3</v>
      </c>
      <c r="G63" s="302">
        <f t="shared" si="12"/>
        <v>7.3746577074844085E-3</v>
      </c>
      <c r="H63" s="302">
        <f t="shared" si="12"/>
        <v>7.5115759747692587E-3</v>
      </c>
      <c r="I63" s="302">
        <f t="shared" si="12"/>
        <v>7.7641593837782666E-3</v>
      </c>
      <c r="J63" s="302">
        <f t="shared" si="12"/>
        <v>7.4500764804813473E-3</v>
      </c>
      <c r="K63" s="302">
        <f t="shared" si="12"/>
        <v>7.0821103621641866E-3</v>
      </c>
      <c r="L63" s="302">
        <f t="shared" si="12"/>
        <v>8.9219084948530987E-3</v>
      </c>
      <c r="M63" s="302">
        <f t="shared" si="12"/>
        <v>7.7908804663992968E-3</v>
      </c>
      <c r="N63" s="302">
        <f t="shared" si="12"/>
        <v>7.1281939450805196E-3</v>
      </c>
      <c r="O63" s="302">
        <f t="shared" si="12"/>
        <v>7.585624436063588E-3</v>
      </c>
      <c r="P63" s="302">
        <f t="shared" si="12"/>
        <v>7.3668064603151029E-3</v>
      </c>
      <c r="Q63" s="302">
        <f t="shared" si="12"/>
        <v>7.1739603299712058E-3</v>
      </c>
      <c r="R63" s="302">
        <f t="shared" si="12"/>
        <v>8.7139774386271462E-3</v>
      </c>
      <c r="S63" s="302">
        <f t="shared" si="12"/>
        <v>9.1959427904380383E-3</v>
      </c>
      <c r="T63" s="302">
        <f t="shared" si="12"/>
        <v>7.8144663057088792E-3</v>
      </c>
      <c r="U63" s="302">
        <f t="shared" si="12"/>
        <v>7.9283013524989541E-3</v>
      </c>
      <c r="V63" s="302">
        <f t="shared" si="12"/>
        <v>8.2434152821954671E-3</v>
      </c>
      <c r="W63" s="302">
        <f t="shared" si="12"/>
        <v>8.1070462595368084E-3</v>
      </c>
      <c r="X63" s="302">
        <f t="shared" si="12"/>
        <v>8.059036561463305E-3</v>
      </c>
      <c r="Y63" s="302">
        <f t="shared" si="12"/>
        <v>8.823779854172346E-3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6.8557577235743322E-2</v>
      </c>
      <c r="C65" s="235">
        <f t="shared" si="14"/>
        <v>7.3759312054886755E-2</v>
      </c>
      <c r="D65" s="235">
        <f t="shared" si="14"/>
        <v>9.3116909009155882E-2</v>
      </c>
      <c r="E65" s="235">
        <f t="shared" si="14"/>
        <v>7.7375578419107124E-2</v>
      </c>
      <c r="F65" s="235">
        <f t="shared" si="14"/>
        <v>7.4137840507220262E-2</v>
      </c>
      <c r="G65" s="235">
        <f t="shared" si="14"/>
        <v>8.012777199147593E-2</v>
      </c>
      <c r="H65" s="235">
        <f t="shared" si="14"/>
        <v>8.1615428251282346E-2</v>
      </c>
      <c r="I65" s="235">
        <f t="shared" si="14"/>
        <v>8.4359819463550145E-2</v>
      </c>
      <c r="J65" s="235">
        <f t="shared" si="14"/>
        <v>8.0947218599884976E-2</v>
      </c>
      <c r="K65" s="235">
        <f t="shared" si="14"/>
        <v>7.6949161144393471E-2</v>
      </c>
      <c r="L65" s="235">
        <f t="shared" si="14"/>
        <v>9.6939095746622919E-2</v>
      </c>
      <c r="M65" s="235">
        <f t="shared" si="14"/>
        <v>8.4650151693268505E-2</v>
      </c>
      <c r="N65" s="235">
        <f t="shared" si="14"/>
        <v>7.7449872495473901E-2</v>
      </c>
      <c r="O65" s="235">
        <f t="shared" si="14"/>
        <v>8.2419986029861017E-2</v>
      </c>
      <c r="P65" s="235">
        <f t="shared" si="14"/>
        <v>8.0042465938234664E-2</v>
      </c>
      <c r="Q65" s="235">
        <f t="shared" si="14"/>
        <v>7.7947137398992491E-2</v>
      </c>
      <c r="R65" s="235">
        <f t="shared" si="14"/>
        <v>9.4679865159376653E-2</v>
      </c>
      <c r="S65" s="235">
        <f t="shared" si="14"/>
        <v>9.9916556996409459E-2</v>
      </c>
      <c r="T65" s="235">
        <f t="shared" si="14"/>
        <v>8.490641860481711E-2</v>
      </c>
      <c r="U65" s="235">
        <f t="shared" si="14"/>
        <v>8.6143269050713386E-2</v>
      </c>
      <c r="V65" s="235">
        <f t="shared" si="14"/>
        <v>8.9567072312041029E-2</v>
      </c>
      <c r="W65" s="235">
        <f t="shared" si="14"/>
        <v>8.8085383752692176E-2</v>
      </c>
      <c r="X65" s="235">
        <f t="shared" si="14"/>
        <v>8.7563744607771693E-2</v>
      </c>
      <c r="Y65" s="235">
        <f t="shared" si="14"/>
        <v>9.5872899909720352E-2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0.42844478979794148</v>
      </c>
      <c r="C69" s="322">
        <f>IF(C$5=0,0,C$5/WWP_fec!C$5)</f>
        <v>0.4326756304554773</v>
      </c>
      <c r="D69" s="322">
        <f>IF(D$5=0,0,D$5/WWP_fec!D$5)</f>
        <v>0.44577774410900467</v>
      </c>
      <c r="E69" s="322">
        <f>IF(E$5=0,0,E$5/WWP_fec!E$5)</f>
        <v>0.43606779556869385</v>
      </c>
      <c r="F69" s="322">
        <f>IF(F$5=0,0,F$5/WWP_fec!F$5)</f>
        <v>0.43301939666327627</v>
      </c>
      <c r="G69" s="322">
        <f>IF(G$5=0,0,G$5/WWP_fec!G$5)</f>
        <v>0.43844362623250327</v>
      </c>
      <c r="H69" s="322">
        <f>IF(H$5=0,0,H$5/WWP_fec!H$5)</f>
        <v>0.43838479902861388</v>
      </c>
      <c r="I69" s="322">
        <f>IF(I$5=0,0,I$5/WWP_fec!I$5)</f>
        <v>0.43873031289169195</v>
      </c>
      <c r="J69" s="322">
        <f>IF(J$5=0,0,J$5/WWP_fec!J$5)</f>
        <v>0.43632470865605638</v>
      </c>
      <c r="K69" s="322">
        <f>IF(K$5=0,0,K$5/WWP_fec!K$5)</f>
        <v>0.43377349148431438</v>
      </c>
      <c r="L69" s="322">
        <f>IF(L$5=0,0,L$5/WWP_fec!L$5)</f>
        <v>0.45336327283606564</v>
      </c>
      <c r="M69" s="322">
        <f>IF(M$5=0,0,M$5/WWP_fec!M$5)</f>
        <v>0.44148518777250018</v>
      </c>
      <c r="N69" s="322">
        <f>IF(N$5=0,0,N$5/WWP_fec!N$5)</f>
        <v>0.43357453593803835</v>
      </c>
      <c r="O69" s="322">
        <f>IF(O$5=0,0,O$5/WWP_fec!O$5)</f>
        <v>0.43668247748163974</v>
      </c>
      <c r="P69" s="322">
        <f>IF(P$5=0,0,P$5/WWP_fec!P$5)</f>
        <v>0.43424152967943219</v>
      </c>
      <c r="Q69" s="322">
        <f>IF(Q$5=0,0,Q$5/WWP_fec!Q$5)</f>
        <v>0.432419694402295</v>
      </c>
      <c r="R69" s="322">
        <f>IF(R$5=0,0,R$5/WWP_fec!R$5)</f>
        <v>0.44096179872173957</v>
      </c>
      <c r="S69" s="322">
        <f>IF(S$5=0,0,S$5/WWP_fec!S$5)</f>
        <v>0.44581917098984641</v>
      </c>
      <c r="T69" s="322">
        <f>IF(T$5=0,0,T$5/WWP_fec!T$5)</f>
        <v>0.43454138054855607</v>
      </c>
      <c r="U69" s="322">
        <f>IF(U$5=0,0,U$5/WWP_fec!U$5)</f>
        <v>0.43331108736992091</v>
      </c>
      <c r="V69" s="322">
        <f>IF(V$5=0,0,V$5/WWP_fec!V$5)</f>
        <v>0.43642746859300485</v>
      </c>
      <c r="W69" s="322">
        <f>IF(W$5=0,0,W$5/WWP_fec!W$5)</f>
        <v>0.43467466157988449</v>
      </c>
      <c r="X69" s="322">
        <f>IF(X$5=0,0,X$5/WWP_fec!X$5)</f>
        <v>0.43465938932723236</v>
      </c>
      <c r="Y69" s="322">
        <f>IF(Y$5=0,0,Y$5/WWP_fec!Y$5)</f>
        <v>0.44004343527639889</v>
      </c>
      <c r="DA69" s="95"/>
    </row>
    <row r="70" spans="1:105" ht="12" customHeight="1" x14ac:dyDescent="0.25">
      <c r="A70" s="55" t="s">
        <v>91</v>
      </c>
      <c r="B70" s="334">
        <f>IF(B$6=0,0,B$6/WWP_fec!B$6)</f>
        <v>0.45410166202277313</v>
      </c>
      <c r="C70" s="334">
        <f>IF(C$6=0,0,C$6/WWP_fec!C$6)</f>
        <v>0.45410166202277319</v>
      </c>
      <c r="D70" s="334">
        <f>IF(D$6=0,0,D$6/WWP_fec!D$6)</f>
        <v>0.45410166202277313</v>
      </c>
      <c r="E70" s="334">
        <f>IF(E$6=0,0,E$6/WWP_fec!E$6)</f>
        <v>0.4541016620227733</v>
      </c>
      <c r="F70" s="334">
        <f>IF(F$6=0,0,F$6/WWP_fec!F$6)</f>
        <v>0.45410166202277319</v>
      </c>
      <c r="G70" s="334">
        <f>IF(G$6=0,0,G$6/WWP_fec!G$6)</f>
        <v>0.45410166202277308</v>
      </c>
      <c r="H70" s="334">
        <f>IF(H$6=0,0,H$6/WWP_fec!H$6)</f>
        <v>0.45410166202277324</v>
      </c>
      <c r="I70" s="334">
        <f>IF(I$6=0,0,I$6/WWP_fec!I$6)</f>
        <v>0.45410166202277319</v>
      </c>
      <c r="J70" s="334">
        <f>IF(J$6=0,0,J$6/WWP_fec!J$6)</f>
        <v>0.45410166202277324</v>
      </c>
      <c r="K70" s="334">
        <f>IF(K$6=0,0,K$6/WWP_fec!K$6)</f>
        <v>0.45410166202277319</v>
      </c>
      <c r="L70" s="334">
        <f>IF(L$6=0,0,L$6/WWP_fec!L$6)</f>
        <v>0.45410166202277336</v>
      </c>
      <c r="M70" s="334">
        <f>IF(M$6=0,0,M$6/WWP_fec!M$6)</f>
        <v>0.45410166202277313</v>
      </c>
      <c r="N70" s="334">
        <f>IF(N$6=0,0,N$6/WWP_fec!N$6)</f>
        <v>0.45410166202277313</v>
      </c>
      <c r="O70" s="334">
        <f>IF(O$6=0,0,O$6/WWP_fec!O$6)</f>
        <v>0.45410166202277324</v>
      </c>
      <c r="P70" s="334">
        <f>IF(P$6=0,0,P$6/WWP_fec!P$6)</f>
        <v>0.45410166202277336</v>
      </c>
      <c r="Q70" s="334">
        <f>IF(Q$6=0,0,Q$6/WWP_fec!Q$6)</f>
        <v>0.45410166202277313</v>
      </c>
      <c r="R70" s="334">
        <f>IF(R$6=0,0,R$6/WWP_fec!R$6)</f>
        <v>0.45410166202277324</v>
      </c>
      <c r="S70" s="334">
        <f>IF(S$6=0,0,S$6/WWP_fec!S$6)</f>
        <v>0.45410166202277324</v>
      </c>
      <c r="T70" s="334">
        <f>IF(T$6=0,0,T$6/WWP_fec!T$6)</f>
        <v>0.45410166202277291</v>
      </c>
      <c r="U70" s="334">
        <f>IF(U$6=0,0,U$6/WWP_fec!U$6)</f>
        <v>0.45410166202277341</v>
      </c>
      <c r="V70" s="334">
        <f>IF(V$6=0,0,V$6/WWP_fec!V$6)</f>
        <v>0.45410166202277308</v>
      </c>
      <c r="W70" s="334">
        <f>IF(W$6=0,0,W$6/WWP_fec!W$6)</f>
        <v>0.45410166202277308</v>
      </c>
      <c r="X70" s="334">
        <f>IF(X$6=0,0,X$6/WWP_fec!X$6)</f>
        <v>0.4541016620227733</v>
      </c>
      <c r="Y70" s="334">
        <f>IF(Y$6=0,0,Y$6/WWP_fec!Y$6)</f>
        <v>0.45410166202277336</v>
      </c>
      <c r="DA70" s="67"/>
    </row>
    <row r="71" spans="1:105" ht="12" customHeight="1" x14ac:dyDescent="0.25">
      <c r="A71" s="173" t="s">
        <v>92</v>
      </c>
      <c r="B71" s="335">
        <f>IF(B$7=0,0,B$7/WWP_fec!B$7)</f>
        <v>0.11780880084860557</v>
      </c>
      <c r="C71" s="335">
        <f>IF(C$7=0,0,C$7/WWP_fec!C$7)</f>
        <v>0.11780880084860557</v>
      </c>
      <c r="D71" s="335">
        <f>IF(D$7=0,0,D$7/WWP_fec!D$7)</f>
        <v>0.11780880084860551</v>
      </c>
      <c r="E71" s="335">
        <f>IF(E$7=0,0,E$7/WWP_fec!E$7)</f>
        <v>0.11780880084860557</v>
      </c>
      <c r="F71" s="335">
        <f>IF(F$7=0,0,F$7/WWP_fec!F$7)</f>
        <v>0.11780880084860554</v>
      </c>
      <c r="G71" s="335">
        <f>IF(G$7=0,0,G$7/WWP_fec!G$7)</f>
        <v>0.11780880084860555</v>
      </c>
      <c r="H71" s="335">
        <f>IF(H$7=0,0,H$7/WWP_fec!H$7)</f>
        <v>0.11780880084860558</v>
      </c>
      <c r="I71" s="335">
        <f>IF(I$7=0,0,I$7/WWP_fec!I$7)</f>
        <v>0.11780880084860558</v>
      </c>
      <c r="J71" s="335">
        <f>IF(J$7=0,0,J$7/WWP_fec!J$7)</f>
        <v>0.11780880084860555</v>
      </c>
      <c r="K71" s="335">
        <f>IF(K$7=0,0,K$7/WWP_fec!K$7)</f>
        <v>0.11780880084860558</v>
      </c>
      <c r="L71" s="335">
        <f>IF(L$7=0,0,L$7/WWP_fec!L$7)</f>
        <v>0.11780880084860559</v>
      </c>
      <c r="M71" s="335">
        <f>IF(M$7=0,0,M$7/WWP_fec!M$7)</f>
        <v>0.11780880084860562</v>
      </c>
      <c r="N71" s="335">
        <f>IF(N$7=0,0,N$7/WWP_fec!N$7)</f>
        <v>0.11780880084860558</v>
      </c>
      <c r="O71" s="335">
        <f>IF(O$7=0,0,O$7/WWP_fec!O$7)</f>
        <v>0.11780880084860557</v>
      </c>
      <c r="P71" s="335">
        <f>IF(P$7=0,0,P$7/WWP_fec!P$7)</f>
        <v>0.11780880084860555</v>
      </c>
      <c r="Q71" s="335">
        <f>IF(Q$7=0,0,Q$7/WWP_fec!Q$7)</f>
        <v>0.11780880084860554</v>
      </c>
      <c r="R71" s="335">
        <f>IF(R$7=0,0,R$7/WWP_fec!R$7)</f>
        <v>0.11780880084860557</v>
      </c>
      <c r="S71" s="335">
        <f>IF(S$7=0,0,S$7/WWP_fec!S$7)</f>
        <v>0.11780880084860554</v>
      </c>
      <c r="T71" s="335">
        <f>IF(T$7=0,0,T$7/WWP_fec!T$7)</f>
        <v>0.11780880084860557</v>
      </c>
      <c r="U71" s="335">
        <f>IF(U$7=0,0,U$7/WWP_fec!U$7)</f>
        <v>0.11780880084860554</v>
      </c>
      <c r="V71" s="335">
        <f>IF(V$7=0,0,V$7/WWP_fec!V$7)</f>
        <v>0.11780880084860558</v>
      </c>
      <c r="W71" s="335">
        <f>IF(W$7=0,0,W$7/WWP_fec!W$7)</f>
        <v>0.11780880084860552</v>
      </c>
      <c r="X71" s="335">
        <f>IF(X$7=0,0,X$7/WWP_fec!X$7)</f>
        <v>0.11780880084860555</v>
      </c>
      <c r="Y71" s="335">
        <f>IF(Y$7=0,0,Y$7/WWP_fec!Y$7)</f>
        <v>0.11780880084860555</v>
      </c>
      <c r="DA71" s="177"/>
    </row>
    <row r="72" spans="1:105" ht="12" customHeight="1" x14ac:dyDescent="0.25">
      <c r="A72" s="173" t="s">
        <v>93</v>
      </c>
      <c r="B72" s="335">
        <f>IF(B$8=0,0,B$8/WWP_fec!B$8)</f>
        <v>0.64443286480365602</v>
      </c>
      <c r="C72" s="335">
        <f>IF(C$8=0,0,C$8/WWP_fec!C$8)</f>
        <v>0.64443286480365602</v>
      </c>
      <c r="D72" s="335">
        <f>IF(D$8=0,0,D$8/WWP_fec!D$8)</f>
        <v>0.64443286480365602</v>
      </c>
      <c r="E72" s="335">
        <f>IF(E$8=0,0,E$8/WWP_fec!E$8)</f>
        <v>0.64443286480365602</v>
      </c>
      <c r="F72" s="335">
        <f>IF(F$8=0,0,F$8/WWP_fec!F$8)</f>
        <v>0.64443286480365591</v>
      </c>
      <c r="G72" s="335">
        <f>IF(G$8=0,0,G$8/WWP_fec!G$8)</f>
        <v>0.64443286480365625</v>
      </c>
      <c r="H72" s="335">
        <f>IF(H$8=0,0,H$8/WWP_fec!H$8)</f>
        <v>0.64443286480365614</v>
      </c>
      <c r="I72" s="335">
        <f>IF(I$8=0,0,I$8/WWP_fec!I$8)</f>
        <v>0.64443286480365614</v>
      </c>
      <c r="J72" s="335">
        <f>IF(J$8=0,0,J$8/WWP_fec!J$8)</f>
        <v>0.64443286480365591</v>
      </c>
      <c r="K72" s="335">
        <f>IF(K$8=0,0,K$8/WWP_fec!K$8)</f>
        <v>0.64443286480365591</v>
      </c>
      <c r="L72" s="335">
        <f>IF(L$8=0,0,L$8/WWP_fec!L$8)</f>
        <v>0.64443286480365614</v>
      </c>
      <c r="M72" s="335">
        <f>IF(M$8=0,0,M$8/WWP_fec!M$8)</f>
        <v>0.64443286480365625</v>
      </c>
      <c r="N72" s="335">
        <f>IF(N$8=0,0,N$8/WWP_fec!N$8)</f>
        <v>0.64443286480365602</v>
      </c>
      <c r="O72" s="335">
        <f>IF(O$8=0,0,O$8/WWP_fec!O$8)</f>
        <v>0.64443286480365591</v>
      </c>
      <c r="P72" s="335">
        <f>IF(P$8=0,0,P$8/WWP_fec!P$8)</f>
        <v>0.64443286480365591</v>
      </c>
      <c r="Q72" s="335">
        <f>IF(Q$8=0,0,Q$8/WWP_fec!Q$8)</f>
        <v>0.64443286480365614</v>
      </c>
      <c r="R72" s="335">
        <f>IF(R$8=0,0,R$8/WWP_fec!R$8)</f>
        <v>0.64443286480365614</v>
      </c>
      <c r="S72" s="335">
        <f>IF(S$8=0,0,S$8/WWP_fec!S$8)</f>
        <v>0.64443286480365602</v>
      </c>
      <c r="T72" s="335">
        <f>IF(T$8=0,0,T$8/WWP_fec!T$8)</f>
        <v>0.64443286480365614</v>
      </c>
      <c r="U72" s="335">
        <f>IF(U$8=0,0,U$8/WWP_fec!U$8)</f>
        <v>0.64443286480365602</v>
      </c>
      <c r="V72" s="335">
        <f>IF(V$8=0,0,V$8/WWP_fec!V$8)</f>
        <v>0.64443286480365602</v>
      </c>
      <c r="W72" s="335">
        <f>IF(W$8=0,0,W$8/WWP_fec!W$8)</f>
        <v>0.64443286480365614</v>
      </c>
      <c r="X72" s="335">
        <f>IF(X$8=0,0,X$8/WWP_fec!X$8)</f>
        <v>0.64443286480365614</v>
      </c>
      <c r="Y72" s="335">
        <f>IF(Y$8=0,0,Y$8/WWP_fec!Y$8)</f>
        <v>0.64443286480365614</v>
      </c>
      <c r="DA72" s="177"/>
    </row>
    <row r="73" spans="1:105" ht="12" customHeight="1" x14ac:dyDescent="0.25">
      <c r="A73" s="173" t="s">
        <v>94</v>
      </c>
      <c r="B73" s="335">
        <f>IF(B$9=0,0,B$9/WWP_fec!B$9)</f>
        <v>0.47973810916941284</v>
      </c>
      <c r="C73" s="335">
        <f>IF(C$9=0,0,C$9/WWP_fec!C$9)</f>
        <v>0.47973810916941306</v>
      </c>
      <c r="D73" s="335">
        <f>IF(D$9=0,0,D$9/WWP_fec!D$9)</f>
        <v>0.47973810916941317</v>
      </c>
      <c r="E73" s="335">
        <f>IF(E$9=0,0,E$9/WWP_fec!E$9)</f>
        <v>0.4797381091694129</v>
      </c>
      <c r="F73" s="335">
        <f>IF(F$9=0,0,F$9/WWP_fec!F$9)</f>
        <v>0.47973810916941301</v>
      </c>
      <c r="G73" s="335">
        <f>IF(G$9=0,0,G$9/WWP_fec!G$9)</f>
        <v>0.4797381091694129</v>
      </c>
      <c r="H73" s="335">
        <f>IF(H$9=0,0,H$9/WWP_fec!H$9)</f>
        <v>0.47973810916941317</v>
      </c>
      <c r="I73" s="335">
        <f>IF(I$9=0,0,I$9/WWP_fec!I$9)</f>
        <v>0.47973810916941312</v>
      </c>
      <c r="J73" s="335">
        <f>IF(J$9=0,0,J$9/WWP_fec!J$9)</f>
        <v>0.4797381091694129</v>
      </c>
      <c r="K73" s="335">
        <f>IF(K$9=0,0,K$9/WWP_fec!K$9)</f>
        <v>0.47973810916941295</v>
      </c>
      <c r="L73" s="335">
        <f>IF(L$9=0,0,L$9/WWP_fec!L$9)</f>
        <v>0.47973810916941295</v>
      </c>
      <c r="M73" s="335">
        <f>IF(M$9=0,0,M$9/WWP_fec!M$9)</f>
        <v>0.47973810916941279</v>
      </c>
      <c r="N73" s="335">
        <f>IF(N$9=0,0,N$9/WWP_fec!N$9)</f>
        <v>0.47973810916941317</v>
      </c>
      <c r="O73" s="335">
        <f>IF(O$9=0,0,O$9/WWP_fec!O$9)</f>
        <v>0.47973810916941312</v>
      </c>
      <c r="P73" s="335">
        <f>IF(P$9=0,0,P$9/WWP_fec!P$9)</f>
        <v>0.47973810916941301</v>
      </c>
      <c r="Q73" s="335">
        <f>IF(Q$9=0,0,Q$9/WWP_fec!Q$9)</f>
        <v>0.4797381091694129</v>
      </c>
      <c r="R73" s="335">
        <f>IF(R$9=0,0,R$9/WWP_fec!R$9)</f>
        <v>0.47973810916941306</v>
      </c>
      <c r="S73" s="335">
        <f>IF(S$9=0,0,S$9/WWP_fec!S$9)</f>
        <v>0.47973810916941312</v>
      </c>
      <c r="T73" s="335">
        <f>IF(T$9=0,0,T$9/WWP_fec!T$9)</f>
        <v>0.47973810916941295</v>
      </c>
      <c r="U73" s="335">
        <f>IF(U$9=0,0,U$9/WWP_fec!U$9)</f>
        <v>0.47973810916941284</v>
      </c>
      <c r="V73" s="335">
        <f>IF(V$9=0,0,V$9/WWP_fec!V$9)</f>
        <v>0.47973810916941306</v>
      </c>
      <c r="W73" s="335">
        <f>IF(W$9=0,0,W$9/WWP_fec!W$9)</f>
        <v>0.47973810916941301</v>
      </c>
      <c r="X73" s="335">
        <f>IF(X$9=0,0,X$9/WWP_fec!X$9)</f>
        <v>0.47973810916941317</v>
      </c>
      <c r="Y73" s="335">
        <f>IF(Y$9=0,0,Y$9/WWP_fec!Y$9)</f>
        <v>0.47973810916941295</v>
      </c>
      <c r="DA73" s="177"/>
    </row>
    <row r="74" spans="1:105" ht="12" customHeight="1" x14ac:dyDescent="0.25">
      <c r="A74" s="56" t="s">
        <v>95</v>
      </c>
      <c r="B74" s="336">
        <f>IF(B$10=0,0,B$10/WWP_fec!B$10)</f>
        <v>0.77843218681221726</v>
      </c>
      <c r="C74" s="336">
        <f>IF(C$10=0,0,C$10/WWP_fec!C$10)</f>
        <v>0.78117365725807864</v>
      </c>
      <c r="D74" s="336">
        <f>IF(D$10=0,0,D$10/WWP_fec!D$10)</f>
        <v>0.79452005626007605</v>
      </c>
      <c r="E74" s="336">
        <f>IF(E$10=0,0,E$10/WWP_fec!E$10)</f>
        <v>0.78607622238394481</v>
      </c>
      <c r="F74" s="336">
        <f>IF(F$10=0,0,F$10/WWP_fec!F$10)</f>
        <v>0.78110769483776499</v>
      </c>
      <c r="G74" s="336">
        <f>IF(G$10=0,0,G$10/WWP_fec!G$10)</f>
        <v>0.7859979753874311</v>
      </c>
      <c r="H74" s="336">
        <f>IF(H$10=0,0,H$10/WWP_fec!H$10)</f>
        <v>0.78671886879912867</v>
      </c>
      <c r="I74" s="336">
        <f>IF(I$10=0,0,I$10/WWP_fec!I$10)</f>
        <v>0.79024475086866797</v>
      </c>
      <c r="J74" s="336">
        <f>IF(J$10=0,0,J$10/WWP_fec!J$10)</f>
        <v>0.78773480733018197</v>
      </c>
      <c r="K74" s="336">
        <f>IF(K$10=0,0,K$10/WWP_fec!K$10)</f>
        <v>0.78696724039455435</v>
      </c>
      <c r="L74" s="336">
        <f>IF(L$10=0,0,L$10/WWP_fec!L$10)</f>
        <v>0.79441269196091902</v>
      </c>
      <c r="M74" s="336">
        <f>IF(M$10=0,0,M$10/WWP_fec!M$10)</f>
        <v>0.79038045424809089</v>
      </c>
      <c r="N74" s="336">
        <f>IF(N$10=0,0,N$10/WWP_fec!N$10)</f>
        <v>0.78741821674628598</v>
      </c>
      <c r="O74" s="336">
        <f>IF(O$10=0,0,O$10/WWP_fec!O$10)</f>
        <v>0.78827293503698903</v>
      </c>
      <c r="P74" s="336">
        <f>IF(P$10=0,0,P$10/WWP_fec!P$10)</f>
        <v>0.78712657309811107</v>
      </c>
      <c r="Q74" s="336">
        <f>IF(Q$10=0,0,Q$10/WWP_fec!Q$10)</f>
        <v>0.78660759301160632</v>
      </c>
      <c r="R74" s="336">
        <f>IF(R$10=0,0,R$10/WWP_fec!R$10)</f>
        <v>0.7956481567565109</v>
      </c>
      <c r="S74" s="336">
        <f>IF(S$10=0,0,S$10/WWP_fec!S$10)</f>
        <v>0.79557613028629537</v>
      </c>
      <c r="T74" s="336">
        <f>IF(T$10=0,0,T$10/WWP_fec!T$10)</f>
        <v>0.79094499988224598</v>
      </c>
      <c r="U74" s="336">
        <f>IF(U$10=0,0,U$10/WWP_fec!U$10)</f>
        <v>0.7939939933457435</v>
      </c>
      <c r="V74" s="336">
        <f>IF(V$10=0,0,V$10/WWP_fec!V$10)</f>
        <v>0.7942811078245825</v>
      </c>
      <c r="W74" s="336">
        <f>IF(W$10=0,0,W$10/WWP_fec!W$10)</f>
        <v>0.79477933341755214</v>
      </c>
      <c r="X74" s="336">
        <f>IF(X$10=0,0,X$10/WWP_fec!X$10)</f>
        <v>0.79265825380845834</v>
      </c>
      <c r="Y74" s="336">
        <f>IF(Y$10=0,0,Y$10/WWP_fec!Y$10)</f>
        <v>0.79658315605941821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0.41367463570812985</v>
      </c>
      <c r="C75" s="349">
        <f>IF(C$16=0,0,C$16/WWP_fec!C$16)</f>
        <v>0.41590125810546114</v>
      </c>
      <c r="D75" s="349">
        <f>IF(D$16=0,0,D$16/WWP_fec!D$16)</f>
        <v>0.41841452556019748</v>
      </c>
      <c r="E75" s="349">
        <f>IF(E$16=0,0,E$16/WWP_fec!E$16)</f>
        <v>0.41714169473451024</v>
      </c>
      <c r="F75" s="349">
        <f>IF(F$16=0,0,F$16/WWP_fec!F$16)</f>
        <v>0.4154061866261492</v>
      </c>
      <c r="G75" s="349">
        <f>IF(G$16=0,0,G$16/WWP_fec!G$16)</f>
        <v>0.41883607022228614</v>
      </c>
      <c r="H75" s="349">
        <f>IF(H$16=0,0,H$16/WWP_fec!H$16)</f>
        <v>0.41736778421317455</v>
      </c>
      <c r="I75" s="349">
        <f>IF(I$16=0,0,I$16/WWP_fec!I$16)</f>
        <v>0.41470182588441035</v>
      </c>
      <c r="J75" s="349">
        <f>IF(J$16=0,0,J$16/WWP_fec!J$16)</f>
        <v>0.41414080948824822</v>
      </c>
      <c r="K75" s="349">
        <f>IF(K$16=0,0,K$16/WWP_fec!K$16)</f>
        <v>0.41434288070451697</v>
      </c>
      <c r="L75" s="349">
        <f>IF(L$16=0,0,L$16/WWP_fec!L$16)</f>
        <v>0.42997947334620301</v>
      </c>
      <c r="M75" s="349">
        <f>IF(M$16=0,0,M$16/WWP_fec!M$16)</f>
        <v>0.4193724716106465</v>
      </c>
      <c r="N75" s="349">
        <f>IF(N$16=0,0,N$16/WWP_fec!N$16)</f>
        <v>0.41125758015277503</v>
      </c>
      <c r="O75" s="349">
        <f>IF(O$16=0,0,O$16/WWP_fec!O$16)</f>
        <v>0.41220796553422984</v>
      </c>
      <c r="P75" s="349">
        <f>IF(P$16=0,0,P$16/WWP_fec!P$16)</f>
        <v>0.41028564479378127</v>
      </c>
      <c r="Q75" s="349">
        <f>IF(Q$16=0,0,Q$16/WWP_fec!Q$16)</f>
        <v>0.40910011361690057</v>
      </c>
      <c r="R75" s="349">
        <f>IF(R$16=0,0,R$16/WWP_fec!R$16)</f>
        <v>0.40488193088298013</v>
      </c>
      <c r="S75" s="349">
        <f>IF(S$16=0,0,S$16/WWP_fec!S$16)</f>
        <v>0.4092085261073462</v>
      </c>
      <c r="T75" s="349">
        <f>IF(T$16=0,0,T$16/WWP_fec!T$16)</f>
        <v>0.40523500216623493</v>
      </c>
      <c r="U75" s="349">
        <f>IF(U$16=0,0,U$16/WWP_fec!U$16)</f>
        <v>0.40045675168809003</v>
      </c>
      <c r="V75" s="349">
        <f>IF(V$16=0,0,V$16/WWP_fec!V$16)</f>
        <v>0.40249487030339742</v>
      </c>
      <c r="W75" s="349">
        <f>IF(W$16=0,0,W$16/WWP_fec!W$16)</f>
        <v>0.40047757473029183</v>
      </c>
      <c r="X75" s="349">
        <f>IF(X$16=0,0,X$16/WWP_fec!X$16)</f>
        <v>0.40226557399430957</v>
      </c>
      <c r="Y75" s="349">
        <f>IF(Y$16=0,0,Y$16/WWP_fec!Y$16)</f>
        <v>0.40076229198446778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0.4201037830391508</v>
      </c>
      <c r="C76" s="349">
        <f>IF(C$27=0,0,C$27/WWP_fec!C$27)</f>
        <v>0.42010378303915102</v>
      </c>
      <c r="D76" s="349">
        <f>IF(D$27=0,0,D$27/WWP_fec!D$27)</f>
        <v>0.4201037830391508</v>
      </c>
      <c r="E76" s="349">
        <f>IF(E$27=0,0,E$27/WWP_fec!E$27)</f>
        <v>0.4201037830391508</v>
      </c>
      <c r="F76" s="349">
        <f>IF(F$27=0,0,F$27/WWP_fec!F$27)</f>
        <v>0.42010378303915075</v>
      </c>
      <c r="G76" s="349">
        <f>IF(G$27=0,0,G$27/WWP_fec!G$27)</f>
        <v>0.4201037830391508</v>
      </c>
      <c r="H76" s="349">
        <f>IF(H$27=0,0,H$27/WWP_fec!H$27)</f>
        <v>0.42010378303915091</v>
      </c>
      <c r="I76" s="349">
        <f>IF(I$27=0,0,I$27/WWP_fec!I$27)</f>
        <v>0.42010378303915086</v>
      </c>
      <c r="J76" s="349">
        <f>IF(J$27=0,0,J$27/WWP_fec!J$27)</f>
        <v>0.42010378303915075</v>
      </c>
      <c r="K76" s="349">
        <f>IF(K$27=0,0,K$27/WWP_fec!K$27)</f>
        <v>0.42010378303915064</v>
      </c>
      <c r="L76" s="349">
        <f>IF(L$27=0,0,L$27/WWP_fec!L$27)</f>
        <v>0.42010378303915069</v>
      </c>
      <c r="M76" s="349">
        <f>IF(M$27=0,0,M$27/WWP_fec!M$27)</f>
        <v>0.42010378303915091</v>
      </c>
      <c r="N76" s="349">
        <f>IF(N$27=0,0,N$27/WWP_fec!N$27)</f>
        <v>0.42010378303915086</v>
      </c>
      <c r="O76" s="349">
        <f>IF(O$27=0,0,O$27/WWP_fec!O$27)</f>
        <v>0.42010378303915086</v>
      </c>
      <c r="P76" s="349">
        <f>IF(P$27=0,0,P$27/WWP_fec!P$27)</f>
        <v>0.42010378303915091</v>
      </c>
      <c r="Q76" s="349">
        <f>IF(Q$27=0,0,Q$27/WWP_fec!Q$27)</f>
        <v>0.42010378303915086</v>
      </c>
      <c r="R76" s="349">
        <f>IF(R$27=0,0,R$27/WWP_fec!R$27)</f>
        <v>0.42010378303915075</v>
      </c>
      <c r="S76" s="349">
        <f>IF(S$27=0,0,S$27/WWP_fec!S$27)</f>
        <v>0.4201037830391508</v>
      </c>
      <c r="T76" s="349">
        <f>IF(T$27=0,0,T$27/WWP_fec!T$27)</f>
        <v>0.42010378303915086</v>
      </c>
      <c r="U76" s="349">
        <f>IF(U$27=0,0,U$27/WWP_fec!U$27)</f>
        <v>0.42010378303915091</v>
      </c>
      <c r="V76" s="349">
        <f>IF(V$27=0,0,V$27/WWP_fec!V$27)</f>
        <v>0.4201037830391508</v>
      </c>
      <c r="W76" s="349">
        <f>IF(W$27=0,0,W$27/WWP_fec!W$27)</f>
        <v>0.42010378303915097</v>
      </c>
      <c r="X76" s="349">
        <f>IF(X$27=0,0,X$27/WWP_fec!X$27)</f>
        <v>0.42010378303915097</v>
      </c>
      <c r="Y76" s="349">
        <f>IF(Y$27=0,0,Y$27/WWP_fec!Y$27)</f>
        <v>0.42010378303915091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0.28709531563641061</v>
      </c>
      <c r="C77" s="349">
        <f>IF(C$28=0,0,C$28/WWP_fec!C$28)</f>
        <v>0.29015731484402107</v>
      </c>
      <c r="D77" s="349">
        <f>IF(D$28=0,0,D$28/WWP_fec!D$28)</f>
        <v>0.2996791694106874</v>
      </c>
      <c r="E77" s="349">
        <f>IF(E$28=0,0,E$28/WWP_fec!E$28)</f>
        <v>0.29527814541374486</v>
      </c>
      <c r="F77" s="349">
        <f>IF(F$28=0,0,F$28/WWP_fec!F$28)</f>
        <v>0.29381395259047921</v>
      </c>
      <c r="G77" s="349">
        <f>IF(G$28=0,0,G$28/WWP_fec!G$28)</f>
        <v>0.2979334998162711</v>
      </c>
      <c r="H77" s="349">
        <f>IF(H$28=0,0,H$28/WWP_fec!H$28)</f>
        <v>0.29725390716020977</v>
      </c>
      <c r="I77" s="349">
        <f>IF(I$28=0,0,I$28/WWP_fec!I$28)</f>
        <v>0.29644255853428203</v>
      </c>
      <c r="J77" s="349">
        <f>IF(J$28=0,0,J$28/WWP_fec!J$28)</f>
        <v>0.29555794055328749</v>
      </c>
      <c r="K77" s="349">
        <f>IF(K$28=0,0,K$28/WWP_fec!K$28)</f>
        <v>0.28927214113166444</v>
      </c>
      <c r="L77" s="349">
        <f>IF(L$28=0,0,L$28/WWP_fec!L$28)</f>
        <v>0.30991180554251341</v>
      </c>
      <c r="M77" s="349">
        <f>IF(M$28=0,0,M$28/WWP_fec!M$28)</f>
        <v>0.29985068334270587</v>
      </c>
      <c r="N77" s="349">
        <f>IF(N$28=0,0,N$28/WWP_fec!N$28)</f>
        <v>0.29912482812070268</v>
      </c>
      <c r="O77" s="349">
        <f>IF(O$28=0,0,O$28/WWP_fec!O$28)</f>
        <v>0.30188724650591225</v>
      </c>
      <c r="P77" s="349">
        <f>IF(P$28=0,0,P$28/WWP_fec!P$28)</f>
        <v>0.29964992292083575</v>
      </c>
      <c r="Q77" s="349">
        <f>IF(Q$28=0,0,Q$28/WWP_fec!Q$28)</f>
        <v>0.29781434378994637</v>
      </c>
      <c r="R77" s="349">
        <f>IF(R$28=0,0,R$28/WWP_fec!R$28)</f>
        <v>0.30226240340201643</v>
      </c>
      <c r="S77" s="349">
        <f>IF(S$28=0,0,S$28/WWP_fec!S$28)</f>
        <v>0.30545573844871904</v>
      </c>
      <c r="T77" s="349">
        <f>IF(T$28=0,0,T$28/WWP_fec!T$28)</f>
        <v>0.29980456312175668</v>
      </c>
      <c r="U77" s="349">
        <f>IF(U$28=0,0,U$28/WWP_fec!U$28)</f>
        <v>0.29801607706956673</v>
      </c>
      <c r="V77" s="349">
        <f>IF(V$28=0,0,V$28/WWP_fec!V$28)</f>
        <v>0.30011213669858566</v>
      </c>
      <c r="W77" s="349">
        <f>IF(W$28=0,0,W$28/WWP_fec!W$28)</f>
        <v>0.29899564894733005</v>
      </c>
      <c r="X77" s="349">
        <f>IF(X$28=0,0,X$28/WWP_fec!X$28)</f>
        <v>0.29732007947481492</v>
      </c>
      <c r="Y77" s="349">
        <f>IF(Y$28=0,0,Y$28/WWP_fec!Y$28)</f>
        <v>0.30141506808416213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0.49012108021234263</v>
      </c>
      <c r="C78" s="337">
        <f>IF(C$48=0,0,C$48/WWP_fec!C$48)</f>
        <v>0.49012108021234269</v>
      </c>
      <c r="D78" s="337">
        <f>IF(D$48=0,0,D$48/WWP_fec!D$48)</f>
        <v>0.49012108021234269</v>
      </c>
      <c r="E78" s="337">
        <f>IF(E$48=0,0,E$48/WWP_fec!E$48)</f>
        <v>0.49012108021234269</v>
      </c>
      <c r="F78" s="337">
        <f>IF(F$48=0,0,F$48/WWP_fec!F$48)</f>
        <v>0.49012108021234263</v>
      </c>
      <c r="G78" s="337">
        <f>IF(G$48=0,0,G$48/WWP_fec!G$48)</f>
        <v>0.49012108021234291</v>
      </c>
      <c r="H78" s="337">
        <f>IF(H$48=0,0,H$48/WWP_fec!H$48)</f>
        <v>0.49012108021234257</v>
      </c>
      <c r="I78" s="337">
        <f>IF(I$48=0,0,I$48/WWP_fec!I$48)</f>
        <v>0.4901210802123428</v>
      </c>
      <c r="J78" s="337">
        <f>IF(J$48=0,0,J$48/WWP_fec!J$48)</f>
        <v>0.49012108021234263</v>
      </c>
      <c r="K78" s="337">
        <f>IF(K$48=0,0,K$48/WWP_fec!K$48)</f>
        <v>0.49012108021234263</v>
      </c>
      <c r="L78" s="337">
        <f>IF(L$48=0,0,L$48/WWP_fec!L$48)</f>
        <v>0.49012108021234263</v>
      </c>
      <c r="M78" s="337">
        <f>IF(M$48=0,0,M$48/WWP_fec!M$48)</f>
        <v>0.49012108021234263</v>
      </c>
      <c r="N78" s="337">
        <f>IF(N$48=0,0,N$48/WWP_fec!N$48)</f>
        <v>0.49012108021234274</v>
      </c>
      <c r="O78" s="337">
        <f>IF(O$48=0,0,O$48/WWP_fec!O$48)</f>
        <v>0.49012108021234274</v>
      </c>
      <c r="P78" s="337">
        <f>IF(P$48=0,0,P$48/WWP_fec!P$48)</f>
        <v>0.49012108021234257</v>
      </c>
      <c r="Q78" s="337">
        <f>IF(Q$48=0,0,Q$48/WWP_fec!Q$48)</f>
        <v>0.49012108021234269</v>
      </c>
      <c r="R78" s="337">
        <f>IF(R$48=0,0,R$48/WWP_fec!R$48)</f>
        <v>0.49012108021234263</v>
      </c>
      <c r="S78" s="337">
        <f>IF(S$48=0,0,S$48/WWP_fec!S$48)</f>
        <v>0.49012108021234274</v>
      </c>
      <c r="T78" s="337">
        <f>IF(T$48=0,0,T$48/WWP_fec!T$48)</f>
        <v>0.49012108021234269</v>
      </c>
      <c r="U78" s="337">
        <f>IF(U$48=0,0,U$48/WWP_fec!U$48)</f>
        <v>0.49012108021234269</v>
      </c>
      <c r="V78" s="337">
        <f>IF(V$48=0,0,V$48/WWP_fec!V$48)</f>
        <v>0.49012108021234263</v>
      </c>
      <c r="W78" s="337">
        <f>IF(W$48=0,0,W$48/WWP_fec!W$48)</f>
        <v>0.49012108021234263</v>
      </c>
      <c r="X78" s="337">
        <f>IF(X$48=0,0,X$48/WWP_fec!X$48)</f>
        <v>0.49012108021234263</v>
      </c>
      <c r="Y78" s="337">
        <f>IF(Y$48=0,0,Y$48/WWP_fec!Y$48)</f>
        <v>0.49012108021234252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PT: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290.76569964125258</v>
      </c>
      <c r="C5" s="223">
        <v>253.17792396163199</v>
      </c>
      <c r="D5" s="223">
        <v>108.9339598810672</v>
      </c>
      <c r="E5" s="223">
        <v>99.846699840844195</v>
      </c>
      <c r="F5" s="223">
        <v>92.337514560585547</v>
      </c>
      <c r="G5" s="223">
        <v>94.514446440913645</v>
      </c>
      <c r="H5" s="223">
        <v>89.5672094409354</v>
      </c>
      <c r="I5" s="223">
        <v>73.825562880920742</v>
      </c>
      <c r="J5" s="223">
        <v>77.406900840779343</v>
      </c>
      <c r="K5" s="223">
        <v>100.2143365208276</v>
      </c>
      <c r="L5" s="223">
        <v>40.802819400930893</v>
      </c>
      <c r="M5" s="223">
        <v>55.923935040712607</v>
      </c>
      <c r="N5" s="223">
        <v>39.787441200325667</v>
      </c>
      <c r="O5" s="223">
        <v>41.347319760439497</v>
      </c>
      <c r="P5" s="223">
        <v>40.03989120037091</v>
      </c>
      <c r="Q5" s="223">
        <v>40.350227040332221</v>
      </c>
      <c r="R5" s="223">
        <v>34.11493020034343</v>
      </c>
      <c r="S5" s="223">
        <v>41.45825916050353</v>
      </c>
      <c r="T5" s="223">
        <v>49.720343400606453</v>
      </c>
      <c r="U5" s="223">
        <v>37.72393956025509</v>
      </c>
      <c r="V5" s="223">
        <v>37.225734120294483</v>
      </c>
      <c r="W5" s="223">
        <v>37.247790240278682</v>
      </c>
      <c r="X5" s="223">
        <v>49.322544480348178</v>
      </c>
      <c r="Y5" s="223">
        <v>30.289152240322519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1.654600699665336</v>
      </c>
      <c r="C10" s="260">
        <v>1.4078211934327911</v>
      </c>
      <c r="D10" s="260">
        <v>0.38046987753139899</v>
      </c>
      <c r="E10" s="260">
        <v>0.76014717004304333</v>
      </c>
      <c r="F10" s="260">
        <v>0.93762403182681564</v>
      </c>
      <c r="G10" s="260">
        <v>0.7955403082114807</v>
      </c>
      <c r="H10" s="260">
        <v>0.75585951152900432</v>
      </c>
      <c r="I10" s="260">
        <v>0.55285146704675436</v>
      </c>
      <c r="J10" s="260">
        <v>0.65276697815498341</v>
      </c>
      <c r="K10" s="260">
        <v>0.58921437162886803</v>
      </c>
      <c r="L10" s="260">
        <v>0.23351805280997939</v>
      </c>
      <c r="M10" s="260">
        <v>0.43040515514928263</v>
      </c>
      <c r="N10" s="260">
        <v>0.53863726170387771</v>
      </c>
      <c r="O10" s="260">
        <v>0.47097610961828279</v>
      </c>
      <c r="P10" s="260">
        <v>0.50178963055198322</v>
      </c>
      <c r="Q10" s="260">
        <v>0.54575362386225201</v>
      </c>
      <c r="R10" s="260">
        <v>0.21613492085862371</v>
      </c>
      <c r="S10" s="260">
        <v>0.21383208321890851</v>
      </c>
      <c r="T10" s="260">
        <v>0.50291986579600101</v>
      </c>
      <c r="U10" s="260">
        <v>0.34751513688364871</v>
      </c>
      <c r="V10" s="260">
        <v>0.30422676993217102</v>
      </c>
      <c r="W10" s="260">
        <v>0.31346028293361472</v>
      </c>
      <c r="X10" s="260">
        <v>0.45274706292875472</v>
      </c>
      <c r="Y10" s="260">
        <v>0.1776771097243344</v>
      </c>
      <c r="DA10" s="68" t="s">
        <v>2986</v>
      </c>
    </row>
    <row r="11" spans="1:105" ht="12" customHeight="1" x14ac:dyDescent="0.25">
      <c r="A11" s="37" t="s">
        <v>159</v>
      </c>
      <c r="B11" s="226">
        <v>1.3583936499647951</v>
      </c>
      <c r="C11" s="226">
        <v>1.115180659710699</v>
      </c>
      <c r="D11" s="226">
        <v>0.2467941574615593</v>
      </c>
      <c r="E11" s="226">
        <v>0.49140337860443511</v>
      </c>
      <c r="F11" s="226">
        <v>0.48986877348083269</v>
      </c>
      <c r="G11" s="226">
        <v>0.46587164522836549</v>
      </c>
      <c r="H11" s="226">
        <v>0.47433832412710941</v>
      </c>
      <c r="I11" s="226">
        <v>0.34206194987204808</v>
      </c>
      <c r="J11" s="226">
        <v>0.31216300292289728</v>
      </c>
      <c r="K11" s="226">
        <v>0.34879279223367621</v>
      </c>
      <c r="L11" s="226">
        <v>0.1177929365924282</v>
      </c>
      <c r="M11" s="226">
        <v>0.1826521632078934</v>
      </c>
      <c r="N11" s="226">
        <v>0.23265057051727939</v>
      </c>
      <c r="O11" s="226">
        <v>0.1561390107963159</v>
      </c>
      <c r="P11" s="226">
        <v>0.2152618664731433</v>
      </c>
      <c r="Q11" s="226">
        <v>0.27862035723376571</v>
      </c>
      <c r="R11" s="226">
        <v>8.8256789651936396E-2</v>
      </c>
      <c r="S11" s="226">
        <v>7.7523127680970277E-2</v>
      </c>
      <c r="T11" s="226">
        <v>0.15633862189806949</v>
      </c>
      <c r="U11" s="226">
        <v>0.1343451233406518</v>
      </c>
      <c r="V11" s="226">
        <v>0.1078142231634162</v>
      </c>
      <c r="W11" s="226">
        <v>0.10550960916160899</v>
      </c>
      <c r="X11" s="226">
        <v>0.25621248219004311</v>
      </c>
      <c r="Y11" s="226">
        <v>6.5477172467330841E-2</v>
      </c>
      <c r="DA11" s="69" t="s">
        <v>2987</v>
      </c>
    </row>
    <row r="12" spans="1:105" ht="12" customHeight="1" x14ac:dyDescent="0.25">
      <c r="A12" s="37" t="s">
        <v>35</v>
      </c>
      <c r="B12" s="226">
        <v>0.29620704970054118</v>
      </c>
      <c r="C12" s="226">
        <v>0.29264053372209242</v>
      </c>
      <c r="D12" s="226">
        <v>0.13367572006983969</v>
      </c>
      <c r="E12" s="226">
        <v>0.26874379143860833</v>
      </c>
      <c r="F12" s="226">
        <v>0.4477552583459829</v>
      </c>
      <c r="G12" s="226">
        <v>0.32966866298311509</v>
      </c>
      <c r="H12" s="226">
        <v>0.28152118740189502</v>
      </c>
      <c r="I12" s="226">
        <v>0.2107895171747062</v>
      </c>
      <c r="J12" s="226">
        <v>0.34060397523208608</v>
      </c>
      <c r="K12" s="226">
        <v>0.24042157939519179</v>
      </c>
      <c r="L12" s="226">
        <v>0.1157251162175512</v>
      </c>
      <c r="M12" s="226">
        <v>0.24775299194138911</v>
      </c>
      <c r="N12" s="226">
        <v>0.30598669118659833</v>
      </c>
      <c r="O12" s="226">
        <v>0.31483709882196692</v>
      </c>
      <c r="P12" s="226">
        <v>0.2865277640788399</v>
      </c>
      <c r="Q12" s="226">
        <v>0.2671332666284863</v>
      </c>
      <c r="R12" s="226">
        <v>0.12787813120668731</v>
      </c>
      <c r="S12" s="226">
        <v>0.13630895553793829</v>
      </c>
      <c r="T12" s="226">
        <v>0.34658124389793149</v>
      </c>
      <c r="U12" s="226">
        <v>0.21317001354299681</v>
      </c>
      <c r="V12" s="226">
        <v>0.1964125467687548</v>
      </c>
      <c r="W12" s="226">
        <v>0.20795067377200571</v>
      </c>
      <c r="X12" s="226">
        <v>0.19653458073871161</v>
      </c>
      <c r="Y12" s="226">
        <v>0.1121999372570036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235.79948791748791</v>
      </c>
      <c r="C16" s="261">
        <v>205.60811432309211</v>
      </c>
      <c r="D16" s="261">
        <v>84.156807039612019</v>
      </c>
      <c r="E16" s="261">
        <v>74.764771111304682</v>
      </c>
      <c r="F16" s="261">
        <v>68.175294988713162</v>
      </c>
      <c r="G16" s="261">
        <v>70.405213393810115</v>
      </c>
      <c r="H16" s="261">
        <v>66.112890726725169</v>
      </c>
      <c r="I16" s="261">
        <v>52.721848496999399</v>
      </c>
      <c r="J16" s="261">
        <v>56.012340064060183</v>
      </c>
      <c r="K16" s="261">
        <v>77.025003610177592</v>
      </c>
      <c r="L16" s="261">
        <v>29.53943469249738</v>
      </c>
      <c r="M16" s="261">
        <v>40.103738473313228</v>
      </c>
      <c r="N16" s="261">
        <v>25.010703120576238</v>
      </c>
      <c r="O16" s="261">
        <v>28.14671176378334</v>
      </c>
      <c r="P16" s="261">
        <v>26.545173991129651</v>
      </c>
      <c r="Q16" s="261">
        <v>25.78896530169083</v>
      </c>
      <c r="R16" s="261">
        <v>21.589277048391882</v>
      </c>
      <c r="S16" s="261">
        <v>29.287014292509749</v>
      </c>
      <c r="T16" s="261">
        <v>32.752814844342993</v>
      </c>
      <c r="U16" s="261">
        <v>21.838589478978509</v>
      </c>
      <c r="V16" s="261">
        <v>23.009293766863721</v>
      </c>
      <c r="W16" s="261">
        <v>21.495585112026049</v>
      </c>
      <c r="X16" s="261">
        <v>30.950691954541561</v>
      </c>
      <c r="Y16" s="261">
        <v>17.762928775341251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41.382554761359771</v>
      </c>
      <c r="C19" s="229">
        <v>41.435758980526707</v>
      </c>
      <c r="D19" s="229">
        <v>20.82468632653265</v>
      </c>
      <c r="E19" s="229">
        <v>18.016163598898249</v>
      </c>
      <c r="F19" s="229">
        <v>6.6801299689932909</v>
      </c>
      <c r="G19" s="229">
        <v>13.455850889617841</v>
      </c>
      <c r="H19" s="229">
        <v>8.8892010293619048</v>
      </c>
      <c r="I19" s="229">
        <v>4.1770830066284503</v>
      </c>
      <c r="J19" s="229">
        <v>2.1182474166867751</v>
      </c>
      <c r="K19" s="229">
        <v>2.2441795691665649</v>
      </c>
      <c r="L19" s="229">
        <v>2.113486095196317</v>
      </c>
      <c r="M19" s="229">
        <v>2.0976704125853041</v>
      </c>
      <c r="N19" s="229">
        <v>1.849669853181277</v>
      </c>
      <c r="O19" s="229">
        <v>1.9987126811136899</v>
      </c>
      <c r="P19" s="229">
        <v>1.948787599012759</v>
      </c>
      <c r="Q19" s="229">
        <v>1.880601502476319</v>
      </c>
      <c r="R19" s="229">
        <v>1.8486239664667701</v>
      </c>
      <c r="S19" s="229">
        <v>1.805461316291304</v>
      </c>
      <c r="T19" s="229">
        <v>1.564595095960668</v>
      </c>
      <c r="U19" s="229">
        <v>1.2278558190954141</v>
      </c>
      <c r="V19" s="229">
        <v>1.217316965490657</v>
      </c>
      <c r="W19" s="229">
        <v>1.118329887011555</v>
      </c>
      <c r="X19" s="229">
        <v>1.393497355408581</v>
      </c>
      <c r="Y19" s="229">
        <v>1.0923921578545761</v>
      </c>
      <c r="DA19" s="73" t="s">
        <v>2995</v>
      </c>
    </row>
    <row r="20" spans="1:105" ht="12" customHeight="1" x14ac:dyDescent="0.25">
      <c r="A20" s="46" t="s">
        <v>159</v>
      </c>
      <c r="B20" s="229">
        <v>38.172595860656862</v>
      </c>
      <c r="C20" s="229">
        <v>41.042331081108642</v>
      </c>
      <c r="D20" s="229">
        <v>22.211087618765291</v>
      </c>
      <c r="E20" s="229">
        <v>21.43299166142473</v>
      </c>
      <c r="F20" s="229">
        <v>18.79386644708811</v>
      </c>
      <c r="G20" s="229">
        <v>23.770397177474312</v>
      </c>
      <c r="H20" s="229">
        <v>25.738293862042021</v>
      </c>
      <c r="I20" s="229">
        <v>20.38759676951139</v>
      </c>
      <c r="J20" s="229">
        <v>16.048884034820311</v>
      </c>
      <c r="K20" s="229">
        <v>14.51129660697144</v>
      </c>
      <c r="L20" s="229">
        <v>13.834403744098969</v>
      </c>
      <c r="M20" s="229">
        <v>11.38124208107876</v>
      </c>
      <c r="N20" s="229">
        <v>10.003815158245549</v>
      </c>
      <c r="O20" s="229">
        <v>8.6686407817585192</v>
      </c>
      <c r="P20" s="229">
        <v>10.551561293599111</v>
      </c>
      <c r="Q20" s="229">
        <v>12.20579501693479</v>
      </c>
      <c r="R20" s="229">
        <v>8.0609216674566753</v>
      </c>
      <c r="S20" s="229">
        <v>9.5041358141320149</v>
      </c>
      <c r="T20" s="229">
        <v>9.2532861475027843</v>
      </c>
      <c r="U20" s="229">
        <v>7.9678588406507016</v>
      </c>
      <c r="V20" s="229">
        <v>7.6571469495850746</v>
      </c>
      <c r="W20" s="229">
        <v>6.8425357151091086</v>
      </c>
      <c r="X20" s="229">
        <v>16.63343196968005</v>
      </c>
      <c r="Y20" s="229">
        <v>6.1433889988398063</v>
      </c>
      <c r="DA20" s="73" t="s">
        <v>2996</v>
      </c>
    </row>
    <row r="21" spans="1:105" ht="12" customHeight="1" x14ac:dyDescent="0.25">
      <c r="A21" s="46" t="s">
        <v>32</v>
      </c>
      <c r="B21" s="229">
        <v>147.92054102361061</v>
      </c>
      <c r="C21" s="229">
        <v>112.3598861962125</v>
      </c>
      <c r="D21" s="229">
        <v>29.090427663813919</v>
      </c>
      <c r="E21" s="229">
        <v>23.59411841781089</v>
      </c>
      <c r="F21" s="229">
        <v>25.523121514025899</v>
      </c>
      <c r="G21" s="229">
        <v>16.358119635982121</v>
      </c>
      <c r="H21" s="229">
        <v>16.209642894474559</v>
      </c>
      <c r="I21" s="229">
        <v>15.593679326598011</v>
      </c>
      <c r="J21" s="229">
        <v>20.33412097847906</v>
      </c>
      <c r="K21" s="229">
        <v>50.266944447798288</v>
      </c>
      <c r="L21" s="229">
        <v>0</v>
      </c>
      <c r="M21" s="229">
        <v>11.18708504040225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1.266290239468012</v>
      </c>
      <c r="T21" s="229">
        <v>1.421669608851124</v>
      </c>
      <c r="U21" s="229">
        <v>0</v>
      </c>
      <c r="V21" s="229">
        <v>0.185281367159706</v>
      </c>
      <c r="W21" s="229">
        <v>4.8650102838560548E-2</v>
      </c>
      <c r="X21" s="229">
        <v>0.16464741982717929</v>
      </c>
      <c r="Y21" s="229">
        <v>0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8.3237962718607346</v>
      </c>
      <c r="C23" s="229">
        <v>10.7701380652443</v>
      </c>
      <c r="D23" s="229">
        <v>12.03060543050017</v>
      </c>
      <c r="E23" s="229">
        <v>11.721497433170819</v>
      </c>
      <c r="F23" s="229">
        <v>17.178177058605861</v>
      </c>
      <c r="G23" s="229">
        <v>16.82084569073584</v>
      </c>
      <c r="H23" s="229">
        <v>15.275752940846679</v>
      </c>
      <c r="I23" s="229">
        <v>12.563489394261561</v>
      </c>
      <c r="J23" s="229">
        <v>17.51108763407403</v>
      </c>
      <c r="K23" s="229">
        <v>10.00258298624129</v>
      </c>
      <c r="L23" s="229">
        <v>13.591544853202089</v>
      </c>
      <c r="M23" s="229">
        <v>15.437740939246909</v>
      </c>
      <c r="N23" s="229">
        <v>13.15721810914941</v>
      </c>
      <c r="O23" s="229">
        <v>17.479358300911141</v>
      </c>
      <c r="P23" s="229">
        <v>14.04482509851778</v>
      </c>
      <c r="Q23" s="229">
        <v>11.70256878227972</v>
      </c>
      <c r="R23" s="229">
        <v>11.67973141446843</v>
      </c>
      <c r="S23" s="229">
        <v>16.711126922618408</v>
      </c>
      <c r="T23" s="229">
        <v>20.51326399202841</v>
      </c>
      <c r="U23" s="229">
        <v>12.642874819232389</v>
      </c>
      <c r="V23" s="229">
        <v>13.949548484628281</v>
      </c>
      <c r="W23" s="229">
        <v>13.486069407066831</v>
      </c>
      <c r="X23" s="229">
        <v>12.75911520962576</v>
      </c>
      <c r="Y23" s="229">
        <v>10.52714761864687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53.311611024099349</v>
      </c>
      <c r="C28" s="261">
        <f t="shared" si="0"/>
        <v>46.161988445107127</v>
      </c>
      <c r="D28" s="261">
        <f t="shared" si="0"/>
        <v>24.396682963923812</v>
      </c>
      <c r="E28" s="261">
        <f t="shared" si="0"/>
        <v>24.321781559496451</v>
      </c>
      <c r="F28" s="261">
        <f t="shared" si="0"/>
        <v>23.224595540045563</v>
      </c>
      <c r="G28" s="261">
        <f t="shared" si="0"/>
        <v>23.313692738892058</v>
      </c>
      <c r="H28" s="261">
        <f t="shared" si="0"/>
        <v>22.698459202681232</v>
      </c>
      <c r="I28" s="261">
        <f t="shared" si="0"/>
        <v>20.550862916874586</v>
      </c>
      <c r="J28" s="261">
        <f t="shared" si="0"/>
        <v>20.741793798564174</v>
      </c>
      <c r="K28" s="261">
        <f t="shared" si="0"/>
        <v>22.600118539021199</v>
      </c>
      <c r="L28" s="261">
        <f t="shared" si="0"/>
        <v>11.029866655623518</v>
      </c>
      <c r="M28" s="261">
        <f t="shared" si="0"/>
        <v>15.389791412250087</v>
      </c>
      <c r="N28" s="261">
        <f t="shared" si="0"/>
        <v>14.238100818045561</v>
      </c>
      <c r="O28" s="261">
        <f t="shared" si="0"/>
        <v>12.729631887037883</v>
      </c>
      <c r="P28" s="261">
        <f t="shared" si="0"/>
        <v>12.992927578689276</v>
      </c>
      <c r="Q28" s="261">
        <f t="shared" si="0"/>
        <v>14.015508114779138</v>
      </c>
      <c r="R28" s="261">
        <f t="shared" si="0"/>
        <v>12.309518231092925</v>
      </c>
      <c r="S28" s="261">
        <f t="shared" si="0"/>
        <v>11.957412784774879</v>
      </c>
      <c r="T28" s="261">
        <f t="shared" si="0"/>
        <v>16.464608690467461</v>
      </c>
      <c r="U28" s="261">
        <f t="shared" si="0"/>
        <v>15.537834944392934</v>
      </c>
      <c r="V28" s="261">
        <f t="shared" si="0"/>
        <v>13.912213583498595</v>
      </c>
      <c r="W28" s="261">
        <f t="shared" si="0"/>
        <v>15.43874484531902</v>
      </c>
      <c r="X28" s="261">
        <f t="shared" si="0"/>
        <v>17.919105462877855</v>
      </c>
      <c r="Y28" s="261">
        <f t="shared" si="0"/>
        <v>12.348546355256936</v>
      </c>
      <c r="DA28" s="70"/>
    </row>
    <row r="29" spans="1:105" ht="12" customHeight="1" x14ac:dyDescent="0.25">
      <c r="A29" s="60" t="s">
        <v>2913</v>
      </c>
      <c r="B29" s="329">
        <v>34.20837918790351</v>
      </c>
      <c r="C29" s="329">
        <v>29.504702587508021</v>
      </c>
      <c r="D29" s="329">
        <v>17.57874196807963</v>
      </c>
      <c r="E29" s="329">
        <v>18.264733818073239</v>
      </c>
      <c r="F29" s="329">
        <v>17.70139242721201</v>
      </c>
      <c r="G29" s="329">
        <v>17.60983338865703</v>
      </c>
      <c r="H29" s="329">
        <v>17.34234121418222</v>
      </c>
      <c r="I29" s="329">
        <v>16.27961659837791</v>
      </c>
      <c r="J29" s="329">
        <v>16.20396919435635</v>
      </c>
      <c r="K29" s="329">
        <v>16.35995867207555</v>
      </c>
      <c r="L29" s="329">
        <v>8.6367373311085895</v>
      </c>
      <c r="M29" s="329">
        <v>12.14079786981309</v>
      </c>
      <c r="N29" s="329">
        <v>12.211865458849941</v>
      </c>
      <c r="O29" s="329">
        <v>10.44933363448915</v>
      </c>
      <c r="P29" s="329">
        <v>10.84237747629825</v>
      </c>
      <c r="Q29" s="329">
        <v>11.92622205514952</v>
      </c>
      <c r="R29" s="329">
        <v>10.560468781182291</v>
      </c>
      <c r="S29" s="329">
        <v>9.5847332307990492</v>
      </c>
      <c r="T29" s="329">
        <v>13.811148240721179</v>
      </c>
      <c r="U29" s="329">
        <v>13.768587515244921</v>
      </c>
      <c r="V29" s="329">
        <v>12.048121862615201</v>
      </c>
      <c r="W29" s="329">
        <v>13.69728582233164</v>
      </c>
      <c r="X29" s="329">
        <v>15.411643512387171</v>
      </c>
      <c r="Y29" s="329">
        <v>10.909487477385589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6.0035335001920807</v>
      </c>
      <c r="C31" s="295">
        <v>5.9460189556867098</v>
      </c>
      <c r="D31" s="295">
        <v>4.3498773346760427</v>
      </c>
      <c r="E31" s="295">
        <v>4.4012765325911882</v>
      </c>
      <c r="F31" s="295">
        <v>1.7344641055899559</v>
      </c>
      <c r="G31" s="295">
        <v>3.365592984476562</v>
      </c>
      <c r="H31" s="295">
        <v>2.331762469892082</v>
      </c>
      <c r="I31" s="295">
        <v>1.289812701680614</v>
      </c>
      <c r="J31" s="295">
        <v>0.61279382091092283</v>
      </c>
      <c r="K31" s="295">
        <v>0.47665930910037718</v>
      </c>
      <c r="L31" s="295">
        <v>0.61794087961328292</v>
      </c>
      <c r="M31" s="295">
        <v>0.63503786545069152</v>
      </c>
      <c r="N31" s="295">
        <v>0.90313012318943831</v>
      </c>
      <c r="O31" s="295">
        <v>0.74201263080806734</v>
      </c>
      <c r="P31" s="295">
        <v>0.79598237994921073</v>
      </c>
      <c r="Q31" s="295">
        <v>0.86969255467996165</v>
      </c>
      <c r="R31" s="295">
        <v>0.90426074213874041</v>
      </c>
      <c r="S31" s="295">
        <v>0.59087160276372841</v>
      </c>
      <c r="T31" s="295">
        <v>0.65975565488687804</v>
      </c>
      <c r="U31" s="295">
        <v>0.77412693331642335</v>
      </c>
      <c r="V31" s="295">
        <v>0.63741126930118164</v>
      </c>
      <c r="W31" s="295">
        <v>0.7126153592108162</v>
      </c>
      <c r="X31" s="295">
        <v>0.69388059267153246</v>
      </c>
      <c r="Y31" s="295">
        <v>0.67091630649629508</v>
      </c>
      <c r="DA31" s="122" t="s">
        <v>3006</v>
      </c>
    </row>
    <row r="32" spans="1:105" ht="12" customHeight="1" x14ac:dyDescent="0.25">
      <c r="A32" s="59" t="s">
        <v>159</v>
      </c>
      <c r="B32" s="295">
        <v>5.5378518643979637</v>
      </c>
      <c r="C32" s="295">
        <v>5.8895621704077081</v>
      </c>
      <c r="D32" s="295">
        <v>4.6394699587034482</v>
      </c>
      <c r="E32" s="295">
        <v>5.2359939287196582</v>
      </c>
      <c r="F32" s="295">
        <v>4.8797384046463774</v>
      </c>
      <c r="G32" s="295">
        <v>5.9454792294447874</v>
      </c>
      <c r="H32" s="295">
        <v>6.7515165275625924</v>
      </c>
      <c r="I32" s="295">
        <v>6.2953456343410101</v>
      </c>
      <c r="J32" s="295">
        <v>4.6428273163843086</v>
      </c>
      <c r="K32" s="295">
        <v>3.0821707450970339</v>
      </c>
      <c r="L32" s="295">
        <v>4.0449017563845047</v>
      </c>
      <c r="M32" s="295">
        <v>3.4454982222103161</v>
      </c>
      <c r="N32" s="295">
        <v>4.8845186078432672</v>
      </c>
      <c r="O32" s="295">
        <v>3.218191895604861</v>
      </c>
      <c r="P32" s="295">
        <v>4.3097856713136906</v>
      </c>
      <c r="Q32" s="295">
        <v>5.6446243588554426</v>
      </c>
      <c r="R32" s="295">
        <v>3.9430274309751852</v>
      </c>
      <c r="S32" s="295">
        <v>3.1104094619517499</v>
      </c>
      <c r="T32" s="295">
        <v>3.9019091123719361</v>
      </c>
      <c r="U32" s="295">
        <v>5.0235003438394479</v>
      </c>
      <c r="V32" s="295">
        <v>4.0094337750344584</v>
      </c>
      <c r="W32" s="295">
        <v>4.3601589326789894</v>
      </c>
      <c r="X32" s="295">
        <v>8.2824811891366235</v>
      </c>
      <c r="Y32" s="295">
        <v>3.773095428080028</v>
      </c>
      <c r="DA32" s="122" t="s">
        <v>3007</v>
      </c>
    </row>
    <row r="33" spans="1:105" ht="12" customHeight="1" x14ac:dyDescent="0.25">
      <c r="A33" s="59" t="s">
        <v>32</v>
      </c>
      <c r="B33" s="295">
        <v>21.459427251963199</v>
      </c>
      <c r="C33" s="295">
        <v>16.123609887186088</v>
      </c>
      <c r="D33" s="295">
        <v>6.0764320752160987</v>
      </c>
      <c r="E33" s="295">
        <v>5.7639485304096043</v>
      </c>
      <c r="F33" s="295">
        <v>6.6269576092334859</v>
      </c>
      <c r="G33" s="295">
        <v>4.0915117994186812</v>
      </c>
      <c r="H33" s="295">
        <v>4.2520173440606523</v>
      </c>
      <c r="I33" s="295">
        <v>4.8150648740913438</v>
      </c>
      <c r="J33" s="295">
        <v>5.8825157019463008</v>
      </c>
      <c r="K33" s="295">
        <v>10.67659974285071</v>
      </c>
      <c r="L33" s="295">
        <v>0</v>
      </c>
      <c r="M33" s="295">
        <v>3.3867201263122682</v>
      </c>
      <c r="N33" s="295">
        <v>0</v>
      </c>
      <c r="O33" s="295">
        <v>0</v>
      </c>
      <c r="P33" s="295">
        <v>0</v>
      </c>
      <c r="Q33" s="295">
        <v>0</v>
      </c>
      <c r="R33" s="295">
        <v>0</v>
      </c>
      <c r="S33" s="295">
        <v>0.4144175987638874</v>
      </c>
      <c r="T33" s="295">
        <v>0.59948709173502601</v>
      </c>
      <c r="U33" s="295">
        <v>0</v>
      </c>
      <c r="V33" s="295">
        <v>9.7016992917308489E-2</v>
      </c>
      <c r="W33" s="295">
        <v>3.1000522218526519E-2</v>
      </c>
      <c r="X33" s="295">
        <v>8.1984833920279943E-2</v>
      </c>
      <c r="Y33" s="295">
        <v>0</v>
      </c>
      <c r="DA33" s="122" t="s">
        <v>3008</v>
      </c>
    </row>
    <row r="34" spans="1:105" ht="12" customHeight="1" x14ac:dyDescent="0.25">
      <c r="A34" s="59" t="s">
        <v>35</v>
      </c>
      <c r="B34" s="295">
        <v>1.207566571350267</v>
      </c>
      <c r="C34" s="295">
        <v>1.545511574227511</v>
      </c>
      <c r="D34" s="295">
        <v>2.512962599484037</v>
      </c>
      <c r="E34" s="295">
        <v>2.8635148263527919</v>
      </c>
      <c r="F34" s="295">
        <v>4.4602323077421948</v>
      </c>
      <c r="G34" s="295">
        <v>4.2072493753169997</v>
      </c>
      <c r="H34" s="295">
        <v>4.0070448726668921</v>
      </c>
      <c r="I34" s="295">
        <v>3.8793933882649401</v>
      </c>
      <c r="J34" s="295">
        <v>5.065832355114817</v>
      </c>
      <c r="K34" s="295">
        <v>2.12452887502742</v>
      </c>
      <c r="L34" s="295">
        <v>3.9738946951108018</v>
      </c>
      <c r="M34" s="295">
        <v>4.6735416558398182</v>
      </c>
      <c r="N34" s="295">
        <v>6.4242167278172371</v>
      </c>
      <c r="O34" s="295">
        <v>6.4891291080762183</v>
      </c>
      <c r="P34" s="295">
        <v>5.7366094250353452</v>
      </c>
      <c r="Q34" s="295">
        <v>5.4119051416141177</v>
      </c>
      <c r="R34" s="295">
        <v>5.7131806080683694</v>
      </c>
      <c r="S34" s="295">
        <v>5.4690345673196834</v>
      </c>
      <c r="T34" s="295">
        <v>8.6499963817273393</v>
      </c>
      <c r="U34" s="295">
        <v>7.9709602380890461</v>
      </c>
      <c r="V34" s="295">
        <v>7.3042598253622497</v>
      </c>
      <c r="W34" s="295">
        <v>8.5935110082233042</v>
      </c>
      <c r="X34" s="295">
        <v>6.3532968966587289</v>
      </c>
      <c r="Y34" s="295">
        <v>6.4654757428092617</v>
      </c>
      <c r="DA34" s="122" t="s">
        <v>3009</v>
      </c>
    </row>
    <row r="35" spans="1:105" ht="12" customHeight="1" x14ac:dyDescent="0.25">
      <c r="A35" s="60" t="s">
        <v>2920</v>
      </c>
      <c r="B35" s="329">
        <v>19.103231836195839</v>
      </c>
      <c r="C35" s="329">
        <v>16.65728585759911</v>
      </c>
      <c r="D35" s="329">
        <v>6.8179409958441832</v>
      </c>
      <c r="E35" s="329">
        <v>6.0570477414232116</v>
      </c>
      <c r="F35" s="329">
        <v>5.5232031128335528</v>
      </c>
      <c r="G35" s="329">
        <v>5.7038593502350263</v>
      </c>
      <c r="H35" s="329">
        <v>5.3561179884990118</v>
      </c>
      <c r="I35" s="329">
        <v>4.2712463184966776</v>
      </c>
      <c r="J35" s="329">
        <v>4.5378246042078221</v>
      </c>
      <c r="K35" s="329">
        <v>6.2401598669456497</v>
      </c>
      <c r="L35" s="329">
        <v>2.3931293245149279</v>
      </c>
      <c r="M35" s="329">
        <v>3.248993542436998</v>
      </c>
      <c r="N35" s="329">
        <v>2.0262353591956201</v>
      </c>
      <c r="O35" s="329">
        <v>2.2802982525487332</v>
      </c>
      <c r="P35" s="329">
        <v>2.1505501023910272</v>
      </c>
      <c r="Q35" s="329">
        <v>2.0892860596296172</v>
      </c>
      <c r="R35" s="329">
        <v>1.749049449910635</v>
      </c>
      <c r="S35" s="329">
        <v>2.3726795539758299</v>
      </c>
      <c r="T35" s="329">
        <v>2.653460449746281</v>
      </c>
      <c r="U35" s="329">
        <v>1.769247429148014</v>
      </c>
      <c r="V35" s="329">
        <v>1.864091720883394</v>
      </c>
      <c r="W35" s="329">
        <v>1.7414590229873801</v>
      </c>
      <c r="X35" s="329">
        <v>2.507461950490685</v>
      </c>
      <c r="Y35" s="329">
        <v>1.439058877871346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3.3525964986699002</v>
      </c>
      <c r="C38" s="229">
        <v>3.3569068241179569</v>
      </c>
      <c r="D38" s="229">
        <v>1.687106339056246</v>
      </c>
      <c r="E38" s="229">
        <v>1.459574628715979</v>
      </c>
      <c r="F38" s="229">
        <v>0.54118892547490638</v>
      </c>
      <c r="G38" s="229">
        <v>1.0901221260819689</v>
      </c>
      <c r="H38" s="229">
        <v>0.72015622087301845</v>
      </c>
      <c r="I38" s="229">
        <v>0.33840525176449798</v>
      </c>
      <c r="J38" s="229">
        <v>0.1716092424320709</v>
      </c>
      <c r="K38" s="229">
        <v>0.18181160175735669</v>
      </c>
      <c r="L38" s="229">
        <v>0.1712235052573122</v>
      </c>
      <c r="M38" s="229">
        <v>0.1699422020015918</v>
      </c>
      <c r="N38" s="229">
        <v>0.14985050365380231</v>
      </c>
      <c r="O38" s="229">
        <v>0.16192516810986529</v>
      </c>
      <c r="P38" s="229">
        <v>0.1578805010656818</v>
      </c>
      <c r="Q38" s="229">
        <v>0.15235642286837611</v>
      </c>
      <c r="R38" s="229">
        <v>0.1497657714240673</v>
      </c>
      <c r="S38" s="229">
        <v>0.14626896097613681</v>
      </c>
      <c r="T38" s="229">
        <v>0.12675524918175621</v>
      </c>
      <c r="U38" s="229">
        <v>9.9474407602656328E-2</v>
      </c>
      <c r="V38" s="229">
        <v>9.8620605223874794E-2</v>
      </c>
      <c r="W38" s="229">
        <v>9.0601193792261822E-2</v>
      </c>
      <c r="X38" s="229">
        <v>0.1128938119357198</v>
      </c>
      <c r="Y38" s="229">
        <v>8.849985566906958E-2</v>
      </c>
      <c r="DA38" s="73" t="s">
        <v>3013</v>
      </c>
    </row>
    <row r="39" spans="1:105" ht="12" customHeight="1" x14ac:dyDescent="0.25">
      <c r="A39" s="64" t="s">
        <v>159</v>
      </c>
      <c r="B39" s="229">
        <v>3.0925425451759661</v>
      </c>
      <c r="C39" s="229">
        <v>3.325033369091452</v>
      </c>
      <c r="D39" s="229">
        <v>1.799425265350052</v>
      </c>
      <c r="E39" s="229">
        <v>1.73638803149022</v>
      </c>
      <c r="F39" s="229">
        <v>1.5225800149441271</v>
      </c>
      <c r="G39" s="229">
        <v>1.9257523081587209</v>
      </c>
      <c r="H39" s="229">
        <v>2.0851809266302461</v>
      </c>
      <c r="I39" s="229">
        <v>1.6516956466298089</v>
      </c>
      <c r="J39" s="229">
        <v>1.300196006094281</v>
      </c>
      <c r="K39" s="229">
        <v>1.175628775851205</v>
      </c>
      <c r="L39" s="229">
        <v>1.1207904833599009</v>
      </c>
      <c r="M39" s="229">
        <v>0.92204825370441712</v>
      </c>
      <c r="N39" s="229">
        <v>0.81045638352398475</v>
      </c>
      <c r="O39" s="229">
        <v>0.70228759197552659</v>
      </c>
      <c r="P39" s="229">
        <v>0.854831888761303</v>
      </c>
      <c r="Q39" s="229">
        <v>0.98884918713301539</v>
      </c>
      <c r="R39" s="229">
        <v>0.65305339204436241</v>
      </c>
      <c r="S39" s="229">
        <v>0.7699749963985838</v>
      </c>
      <c r="T39" s="229">
        <v>0.74965247839834315</v>
      </c>
      <c r="U39" s="229">
        <v>0.64551393226220921</v>
      </c>
      <c r="V39" s="229">
        <v>0.62034169231499392</v>
      </c>
      <c r="W39" s="229">
        <v>0.55434618313895401</v>
      </c>
      <c r="X39" s="229">
        <v>1.347552999180299</v>
      </c>
      <c r="Y39" s="229">
        <v>0.49770500072433799</v>
      </c>
      <c r="DA39" s="73" t="s">
        <v>3014</v>
      </c>
    </row>
    <row r="40" spans="1:105" ht="12" customHeight="1" x14ac:dyDescent="0.25">
      <c r="A40" s="64" t="s">
        <v>32</v>
      </c>
      <c r="B40" s="229">
        <v>11.983742685218861</v>
      </c>
      <c r="C40" s="229">
        <v>9.1028058375000285</v>
      </c>
      <c r="D40" s="229">
        <v>2.3567531413400808</v>
      </c>
      <c r="E40" s="229">
        <v>1.91147113204851</v>
      </c>
      <c r="F40" s="229">
        <v>2.0677487969628179</v>
      </c>
      <c r="G40" s="229">
        <v>1.3252486448136089</v>
      </c>
      <c r="H40" s="229">
        <v>1.3132198416963841</v>
      </c>
      <c r="I40" s="229">
        <v>1.2633177195852721</v>
      </c>
      <c r="J40" s="229">
        <v>1.647363319860415</v>
      </c>
      <c r="K40" s="229">
        <v>4.0723629298952799</v>
      </c>
      <c r="L40" s="229">
        <v>0</v>
      </c>
      <c r="M40" s="229">
        <v>0.90631867348594386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0.1025881617899617</v>
      </c>
      <c r="T40" s="229">
        <v>0.1151761794404757</v>
      </c>
      <c r="U40" s="229">
        <v>0</v>
      </c>
      <c r="V40" s="229">
        <v>1.5010519925377171E-2</v>
      </c>
      <c r="W40" s="229">
        <v>3.9413749435495034E-3</v>
      </c>
      <c r="X40" s="229">
        <v>1.3338866254411431E-2</v>
      </c>
      <c r="Y40" s="229">
        <v>0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0.67435010713110699</v>
      </c>
      <c r="C42" s="229">
        <v>0.87253982688967702</v>
      </c>
      <c r="D42" s="229">
        <v>0.97465625009780432</v>
      </c>
      <c r="E42" s="229">
        <v>0.94961394916850395</v>
      </c>
      <c r="F42" s="229">
        <v>1.391685375451702</v>
      </c>
      <c r="G42" s="229">
        <v>1.3627362711807269</v>
      </c>
      <c r="H42" s="229">
        <v>1.237560999299363</v>
      </c>
      <c r="I42" s="229">
        <v>1.017827700517099</v>
      </c>
      <c r="J42" s="229">
        <v>1.4186560358210549</v>
      </c>
      <c r="K42" s="229">
        <v>0.81035655944180685</v>
      </c>
      <c r="L42" s="229">
        <v>1.101115335897715</v>
      </c>
      <c r="M42" s="229">
        <v>1.250684413245045</v>
      </c>
      <c r="N42" s="229">
        <v>1.065928472017833</v>
      </c>
      <c r="O42" s="229">
        <v>1.416085492463341</v>
      </c>
      <c r="P42" s="229">
        <v>1.1378377125640431</v>
      </c>
      <c r="Q42" s="229">
        <v>0.94808044962822602</v>
      </c>
      <c r="R42" s="229">
        <v>0.94623028644220508</v>
      </c>
      <c r="S42" s="229">
        <v>1.353847434811148</v>
      </c>
      <c r="T42" s="229">
        <v>1.6618765427257061</v>
      </c>
      <c r="U42" s="229">
        <v>1.024259089283148</v>
      </c>
      <c r="V42" s="229">
        <v>1.130118903419149</v>
      </c>
      <c r="W42" s="229">
        <v>1.0925702711126151</v>
      </c>
      <c r="X42" s="229">
        <v>1.033676273120254</v>
      </c>
      <c r="Y42" s="229">
        <v>0.85285402147793798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1.0000000000000004</v>
      </c>
      <c r="E52" s="232">
        <f t="shared" si="1"/>
        <v>0.99999999999999989</v>
      </c>
      <c r="F52" s="232">
        <f t="shared" si="1"/>
        <v>1</v>
      </c>
      <c r="G52" s="232">
        <f t="shared" si="1"/>
        <v>1</v>
      </c>
      <c r="H52" s="232">
        <f t="shared" si="1"/>
        <v>1</v>
      </c>
      <c r="I52" s="232">
        <f t="shared" si="1"/>
        <v>0.99999999999999989</v>
      </c>
      <c r="J52" s="232">
        <f t="shared" si="1"/>
        <v>1</v>
      </c>
      <c r="K52" s="232">
        <f t="shared" si="1"/>
        <v>1.0000000000000007</v>
      </c>
      <c r="L52" s="232">
        <f t="shared" si="1"/>
        <v>0.99999999999999956</v>
      </c>
      <c r="M52" s="232">
        <f t="shared" si="1"/>
        <v>0.99999999999999989</v>
      </c>
      <c r="N52" s="232">
        <f t="shared" si="1"/>
        <v>1.0000000000000004</v>
      </c>
      <c r="O52" s="232">
        <f t="shared" si="1"/>
        <v>1.0000000000000002</v>
      </c>
      <c r="P52" s="232">
        <f t="shared" si="1"/>
        <v>1</v>
      </c>
      <c r="Q52" s="232">
        <f t="shared" si="1"/>
        <v>0.99999999999999989</v>
      </c>
      <c r="R52" s="232">
        <f t="shared" si="1"/>
        <v>1</v>
      </c>
      <c r="S52" s="232">
        <f t="shared" si="1"/>
        <v>1.0000000000000002</v>
      </c>
      <c r="T52" s="232">
        <f t="shared" si="1"/>
        <v>1</v>
      </c>
      <c r="U52" s="232">
        <f t="shared" si="1"/>
        <v>1</v>
      </c>
      <c r="V52" s="232">
        <f t="shared" si="1"/>
        <v>1.0000000000000002</v>
      </c>
      <c r="W52" s="232">
        <f t="shared" si="1"/>
        <v>1</v>
      </c>
      <c r="X52" s="232">
        <f t="shared" si="1"/>
        <v>0.99999999999999989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5.690494792565926E-3</v>
      </c>
      <c r="C57" s="300">
        <f t="shared" si="6"/>
        <v>5.5606001163282324E-3</v>
      </c>
      <c r="D57" s="300">
        <f t="shared" si="6"/>
        <v>3.4926654456222052E-3</v>
      </c>
      <c r="E57" s="300">
        <f t="shared" si="6"/>
        <v>7.6131426602453478E-3</v>
      </c>
      <c r="F57" s="300">
        <f t="shared" si="6"/>
        <v>1.0154313079453867E-2</v>
      </c>
      <c r="G57" s="300">
        <f t="shared" si="6"/>
        <v>8.4171292132448582E-3</v>
      </c>
      <c r="H57" s="300">
        <f t="shared" si="6"/>
        <v>8.4390204433850511E-3</v>
      </c>
      <c r="I57" s="300">
        <f t="shared" si="6"/>
        <v>7.4886183792258173E-3</v>
      </c>
      <c r="J57" s="300">
        <f t="shared" si="6"/>
        <v>8.432930023870612E-3</v>
      </c>
      <c r="K57" s="300">
        <f t="shared" si="6"/>
        <v>5.8795417111444058E-3</v>
      </c>
      <c r="L57" s="300">
        <f t="shared" si="6"/>
        <v>5.7230862042992013E-3</v>
      </c>
      <c r="M57" s="300">
        <f t="shared" si="6"/>
        <v>7.6962601940644519E-3</v>
      </c>
      <c r="N57" s="300">
        <f t="shared" si="6"/>
        <v>1.3537871384889886E-2</v>
      </c>
      <c r="O57" s="300">
        <f t="shared" si="6"/>
        <v>1.1390728887556715E-2</v>
      </c>
      <c r="P57" s="300">
        <f t="shared" si="6"/>
        <v>1.2532242608774493E-2</v>
      </c>
      <c r="Q57" s="300">
        <f t="shared" si="6"/>
        <v>1.3525416432396822E-2</v>
      </c>
      <c r="R57" s="300">
        <f t="shared" si="6"/>
        <v>6.3354935680462838E-3</v>
      </c>
      <c r="S57" s="300">
        <f t="shared" si="6"/>
        <v>5.1577680189384828E-3</v>
      </c>
      <c r="T57" s="300">
        <f t="shared" si="6"/>
        <v>1.011497168762247E-2</v>
      </c>
      <c r="U57" s="300">
        <f t="shared" si="6"/>
        <v>9.2120584682990302E-3</v>
      </c>
      <c r="V57" s="300">
        <f t="shared" si="6"/>
        <v>8.1724854357221304E-3</v>
      </c>
      <c r="W57" s="300">
        <f t="shared" si="6"/>
        <v>8.4155403827056528E-3</v>
      </c>
      <c r="X57" s="300">
        <f t="shared" si="6"/>
        <v>9.1793127807740117E-3</v>
      </c>
      <c r="Y57" s="300">
        <f t="shared" si="6"/>
        <v>5.8660311227793707E-3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0.81096046819971501</v>
      </c>
      <c r="C58" s="301">
        <f t="shared" si="7"/>
        <v>0.81210917249740588</v>
      </c>
      <c r="D58" s="301">
        <f t="shared" si="7"/>
        <v>0.7725488647570824</v>
      </c>
      <c r="E58" s="301">
        <f t="shared" si="7"/>
        <v>0.74879561598410216</v>
      </c>
      <c r="F58" s="301">
        <f t="shared" si="7"/>
        <v>0.73832716110179908</v>
      </c>
      <c r="G58" s="301">
        <f t="shared" si="7"/>
        <v>0.74491483625018551</v>
      </c>
      <c r="H58" s="301">
        <f t="shared" si="7"/>
        <v>0.73813721717346736</v>
      </c>
      <c r="I58" s="301">
        <f t="shared" si="7"/>
        <v>0.71414082655947719</v>
      </c>
      <c r="J58" s="301">
        <f t="shared" si="7"/>
        <v>0.72360912858756232</v>
      </c>
      <c r="K58" s="301">
        <f t="shared" si="7"/>
        <v>0.7686026399443302</v>
      </c>
      <c r="L58" s="301">
        <f t="shared" si="7"/>
        <v>0.72395572478071102</v>
      </c>
      <c r="M58" s="301">
        <f t="shared" si="7"/>
        <v>0.71711224262237128</v>
      </c>
      <c r="N58" s="301">
        <f t="shared" si="7"/>
        <v>0.62860798196722245</v>
      </c>
      <c r="O58" s="301">
        <f t="shared" si="7"/>
        <v>0.68073848382099234</v>
      </c>
      <c r="P58" s="301">
        <f t="shared" si="7"/>
        <v>0.66296818486069586</v>
      </c>
      <c r="Q58" s="301">
        <f t="shared" si="7"/>
        <v>0.63912813367601062</v>
      </c>
      <c r="R58" s="301">
        <f t="shared" si="7"/>
        <v>0.63283954918291307</v>
      </c>
      <c r="S58" s="301">
        <f t="shared" si="7"/>
        <v>0.7064217091008711</v>
      </c>
      <c r="T58" s="301">
        <f t="shared" si="7"/>
        <v>0.65874072068342748</v>
      </c>
      <c r="U58" s="301">
        <f t="shared" si="7"/>
        <v>0.57890532467046596</v>
      </c>
      <c r="V58" s="301">
        <f t="shared" si="7"/>
        <v>0.6181018134527444</v>
      </c>
      <c r="W58" s="301">
        <f t="shared" si="7"/>
        <v>0.57709692235061361</v>
      </c>
      <c r="X58" s="301">
        <f t="shared" si="7"/>
        <v>0.62751612433282711</v>
      </c>
      <c r="Y58" s="301">
        <f t="shared" si="7"/>
        <v>0.58644522746642946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0.18334903700771907</v>
      </c>
      <c r="C60" s="301">
        <f t="shared" si="9"/>
        <v>0.182330227386266</v>
      </c>
      <c r="D60" s="301">
        <f t="shared" si="9"/>
        <v>0.22395846979729572</v>
      </c>
      <c r="E60" s="301">
        <f t="shared" si="9"/>
        <v>0.24359124135565233</v>
      </c>
      <c r="F60" s="301">
        <f t="shared" si="9"/>
        <v>0.25151852581874701</v>
      </c>
      <c r="G60" s="301">
        <f t="shared" si="9"/>
        <v>0.24666803453656974</v>
      </c>
      <c r="H60" s="301">
        <f t="shared" si="9"/>
        <v>0.25342376238314762</v>
      </c>
      <c r="I60" s="301">
        <f t="shared" si="9"/>
        <v>0.27837055506129693</v>
      </c>
      <c r="J60" s="301">
        <f t="shared" si="9"/>
        <v>0.26795794138856704</v>
      </c>
      <c r="K60" s="301">
        <f t="shared" si="9"/>
        <v>0.22551781834452603</v>
      </c>
      <c r="L60" s="301">
        <f t="shared" si="9"/>
        <v>0.27032118901498942</v>
      </c>
      <c r="M60" s="301">
        <f t="shared" si="9"/>
        <v>0.27519149718356412</v>
      </c>
      <c r="N60" s="301">
        <f t="shared" si="9"/>
        <v>0.35785414664788801</v>
      </c>
      <c r="O60" s="301">
        <f t="shared" si="9"/>
        <v>0.30787078729145112</v>
      </c>
      <c r="P60" s="301">
        <f t="shared" si="9"/>
        <v>0.32449957253052963</v>
      </c>
      <c r="Q60" s="301">
        <f t="shared" si="9"/>
        <v>0.34734644989159252</v>
      </c>
      <c r="R60" s="301">
        <f t="shared" si="9"/>
        <v>0.36082495724904068</v>
      </c>
      <c r="S60" s="301">
        <f t="shared" si="9"/>
        <v>0.2884205228801906</v>
      </c>
      <c r="T60" s="301">
        <f t="shared" si="9"/>
        <v>0.33114430762895009</v>
      </c>
      <c r="U60" s="301">
        <f t="shared" si="9"/>
        <v>0.41188261686123501</v>
      </c>
      <c r="V60" s="301">
        <f t="shared" si="9"/>
        <v>0.37372570111153364</v>
      </c>
      <c r="W60" s="301">
        <f t="shared" si="9"/>
        <v>0.41448753726668081</v>
      </c>
      <c r="X60" s="301">
        <f t="shared" si="9"/>
        <v>0.36330456288639879</v>
      </c>
      <c r="Y60" s="301">
        <f t="shared" si="9"/>
        <v>0.40768874141079126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0.11764929367566357</v>
      </c>
      <c r="C61" s="302">
        <f t="shared" si="10"/>
        <v>0.11653742208573971</v>
      </c>
      <c r="D61" s="302">
        <f t="shared" si="10"/>
        <v>0.1613706321451262</v>
      </c>
      <c r="E61" s="302">
        <f t="shared" si="10"/>
        <v>0.18292776673828234</v>
      </c>
      <c r="F61" s="302">
        <f t="shared" si="10"/>
        <v>0.19170315024667001</v>
      </c>
      <c r="G61" s="302">
        <f t="shared" si="10"/>
        <v>0.18631896024134192</v>
      </c>
      <c r="H61" s="302">
        <f t="shared" si="10"/>
        <v>0.19362377506713024</v>
      </c>
      <c r="I61" s="302">
        <f t="shared" si="10"/>
        <v>0.22051462885066828</v>
      </c>
      <c r="J61" s="302">
        <f t="shared" si="10"/>
        <v>0.20933494324603949</v>
      </c>
      <c r="K61" s="302">
        <f t="shared" si="10"/>
        <v>0.16324968302988715</v>
      </c>
      <c r="L61" s="302">
        <f t="shared" si="10"/>
        <v>0.21167011147547191</v>
      </c>
      <c r="M61" s="302">
        <f t="shared" si="10"/>
        <v>0.21709484250302832</v>
      </c>
      <c r="N61" s="302">
        <f t="shared" si="10"/>
        <v>0.30692764074383311</v>
      </c>
      <c r="O61" s="302">
        <f t="shared" si="10"/>
        <v>0.25272094285750824</v>
      </c>
      <c r="P61" s="302">
        <f t="shared" si="10"/>
        <v>0.27078938406800196</v>
      </c>
      <c r="Q61" s="302">
        <f t="shared" si="10"/>
        <v>0.29556765673780766</v>
      </c>
      <c r="R61" s="302">
        <f t="shared" si="10"/>
        <v>0.30955563206973763</v>
      </c>
      <c r="S61" s="302">
        <f t="shared" si="10"/>
        <v>0.23118995888593016</v>
      </c>
      <c r="T61" s="302">
        <f t="shared" si="10"/>
        <v>0.27777660603512083</v>
      </c>
      <c r="U61" s="302">
        <f t="shared" si="10"/>
        <v>0.36498275831591903</v>
      </c>
      <c r="V61" s="302">
        <f t="shared" si="10"/>
        <v>0.32365034961249789</v>
      </c>
      <c r="W61" s="302">
        <f t="shared" si="10"/>
        <v>0.36773418594695023</v>
      </c>
      <c r="X61" s="302">
        <f t="shared" si="10"/>
        <v>0.31246651353373928</v>
      </c>
      <c r="Y61" s="302">
        <f t="shared" si="10"/>
        <v>0.36017803967660422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6.5699743332055513E-2</v>
      </c>
      <c r="C62" s="302">
        <f t="shared" si="11"/>
        <v>6.5792805300526322E-2</v>
      </c>
      <c r="D62" s="302">
        <f t="shared" si="11"/>
        <v>6.2587837652169534E-2</v>
      </c>
      <c r="E62" s="302">
        <f t="shared" si="11"/>
        <v>6.0663474617369983E-2</v>
      </c>
      <c r="F62" s="302">
        <f t="shared" si="11"/>
        <v>5.9815375572077001E-2</v>
      </c>
      <c r="G62" s="302">
        <f t="shared" si="11"/>
        <v>6.0349074295227803E-2</v>
      </c>
      <c r="H62" s="302">
        <f t="shared" si="11"/>
        <v>5.9799987316017413E-2</v>
      </c>
      <c r="I62" s="302">
        <f t="shared" si="11"/>
        <v>5.7855926210628669E-2</v>
      </c>
      <c r="J62" s="302">
        <f t="shared" si="11"/>
        <v>5.8622998142527555E-2</v>
      </c>
      <c r="K62" s="302">
        <f t="shared" si="11"/>
        <v>6.226813531463888E-2</v>
      </c>
      <c r="L62" s="302">
        <f t="shared" si="11"/>
        <v>5.8651077539517524E-2</v>
      </c>
      <c r="M62" s="302">
        <f t="shared" si="11"/>
        <v>5.8096654680535834E-2</v>
      </c>
      <c r="N62" s="302">
        <f t="shared" si="11"/>
        <v>5.0926505904054849E-2</v>
      </c>
      <c r="O62" s="302">
        <f t="shared" si="11"/>
        <v>5.5149844433942941E-2</v>
      </c>
      <c r="P62" s="302">
        <f t="shared" si="11"/>
        <v>5.371018846252773E-2</v>
      </c>
      <c r="Q62" s="302">
        <f t="shared" si="11"/>
        <v>5.1778793153784822E-2</v>
      </c>
      <c r="R62" s="302">
        <f t="shared" si="11"/>
        <v>5.1269325179303098E-2</v>
      </c>
      <c r="S62" s="302">
        <f t="shared" si="11"/>
        <v>5.7230563994260401E-2</v>
      </c>
      <c r="T62" s="302">
        <f t="shared" si="11"/>
        <v>5.3367701593829218E-2</v>
      </c>
      <c r="U62" s="302">
        <f t="shared" si="11"/>
        <v>4.6899858545316003E-2</v>
      </c>
      <c r="V62" s="302">
        <f t="shared" si="11"/>
        <v>5.0075351499035733E-2</v>
      </c>
      <c r="W62" s="302">
        <f t="shared" si="11"/>
        <v>4.6753351319730553E-2</v>
      </c>
      <c r="X62" s="302">
        <f t="shared" si="11"/>
        <v>5.0838049352659516E-2</v>
      </c>
      <c r="Y62" s="302">
        <f t="shared" si="11"/>
        <v>4.7510701734187026E-2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1.3257369978028966</v>
      </c>
      <c r="C69" s="322">
        <f>IF(C$5=0,0,C$5/WWP_fec!C$5)</f>
        <v>1.2579154310588208</v>
      </c>
      <c r="D69" s="322">
        <f>IF(D$5=0,0,D$5/WWP_fec!D$5)</f>
        <v>0.68326583925065343</v>
      </c>
      <c r="E69" s="322">
        <f>IF(E$5=0,0,E$5/WWP_fec!E$5)</f>
        <v>0.70771528662535199</v>
      </c>
      <c r="F69" s="322">
        <f>IF(F$5=0,0,F$5/WWP_fec!F$5)</f>
        <v>0.69246154741038157</v>
      </c>
      <c r="G69" s="322">
        <f>IF(G$5=0,0,G$5/WWP_fec!G$5)</f>
        <v>0.66056880882668589</v>
      </c>
      <c r="H69" s="322">
        <f>IF(H$5=0,0,H$5/WWP_fec!H$5)</f>
        <v>0.63146505298431166</v>
      </c>
      <c r="I69" s="322">
        <f>IF(I$5=0,0,I$5/WWP_fec!I$5)</f>
        <v>0.53505852693835021</v>
      </c>
      <c r="J69" s="322">
        <f>IF(J$5=0,0,J$5/WWP_fec!J$5)</f>
        <v>0.58171907090750496</v>
      </c>
      <c r="K69" s="322">
        <f>IF(K$5=0,0,K$5/WWP_fec!K$5)</f>
        <v>0.85608861195786268</v>
      </c>
      <c r="L69" s="322">
        <f>IF(L$5=0,0,L$5/WWP_fec!L$5)</f>
        <v>0.44013251147578691</v>
      </c>
      <c r="M69" s="322">
        <f>IF(M$5=0,0,M$5/WWP_fec!M$5)</f>
        <v>0.51962290681194057</v>
      </c>
      <c r="N69" s="322">
        <f>IF(N$5=0,0,N$5/WWP_fec!N$5)</f>
        <v>0.35545076698047756</v>
      </c>
      <c r="O69" s="322">
        <f>IF(O$5=0,0,O$5/WWP_fec!O$5)</f>
        <v>0.41578701839809445</v>
      </c>
      <c r="P69" s="322">
        <f>IF(P$5=0,0,P$5/WWP_fec!P$5)</f>
        <v>0.40311395206088263</v>
      </c>
      <c r="Q69" s="322">
        <f>IF(Q$5=0,0,Q$5/WWP_fec!Q$5)</f>
        <v>0.37867236830966239</v>
      </c>
      <c r="R69" s="322">
        <f>IF(R$5=0,0,R$5/WWP_fec!R$5)</f>
        <v>0.29078179471111693</v>
      </c>
      <c r="S69" s="322">
        <f>IF(S$5=0,0,S$5/WWP_fec!S$5)</f>
        <v>0.37540081722835345</v>
      </c>
      <c r="T69" s="322">
        <f>IF(T$5=0,0,T$5/WWP_fec!T$5)</f>
        <v>0.36111743203629432</v>
      </c>
      <c r="U69" s="322">
        <f>IF(U$5=0,0,U$5/WWP_fec!U$5)</f>
        <v>0.25672815387311482</v>
      </c>
      <c r="V69" s="322">
        <f>IF(V$5=0,0,V$5/WWP_fec!V$5)</f>
        <v>0.28511001940685943</v>
      </c>
      <c r="W69" s="322">
        <f>IF(W$5=0,0,W$5/WWP_fec!W$5)</f>
        <v>0.24479022656772467</v>
      </c>
      <c r="X69" s="322">
        <f>IF(X$5=0,0,X$5/WWP_fec!X$5)</f>
        <v>0.31669120287222663</v>
      </c>
      <c r="Y69" s="322">
        <f>IF(Y$5=0,0,Y$5/WWP_fec!Y$5)</f>
        <v>0.23050245449497833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0.29454049624511563</v>
      </c>
      <c r="C74" s="336">
        <f>IF(C$10=0,0,C$10/WWP_fec!C$10)</f>
        <v>0.25609380090448758</v>
      </c>
      <c r="D74" s="336">
        <f>IF(D$10=0,0,D$10/WWP_fec!D$10)</f>
        <v>6.7087032185837822E-2</v>
      </c>
      <c r="E74" s="336">
        <f>IF(E$10=0,0,E$10/WWP_fec!E$10)</f>
        <v>0.18804505084755924</v>
      </c>
      <c r="F74" s="336">
        <f>IF(F$10=0,0,F$10/WWP_fec!F$10)</f>
        <v>0.26110230245286126</v>
      </c>
      <c r="G74" s="336">
        <f>IF(G$10=0,0,G$10/WWP_fec!G$10)</f>
        <v>0.1898395600706376</v>
      </c>
      <c r="H74" s="336">
        <f>IF(H$10=0,0,H$10/WWP_fec!H$10)</f>
        <v>0.17903722250695261</v>
      </c>
      <c r="I74" s="336">
        <f>IF(I$10=0,0,I$10/WWP_fec!I$10)</f>
        <v>0.12854298369979289</v>
      </c>
      <c r="J74" s="336">
        <f>IF(J$10=0,0,J$10/WWP_fec!J$10)</f>
        <v>0.16591533794678004</v>
      </c>
      <c r="K74" s="336">
        <f>IF(K$10=0,0,K$10/WWP_fec!K$10)</f>
        <v>0.17584093515333563</v>
      </c>
      <c r="L74" s="336">
        <f>IF(L$10=0,0,L$10/WWP_fec!L$10)</f>
        <v>6.9206735277188139E-2</v>
      </c>
      <c r="M74" s="336">
        <f>IF(M$10=0,0,M$10/WWP_fec!M$10)</f>
        <v>0.12804965925867048</v>
      </c>
      <c r="N74" s="336">
        <f>IF(N$10=0,0,N$10/WWP_fec!N$10)</f>
        <v>0.17096119529783133</v>
      </c>
      <c r="O74" s="336">
        <f>IF(O$10=0,0,O$10/WWP_fec!O$10)</f>
        <v>0.15950887609525763</v>
      </c>
      <c r="P74" s="336">
        <f>IF(P$10=0,0,P$10/WWP_fec!P$10)</f>
        <v>0.17522200522111828</v>
      </c>
      <c r="Q74" s="336">
        <f>IF(Q$10=0,0,Q$10/WWP_fec!Q$10)</f>
        <v>0.18187545917084688</v>
      </c>
      <c r="R74" s="336">
        <f>IF(R$10=0,0,R$10/WWP_fec!R$10)</f>
        <v>5.1653999718606292E-2</v>
      </c>
      <c r="S74" s="336">
        <f>IF(S$10=0,0,S$10/WWP_fec!S$10)</f>
        <v>5.1787738496126286E-2</v>
      </c>
      <c r="T74" s="336">
        <f>IF(T$10=0,0,T$10/WWP_fec!T$10)</f>
        <v>0.11852762766555372</v>
      </c>
      <c r="U74" s="336">
        <f>IF(U$10=0,0,U$10/WWP_fec!U$10)</f>
        <v>7.4089515631271655E-2</v>
      </c>
      <c r="V74" s="336">
        <f>IF(V$10=0,0,V$10/WWP_fec!V$10)</f>
        <v>7.0136163717754427E-2</v>
      </c>
      <c r="W74" s="336">
        <f>IF(W$10=0,0,W$10/WWP_fec!W$10)</f>
        <v>6.2759252991178294E-2</v>
      </c>
      <c r="X74" s="336">
        <f>IF(X$10=0,0,X$10/WWP_fec!X$10)</f>
        <v>9.0437393583923789E-2</v>
      </c>
      <c r="Y74" s="336">
        <f>IF(Y$10=0,0,Y$10/WWP_fec!Y$10)</f>
        <v>3.7086814481984733E-2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1.9803133918936451</v>
      </c>
      <c r="C75" s="349">
        <f>IF(C$16=0,0,C$16/WWP_fec!C$16)</f>
        <v>1.9772505325913821</v>
      </c>
      <c r="D75" s="349">
        <f>IF(D$16=0,0,D$16/WWP_fec!D$16)</f>
        <v>1.2658848185350549</v>
      </c>
      <c r="E75" s="349">
        <f>IF(E$16=0,0,E$16/WWP_fec!E$16)</f>
        <v>1.0611923577007913</v>
      </c>
      <c r="F75" s="349">
        <f>IF(F$16=0,0,F$16/WWP_fec!F$16)</f>
        <v>0.98862704515633648</v>
      </c>
      <c r="G75" s="349">
        <f>IF(G$16=0,0,G$16/WWP_fec!G$16)</f>
        <v>1.0138849495881295</v>
      </c>
      <c r="H75" s="349">
        <f>IF(H$16=0,0,H$16/WWP_fec!H$16)</f>
        <v>0.97356214155832754</v>
      </c>
      <c r="I75" s="349">
        <f>IF(I$16=0,0,I$16/WWP_fec!I$16)</f>
        <v>0.81975000778341345</v>
      </c>
      <c r="J75" s="349">
        <f>IF(J$16=0,0,J$16/WWP_fec!J$16)</f>
        <v>0.87002383262500438</v>
      </c>
      <c r="K75" s="349">
        <f>IF(K$16=0,0,K$16/WWP_fec!K$16)</f>
        <v>1.3096234417045682</v>
      </c>
      <c r="L75" s="349">
        <f>IF(L$16=0,0,L$16/WWP_fec!L$16)</f>
        <v>0.80981476710696276</v>
      </c>
      <c r="M75" s="349">
        <f>IF(M$16=0,0,M$16/WWP_fec!M$16)</f>
        <v>0.80574138187405397</v>
      </c>
      <c r="N75" s="349">
        <f>IF(N$16=0,0,N$16/WWP_fec!N$16)</f>
        <v>0.44267119221539197</v>
      </c>
      <c r="O75" s="349">
        <f>IF(O$16=0,0,O$16/WWP_fec!O$16)</f>
        <v>0.591826037286315</v>
      </c>
      <c r="P75" s="349">
        <f>IF(P$16=0,0,P$16/WWP_fec!P$16)</f>
        <v>0.54364559304656379</v>
      </c>
      <c r="Q75" s="349">
        <f>IF(Q$16=0,0,Q$16/WWP_fec!Q$16)</f>
        <v>0.48096864991498239</v>
      </c>
      <c r="R75" s="349">
        <f>IF(R$16=0,0,R$16/WWP_fec!R$16)</f>
        <v>0.44047984981199628</v>
      </c>
      <c r="S75" s="349">
        <f>IF(S$16=0,0,S$16/WWP_fec!S$16)</f>
        <v>0.68496514911609752</v>
      </c>
      <c r="T75" s="349">
        <f>IF(T$16=0,0,T$16/WWP_fec!T$16)</f>
        <v>0.50720231480890998</v>
      </c>
      <c r="U75" s="349">
        <f>IF(U$16=0,0,U$16/WWP_fec!U$16)</f>
        <v>0.31891709569036519</v>
      </c>
      <c r="V75" s="349">
        <f>IF(V$16=0,0,V$16/WWP_fec!V$16)</f>
        <v>0.39473816102640497</v>
      </c>
      <c r="W75" s="349">
        <f>IF(W$16=0,0,W$16/WWP_fec!W$16)</f>
        <v>0.3099369890171268</v>
      </c>
      <c r="X75" s="349">
        <f>IF(X$16=0,0,X$16/WWP_fec!X$16)</f>
        <v>0.43461755378852451</v>
      </c>
      <c r="Y75" s="349">
        <f>IF(Y$16=0,0,Y$16/WWP_fec!Y$16)</f>
        <v>0.32658248947775909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2.3948841557951246</v>
      </c>
      <c r="C77" s="349">
        <f>IF(C$28=0,0,C$28/WWP_fec!C$28)</f>
        <v>2.3524131969837989</v>
      </c>
      <c r="D77" s="349">
        <f>IF(D$28=0,0,D$28/WWP_fec!D$28)</f>
        <v>1.8865406966705023</v>
      </c>
      <c r="E77" s="349">
        <f>IF(E$28=0,0,E$28/WWP_fec!E$28)</f>
        <v>1.8553753630587981</v>
      </c>
      <c r="F77" s="349">
        <f>IF(F$28=0,0,F$28/WWP_fec!F$28)</f>
        <v>1.8281436571468304</v>
      </c>
      <c r="G77" s="349">
        <f>IF(G$28=0,0,G$28/WWP_fec!G$28)</f>
        <v>1.7963762419747751</v>
      </c>
      <c r="H77" s="349">
        <f>IF(H$28=0,0,H$28/WWP_fec!H$28)</f>
        <v>1.7876434218637682</v>
      </c>
      <c r="I77" s="349">
        <f>IF(I$28=0,0,I$28/WWP_fec!I$28)</f>
        <v>1.7138215079741379</v>
      </c>
      <c r="J77" s="349">
        <f>IF(J$28=0,0,J$28/WWP_fec!J$28)</f>
        <v>1.7353565003365186</v>
      </c>
      <c r="K77" s="349">
        <f>IF(K$28=0,0,K$28/WWP_fec!K$28)</f>
        <v>2.0546680652798437</v>
      </c>
      <c r="L77" s="349">
        <f>IF(L$28=0,0,L$28/WWP_fec!L$28)</f>
        <v>1.5572241179376052</v>
      </c>
      <c r="M77" s="349">
        <f>IF(M$28=0,0,M$28/WWP_fec!M$28)</f>
        <v>1.6539432962134619</v>
      </c>
      <c r="N77" s="349">
        <f>IF(N$28=0,0,N$28/WWP_fec!N$28)</f>
        <v>1.4156813826573769</v>
      </c>
      <c r="O77" s="349">
        <f>IF(O$28=0,0,O$28/WWP_fec!O$28)</f>
        <v>1.4593119158152907</v>
      </c>
      <c r="P77" s="349">
        <f>IF(P$28=0,0,P$28/WWP_fec!P$28)</f>
        <v>1.468161287536361</v>
      </c>
      <c r="Q77" s="349">
        <f>IF(Q$28=0,0,Q$28/WWP_fec!Q$28)</f>
        <v>1.4616954684639045</v>
      </c>
      <c r="R77" s="349">
        <f>IF(R$28=0,0,R$28/WWP_fec!R$28)</f>
        <v>1.3532368536416404</v>
      </c>
      <c r="S77" s="349">
        <f>IF(S$28=0,0,S$28/WWP_fec!S$28)</f>
        <v>1.4431837500412033</v>
      </c>
      <c r="T77" s="349">
        <f>IF(T$28=0,0,T$28/WWP_fec!T$28)</f>
        <v>1.3956765717640254</v>
      </c>
      <c r="U77" s="349">
        <f>IF(U$28=0,0,U$28/WWP_fec!U$28)</f>
        <v>1.2783048788844786</v>
      </c>
      <c r="V77" s="349">
        <f>IF(V$28=0,0,V$28/WWP_fec!V$28)</f>
        <v>1.3123107790194903</v>
      </c>
      <c r="W77" s="349">
        <f>IF(W$28=0,0,W$28/WWP_fec!W$28)</f>
        <v>1.2489704084167055</v>
      </c>
      <c r="X77" s="349">
        <f>IF(X$28=0,0,X$28/WWP_fec!X$28)</f>
        <v>1.3857945240896106</v>
      </c>
      <c r="Y77" s="349">
        <f>IF(Y$28=0,0,Y$28/WWP_fec!Y$28)</f>
        <v>1.2418384863403393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PT: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18418.95445382153</v>
      </c>
      <c r="C3" s="203">
        <v>18986.386799877349</v>
      </c>
      <c r="D3" s="203">
        <v>18608.613556699129</v>
      </c>
      <c r="E3" s="203">
        <v>17371.780790181019</v>
      </c>
      <c r="F3" s="203">
        <v>17519.55344531576</v>
      </c>
      <c r="G3" s="203">
        <v>17137.394724473921</v>
      </c>
      <c r="H3" s="203">
        <v>17085.871287455091</v>
      </c>
      <c r="I3" s="203">
        <v>17541.09234803744</v>
      </c>
      <c r="J3" s="203">
        <v>17303.828487983559</v>
      </c>
      <c r="K3" s="203">
        <v>15992.94724357926</v>
      </c>
      <c r="L3" s="203">
        <v>15356.597915113891</v>
      </c>
      <c r="M3" s="203">
        <v>14524.550551902979</v>
      </c>
      <c r="N3" s="203">
        <v>12912.79285680781</v>
      </c>
      <c r="O3" s="203">
        <v>12091.051955770899</v>
      </c>
      <c r="P3" s="203">
        <v>11479.22344519171</v>
      </c>
      <c r="Q3" s="203">
        <v>11566.321016</v>
      </c>
      <c r="R3" s="203">
        <v>11587.857567487979</v>
      </c>
      <c r="S3" s="203">
        <v>12204.84363537721</v>
      </c>
      <c r="T3" s="203">
        <v>12882.285765410579</v>
      </c>
      <c r="U3" s="203">
        <v>13507.3017810853</v>
      </c>
      <c r="V3" s="203">
        <v>13392.20156453954</v>
      </c>
      <c r="W3" s="203">
        <v>14154.575936925139</v>
      </c>
      <c r="X3" s="203">
        <v>15141.372598650831</v>
      </c>
      <c r="Y3" s="203">
        <v>16616.287123271472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39924.42952502254</v>
      </c>
      <c r="C5" s="203">
        <v>41360.787581254248</v>
      </c>
      <c r="D5" s="203">
        <v>41459.495162704101</v>
      </c>
      <c r="E5" s="203">
        <v>33589.49567553353</v>
      </c>
      <c r="F5" s="203">
        <v>38884.458823487766</v>
      </c>
      <c r="G5" s="203">
        <v>35469.011072493849</v>
      </c>
      <c r="H5" s="203">
        <v>33575.029634186903</v>
      </c>
      <c r="I5" s="203">
        <v>35618.709641813097</v>
      </c>
      <c r="J5" s="203">
        <v>31911.212515086299</v>
      </c>
      <c r="K5" s="203">
        <v>31957.276748173441</v>
      </c>
      <c r="L5" s="203">
        <v>31360.853542108289</v>
      </c>
      <c r="M5" s="203">
        <v>27898.33008939058</v>
      </c>
      <c r="N5" s="203">
        <v>20795.11416587171</v>
      </c>
      <c r="O5" s="203">
        <v>16964.99396077964</v>
      </c>
      <c r="P5" s="203">
        <v>13915.146077215481</v>
      </c>
      <c r="Q5" s="203">
        <v>15902.557371812791</v>
      </c>
      <c r="R5" s="203">
        <v>15706.167080531361</v>
      </c>
      <c r="S5" s="203">
        <v>16629.533688860982</v>
      </c>
      <c r="T5" s="203">
        <v>15666.44108722489</v>
      </c>
      <c r="U5" s="203">
        <v>15279.20037897765</v>
      </c>
      <c r="V5" s="203">
        <v>16007.63538450954</v>
      </c>
      <c r="W5" s="203">
        <v>16064.95600213004</v>
      </c>
      <c r="X5" s="203">
        <v>18915.684118432851</v>
      </c>
      <c r="Y5" s="203">
        <v>17332.375765508808</v>
      </c>
      <c r="DA5" s="112" t="s">
        <v>3025</v>
      </c>
    </row>
    <row r="6" spans="1:105" ht="12" customHeight="1" x14ac:dyDescent="0.25">
      <c r="A6" s="154" t="s">
        <v>2112</v>
      </c>
      <c r="B6" s="338">
        <v>49905.536906278168</v>
      </c>
      <c r="C6" s="338">
        <v>47410.260060964261</v>
      </c>
      <c r="D6" s="338">
        <v>45040.031713951277</v>
      </c>
      <c r="E6" s="338">
        <v>46422.933962261879</v>
      </c>
      <c r="F6" s="338">
        <v>44480.208582040323</v>
      </c>
      <c r="G6" s="338">
        <v>42610.174228231022</v>
      </c>
      <c r="H6" s="338">
        <v>42985.319723133784</v>
      </c>
      <c r="I6" s="338">
        <v>41365.382365926322</v>
      </c>
      <c r="J6" s="338">
        <v>39083.857004008118</v>
      </c>
      <c r="K6" s="338">
        <v>39224.917460991594</v>
      </c>
      <c r="L6" s="338">
        <v>36729.640615677679</v>
      </c>
      <c r="M6" s="338">
        <v>35689.957045086623</v>
      </c>
      <c r="N6" s="338">
        <v>35564.9085467857</v>
      </c>
      <c r="O6" s="338">
        <v>33069.631701471793</v>
      </c>
      <c r="P6" s="338">
        <v>30788.1063395536</v>
      </c>
      <c r="Q6" s="338">
        <v>30574.354856157879</v>
      </c>
      <c r="R6" s="338">
        <v>28079.078010843969</v>
      </c>
      <c r="S6" s="338">
        <v>28079.078010843969</v>
      </c>
      <c r="T6" s="338">
        <v>25583.801165530069</v>
      </c>
      <c r="U6" s="338">
        <v>23088.524320216151</v>
      </c>
      <c r="V6" s="338">
        <v>23088.524320216151</v>
      </c>
      <c r="W6" s="338">
        <v>22874.772836820441</v>
      </c>
      <c r="X6" s="338">
        <v>22661.02135342472</v>
      </c>
      <c r="Y6" s="338">
        <v>22572.318368329928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1507.950746611516</v>
      </c>
      <c r="F7" s="340">
        <v>552.55146509235112</v>
      </c>
      <c r="G7" s="340">
        <v>500.19399320368132</v>
      </c>
      <c r="H7" s="340">
        <v>500.19399320368132</v>
      </c>
      <c r="I7" s="340">
        <v>875.33948810644222</v>
      </c>
      <c r="J7" s="340">
        <v>0</v>
      </c>
      <c r="K7" s="340">
        <v>354.81194037918033</v>
      </c>
      <c r="L7" s="340">
        <v>0</v>
      </c>
      <c r="M7" s="340">
        <v>1330.5447764219259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2281.5253619181931</v>
      </c>
      <c r="W7" s="340">
        <v>0</v>
      </c>
      <c r="X7" s="340">
        <v>2281.5253619181931</v>
      </c>
      <c r="Y7" s="340">
        <v>2281.5253619181931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2495.276845313907</v>
      </c>
      <c r="D8" s="342">
        <f t="shared" si="0"/>
        <v>2370.2283470129842</v>
      </c>
      <c r="E8" s="342">
        <f t="shared" si="0"/>
        <v>125.04849830091553</v>
      </c>
      <c r="F8" s="342">
        <f t="shared" si="0"/>
        <v>2495.276845313907</v>
      </c>
      <c r="G8" s="342">
        <f t="shared" si="0"/>
        <v>2370.2283470129842</v>
      </c>
      <c r="H8" s="342">
        <f t="shared" si="0"/>
        <v>125.0484983009228</v>
      </c>
      <c r="I8" s="342">
        <f t="shared" si="0"/>
        <v>2495.276845313907</v>
      </c>
      <c r="J8" s="342">
        <f t="shared" si="0"/>
        <v>2281.525361918204</v>
      </c>
      <c r="K8" s="342">
        <f t="shared" si="0"/>
        <v>213.75148339570296</v>
      </c>
      <c r="L8" s="342">
        <f t="shared" si="0"/>
        <v>2495.2768453139142</v>
      </c>
      <c r="M8" s="342">
        <f t="shared" si="0"/>
        <v>2370.2283470129842</v>
      </c>
      <c r="N8" s="342">
        <f t="shared" si="0"/>
        <v>125.0484983009228</v>
      </c>
      <c r="O8" s="342">
        <f t="shared" si="0"/>
        <v>2495.276845313907</v>
      </c>
      <c r="P8" s="342">
        <f t="shared" si="0"/>
        <v>2281.5253619181931</v>
      </c>
      <c r="Q8" s="342">
        <f t="shared" si="0"/>
        <v>213.75148339572115</v>
      </c>
      <c r="R8" s="342">
        <f t="shared" si="0"/>
        <v>2495.2768453139106</v>
      </c>
      <c r="S8" s="342">
        <f t="shared" si="0"/>
        <v>0</v>
      </c>
      <c r="T8" s="342">
        <f t="shared" si="0"/>
        <v>2495.2768453138997</v>
      </c>
      <c r="U8" s="342">
        <f t="shared" si="0"/>
        <v>2495.2768453139179</v>
      </c>
      <c r="V8" s="342">
        <f t="shared" si="0"/>
        <v>2281.5253619181931</v>
      </c>
      <c r="W8" s="342">
        <f t="shared" si="0"/>
        <v>213.75148339571024</v>
      </c>
      <c r="X8" s="342">
        <f t="shared" si="0"/>
        <v>2495.2768453139142</v>
      </c>
      <c r="Y8" s="342">
        <f t="shared" si="0"/>
        <v>2370.2283470129842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9981.1073812556278</v>
      </c>
      <c r="C9" s="343">
        <f t="shared" si="1"/>
        <v>6049.4724797100134</v>
      </c>
      <c r="D9" s="343">
        <f t="shared" si="1"/>
        <v>3580.5365512471762</v>
      </c>
      <c r="E9" s="343">
        <f t="shared" si="1"/>
        <v>12833.438286728349</v>
      </c>
      <c r="F9" s="343">
        <f t="shared" si="1"/>
        <v>5595.7497585525562</v>
      </c>
      <c r="G9" s="343">
        <f t="shared" si="1"/>
        <v>7141.1631557371729</v>
      </c>
      <c r="H9" s="343">
        <f t="shared" si="1"/>
        <v>9410.2900889468801</v>
      </c>
      <c r="I9" s="343">
        <f t="shared" si="1"/>
        <v>5746.6727241132248</v>
      </c>
      <c r="J9" s="343">
        <f t="shared" si="1"/>
        <v>7172.6444889218183</v>
      </c>
      <c r="K9" s="343">
        <f t="shared" si="1"/>
        <v>7267.6407128181527</v>
      </c>
      <c r="L9" s="343">
        <f t="shared" si="1"/>
        <v>5368.7870735693905</v>
      </c>
      <c r="M9" s="343">
        <f t="shared" si="1"/>
        <v>7791.6269556960433</v>
      </c>
      <c r="N9" s="343">
        <f t="shared" si="1"/>
        <v>14769.794380913991</v>
      </c>
      <c r="O9" s="343">
        <f t="shared" si="1"/>
        <v>16104.637740692153</v>
      </c>
      <c r="P9" s="343">
        <f t="shared" si="1"/>
        <v>16872.960262338122</v>
      </c>
      <c r="Q9" s="343">
        <f t="shared" si="1"/>
        <v>14671.797484345088</v>
      </c>
      <c r="R9" s="343">
        <f t="shared" si="1"/>
        <v>12372.910930312608</v>
      </c>
      <c r="S9" s="343">
        <f t="shared" si="1"/>
        <v>11449.544321982987</v>
      </c>
      <c r="T9" s="343">
        <f t="shared" si="1"/>
        <v>9917.3600783051788</v>
      </c>
      <c r="U9" s="343">
        <f t="shared" si="1"/>
        <v>7809.323941238501</v>
      </c>
      <c r="V9" s="343">
        <f t="shared" si="1"/>
        <v>7080.8889357066109</v>
      </c>
      <c r="W9" s="343">
        <f t="shared" si="1"/>
        <v>6809.8168346904004</v>
      </c>
      <c r="X9" s="343">
        <f t="shared" si="1"/>
        <v>3745.3372349918682</v>
      </c>
      <c r="Y9" s="343">
        <f t="shared" si="1"/>
        <v>5239.9426028211201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599.9406706792762</v>
      </c>
      <c r="C12" s="210">
        <v>595.46122098022374</v>
      </c>
      <c r="D12" s="210">
        <v>632.41650902837262</v>
      </c>
      <c r="E12" s="210">
        <v>567.6110060189161</v>
      </c>
      <c r="F12" s="210">
        <v>632.41203783318952</v>
      </c>
      <c r="G12" s="210">
        <v>599.63791917454932</v>
      </c>
      <c r="H12" s="210">
        <v>575.88761822871936</v>
      </c>
      <c r="I12" s="210">
        <v>575.01186586414406</v>
      </c>
      <c r="J12" s="210">
        <v>523.04617368873676</v>
      </c>
      <c r="K12" s="210">
        <v>532.20120378331819</v>
      </c>
      <c r="L12" s="210">
        <v>548.66259673258844</v>
      </c>
      <c r="M12" s="210">
        <v>521.66079105760889</v>
      </c>
      <c r="N12" s="210">
        <v>431.27927773000812</v>
      </c>
      <c r="O12" s="210">
        <v>384.04273430782411</v>
      </c>
      <c r="P12" s="210">
        <v>295.89896818572731</v>
      </c>
      <c r="Q12" s="210">
        <v>311.25038693035208</v>
      </c>
      <c r="R12" s="210">
        <v>291.90429922613941</v>
      </c>
      <c r="S12" s="210">
        <v>306.14797936371463</v>
      </c>
      <c r="T12" s="210">
        <v>290.17274290627688</v>
      </c>
      <c r="U12" s="210">
        <v>291.79750644883848</v>
      </c>
      <c r="V12" s="210">
        <v>296.88056749785039</v>
      </c>
      <c r="W12" s="210">
        <v>298.14926913155648</v>
      </c>
      <c r="X12" s="210">
        <v>320.47179707652612</v>
      </c>
      <c r="Y12" s="210">
        <v>299.88555460017142</v>
      </c>
      <c r="DA12" s="109" t="s">
        <v>3029</v>
      </c>
    </row>
    <row r="13" spans="1:105" ht="12" customHeight="1" x14ac:dyDescent="0.25">
      <c r="A13" s="24" t="s">
        <v>28</v>
      </c>
      <c r="B13" s="213">
        <v>38.848151332760096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0.1717970765262252</v>
      </c>
      <c r="T13" s="213">
        <v>0.1141874462596732</v>
      </c>
      <c r="U13" s="213">
        <v>0.22235597592433359</v>
      </c>
      <c r="V13" s="213">
        <v>0.37962166809974202</v>
      </c>
      <c r="W13" s="213">
        <v>0.1987962166809974</v>
      </c>
      <c r="X13" s="213">
        <v>0.2154772141014617</v>
      </c>
      <c r="Y13" s="213">
        <v>0.15503009458297509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371.22433361994842</v>
      </c>
      <c r="C14" s="204">
        <f t="shared" si="2"/>
        <v>386.48297506448841</v>
      </c>
      <c r="D14" s="204">
        <f t="shared" si="2"/>
        <v>409.40128976784183</v>
      </c>
      <c r="E14" s="204">
        <f t="shared" si="2"/>
        <v>314.13344797936372</v>
      </c>
      <c r="F14" s="204">
        <f t="shared" si="2"/>
        <v>349.82863284608777</v>
      </c>
      <c r="G14" s="204">
        <f t="shared" si="2"/>
        <v>324.10533104041281</v>
      </c>
      <c r="H14" s="204">
        <f t="shared" si="2"/>
        <v>287.77257093723125</v>
      </c>
      <c r="I14" s="204">
        <f t="shared" si="2"/>
        <v>295.0462596732587</v>
      </c>
      <c r="J14" s="204">
        <f t="shared" si="2"/>
        <v>242.33301805674981</v>
      </c>
      <c r="K14" s="204">
        <f t="shared" si="2"/>
        <v>237.12613929492696</v>
      </c>
      <c r="L14" s="204">
        <f t="shared" si="2"/>
        <v>245.70085984522777</v>
      </c>
      <c r="M14" s="204">
        <f t="shared" si="2"/>
        <v>207.60472914875322</v>
      </c>
      <c r="N14" s="204">
        <f t="shared" si="2"/>
        <v>154.15116079105758</v>
      </c>
      <c r="O14" s="204">
        <f t="shared" si="2"/>
        <v>117.75098882201203</v>
      </c>
      <c r="P14" s="204">
        <f t="shared" si="2"/>
        <v>116.1268271711092</v>
      </c>
      <c r="Q14" s="204">
        <f t="shared" si="2"/>
        <v>138.29174548581253</v>
      </c>
      <c r="R14" s="204">
        <f t="shared" si="2"/>
        <v>119.59011177987962</v>
      </c>
      <c r="S14" s="204">
        <f t="shared" si="2"/>
        <v>129.38452278589853</v>
      </c>
      <c r="T14" s="204">
        <f t="shared" si="2"/>
        <v>122.3322441960447</v>
      </c>
      <c r="U14" s="204">
        <f t="shared" si="2"/>
        <v>113.8079105760963</v>
      </c>
      <c r="V14" s="204">
        <f t="shared" si="2"/>
        <v>116.25236457437661</v>
      </c>
      <c r="W14" s="204">
        <f t="shared" si="2"/>
        <v>128.34909716251073</v>
      </c>
      <c r="X14" s="204">
        <f t="shared" si="2"/>
        <v>135.14978503869301</v>
      </c>
      <c r="Y14" s="204">
        <f t="shared" si="2"/>
        <v>117.30472914875322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15.816423043852099</v>
      </c>
      <c r="C16" s="204">
        <v>15.816423043852099</v>
      </c>
      <c r="D16" s="204">
        <v>16.946173688736021</v>
      </c>
      <c r="E16" s="204">
        <v>16.946173688736021</v>
      </c>
      <c r="F16" s="204">
        <v>15.81977644024076</v>
      </c>
      <c r="G16" s="204">
        <v>12.42983662940671</v>
      </c>
      <c r="H16" s="204">
        <v>13.559759243336201</v>
      </c>
      <c r="I16" s="204">
        <v>15.381599312123811</v>
      </c>
      <c r="J16" s="204">
        <v>18.677730008598449</v>
      </c>
      <c r="K16" s="204">
        <v>17.579105760963021</v>
      </c>
      <c r="L16" s="204">
        <v>16.4804815133276</v>
      </c>
      <c r="M16" s="204">
        <v>13.184350816852961</v>
      </c>
      <c r="N16" s="204">
        <v>13.18435081685297</v>
      </c>
      <c r="O16" s="204">
        <v>10.98693035253654</v>
      </c>
      <c r="P16" s="204">
        <v>12.085640584694749</v>
      </c>
      <c r="Q16" s="204">
        <v>12.085640584694749</v>
      </c>
      <c r="R16" s="204">
        <v>10.98693035253654</v>
      </c>
      <c r="S16" s="204">
        <v>12.6195184866724</v>
      </c>
      <c r="T16" s="204">
        <v>12.304213241616511</v>
      </c>
      <c r="U16" s="204">
        <v>11.607652622527951</v>
      </c>
      <c r="V16" s="204">
        <v>11.18245915735168</v>
      </c>
      <c r="W16" s="204">
        <v>12.12510748065348</v>
      </c>
      <c r="X16" s="204">
        <v>12.32519346517627</v>
      </c>
      <c r="Y16" s="204">
        <v>12.87781599312124</v>
      </c>
      <c r="DA16" s="71" t="s">
        <v>3032</v>
      </c>
    </row>
    <row r="17" spans="1:105" ht="12" customHeight="1" x14ac:dyDescent="0.25">
      <c r="A17" s="18" t="s">
        <v>71</v>
      </c>
      <c r="B17" s="204">
        <v>304.26620808254512</v>
      </c>
      <c r="C17" s="204">
        <v>330.13920894239038</v>
      </c>
      <c r="D17" s="204">
        <v>338.41857265692181</v>
      </c>
      <c r="E17" s="204">
        <v>256.66001719690462</v>
      </c>
      <c r="F17" s="204">
        <v>290.8122957867584</v>
      </c>
      <c r="G17" s="204">
        <v>260.79965606190888</v>
      </c>
      <c r="H17" s="204">
        <v>230.05640584694751</v>
      </c>
      <c r="I17" s="204">
        <v>229.02932072226989</v>
      </c>
      <c r="J17" s="204">
        <v>193.08306104901121</v>
      </c>
      <c r="K17" s="204">
        <v>184.8667239896819</v>
      </c>
      <c r="L17" s="204">
        <v>200.27222699914009</v>
      </c>
      <c r="M17" s="204">
        <v>168.43404987102321</v>
      </c>
      <c r="N17" s="204">
        <v>117.0822012037833</v>
      </c>
      <c r="O17" s="204">
        <v>92.433276010318139</v>
      </c>
      <c r="P17" s="204">
        <v>94.487360275150479</v>
      </c>
      <c r="Q17" s="204">
        <v>110.91994840928631</v>
      </c>
      <c r="R17" s="204">
        <v>91.406276870163367</v>
      </c>
      <c r="S17" s="204">
        <v>97.27798796216679</v>
      </c>
      <c r="T17" s="204">
        <v>93.474806534823728</v>
      </c>
      <c r="U17" s="204">
        <v>89.897678417884777</v>
      </c>
      <c r="V17" s="204">
        <v>93.138950988822003</v>
      </c>
      <c r="W17" s="204">
        <v>101.5626827171109</v>
      </c>
      <c r="X17" s="204">
        <v>100.98452278589851</v>
      </c>
      <c r="Y17" s="204">
        <v>92.126225279449699</v>
      </c>
      <c r="DA17" s="71" t="s">
        <v>3033</v>
      </c>
    </row>
    <row r="18" spans="1:105" ht="12" customHeight="1" x14ac:dyDescent="0.25">
      <c r="A18" s="18" t="s">
        <v>32</v>
      </c>
      <c r="B18" s="204">
        <v>51.141702493551158</v>
      </c>
      <c r="C18" s="204">
        <v>40.527343078245913</v>
      </c>
      <c r="D18" s="204">
        <v>54.036543422184003</v>
      </c>
      <c r="E18" s="204">
        <v>40.527257093723129</v>
      </c>
      <c r="F18" s="204">
        <v>43.196560619088558</v>
      </c>
      <c r="G18" s="204">
        <v>50.875838349097172</v>
      </c>
      <c r="H18" s="204">
        <v>44.15640584694755</v>
      </c>
      <c r="I18" s="204">
        <v>50.635339638864998</v>
      </c>
      <c r="J18" s="204">
        <v>30.572226999140149</v>
      </c>
      <c r="K18" s="204">
        <v>31.527601031814271</v>
      </c>
      <c r="L18" s="204">
        <v>25.79535683576956</v>
      </c>
      <c r="M18" s="204">
        <v>23.88452278589854</v>
      </c>
      <c r="N18" s="204">
        <v>23.88460877042132</v>
      </c>
      <c r="O18" s="204">
        <v>14.33078245915735</v>
      </c>
      <c r="P18" s="204">
        <v>9.5538263112639719</v>
      </c>
      <c r="Q18" s="204">
        <v>15.28615649183147</v>
      </c>
      <c r="R18" s="204">
        <v>17.19690455717971</v>
      </c>
      <c r="S18" s="204">
        <v>19.48701633705933</v>
      </c>
      <c r="T18" s="204">
        <v>16.413499570077381</v>
      </c>
      <c r="U18" s="204">
        <v>12.301547721410151</v>
      </c>
      <c r="V18" s="204">
        <v>11.92992261392949</v>
      </c>
      <c r="W18" s="204">
        <v>14.660275150472909</v>
      </c>
      <c r="X18" s="204">
        <v>21.840068787618229</v>
      </c>
      <c r="Y18" s="204">
        <v>12.29965606190885</v>
      </c>
      <c r="DA18" s="71" t="s">
        <v>3034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3.152708512467755</v>
      </c>
      <c r="L19" s="204">
        <v>3.1527944969905422</v>
      </c>
      <c r="M19" s="204">
        <v>2.101805674978503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0.13972484952708511</v>
      </c>
      <c r="U19" s="204">
        <v>1.031814273430782E-3</v>
      </c>
      <c r="V19" s="204">
        <v>1.031814273430782E-3</v>
      </c>
      <c r="W19" s="204">
        <v>1.031814273430782E-3</v>
      </c>
      <c r="X19" s="204">
        <v>0</v>
      </c>
      <c r="Y19" s="204">
        <v>1.031814273430782E-3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8.942390369733447</v>
      </c>
      <c r="C20" s="204">
        <f t="shared" si="3"/>
        <v>10.984522785898537</v>
      </c>
      <c r="D20" s="204">
        <f t="shared" si="3"/>
        <v>17.067927773000861</v>
      </c>
      <c r="E20" s="204">
        <f t="shared" si="3"/>
        <v>23.774720550300952</v>
      </c>
      <c r="F20" s="204">
        <f t="shared" si="3"/>
        <v>29.750644883920891</v>
      </c>
      <c r="G20" s="204">
        <f t="shared" si="3"/>
        <v>32.975064488392093</v>
      </c>
      <c r="H20" s="204">
        <f t="shared" si="3"/>
        <v>32.545141874462587</v>
      </c>
      <c r="I20" s="204">
        <f t="shared" si="3"/>
        <v>30.00859845227858</v>
      </c>
      <c r="J20" s="204">
        <f t="shared" si="3"/>
        <v>18.03525365434222</v>
      </c>
      <c r="K20" s="204">
        <f t="shared" si="3"/>
        <v>32.631126397248487</v>
      </c>
      <c r="L20" s="204">
        <f t="shared" si="3"/>
        <v>32.803095442820293</v>
      </c>
      <c r="M20" s="204">
        <f t="shared" si="3"/>
        <v>37.338779019776432</v>
      </c>
      <c r="N20" s="204">
        <f t="shared" si="3"/>
        <v>33.319002579535692</v>
      </c>
      <c r="O20" s="204">
        <f t="shared" si="3"/>
        <v>31.405846947549438</v>
      </c>
      <c r="P20" s="204">
        <f t="shared" si="3"/>
        <v>25.386930352536542</v>
      </c>
      <c r="Q20" s="204">
        <f t="shared" si="3"/>
        <v>24.44909716251075</v>
      </c>
      <c r="R20" s="204">
        <f t="shared" si="3"/>
        <v>25.997592433361991</v>
      </c>
      <c r="S20" s="204">
        <f t="shared" si="3"/>
        <v>27.438950988822011</v>
      </c>
      <c r="T20" s="204">
        <f t="shared" si="3"/>
        <v>25.9621668099742</v>
      </c>
      <c r="U20" s="204">
        <f t="shared" si="3"/>
        <v>28.731212381771279</v>
      </c>
      <c r="V20" s="204">
        <f t="shared" si="3"/>
        <v>30.70593293207223</v>
      </c>
      <c r="W20" s="204">
        <f t="shared" si="3"/>
        <v>35.50404127257093</v>
      </c>
      <c r="X20" s="204">
        <f t="shared" si="3"/>
        <v>31.22158211521926</v>
      </c>
      <c r="Y20" s="204">
        <f t="shared" si="3"/>
        <v>40.646001719690453</v>
      </c>
      <c r="DA20" s="71"/>
    </row>
    <row r="21" spans="1:105" ht="12" customHeight="1" x14ac:dyDescent="0.25">
      <c r="A21" s="18" t="s">
        <v>73</v>
      </c>
      <c r="B21" s="204">
        <v>7.9965606190885632</v>
      </c>
      <c r="C21" s="204">
        <v>10.89853826311264</v>
      </c>
      <c r="D21" s="204">
        <v>17.067927773000861</v>
      </c>
      <c r="E21" s="204">
        <v>23.774720550300952</v>
      </c>
      <c r="F21" s="204">
        <v>29.750644883920891</v>
      </c>
      <c r="G21" s="204">
        <v>32.975064488392093</v>
      </c>
      <c r="H21" s="204">
        <v>32.545141874462587</v>
      </c>
      <c r="I21" s="204">
        <v>30.00859845227858</v>
      </c>
      <c r="J21" s="204">
        <v>18.03525365434222</v>
      </c>
      <c r="K21" s="204">
        <v>32.631126397248487</v>
      </c>
      <c r="L21" s="204">
        <v>32.803095442820293</v>
      </c>
      <c r="M21" s="204">
        <v>37.338779019776432</v>
      </c>
      <c r="N21" s="204">
        <v>33.319002579535692</v>
      </c>
      <c r="O21" s="204">
        <v>31.405846947549438</v>
      </c>
      <c r="P21" s="204">
        <v>25.386930352536542</v>
      </c>
      <c r="Q21" s="204">
        <v>24.44909716251075</v>
      </c>
      <c r="R21" s="204">
        <v>25.997592433361991</v>
      </c>
      <c r="S21" s="204">
        <v>27.438950988822011</v>
      </c>
      <c r="T21" s="204">
        <v>25.9621668099742</v>
      </c>
      <c r="U21" s="204">
        <v>28.731212381771279</v>
      </c>
      <c r="V21" s="204">
        <v>30.70593293207223</v>
      </c>
      <c r="W21" s="204">
        <v>35.50404127257093</v>
      </c>
      <c r="X21" s="204">
        <v>31.22158211521926</v>
      </c>
      <c r="Y21" s="204">
        <v>40.646001719690453</v>
      </c>
      <c r="DA21" s="71" t="s">
        <v>3036</v>
      </c>
    </row>
    <row r="22" spans="1:105" ht="12" customHeight="1" x14ac:dyDescent="0.25">
      <c r="A22" s="18" t="s">
        <v>36</v>
      </c>
      <c r="B22" s="204">
        <v>0.94582975064488384</v>
      </c>
      <c r="C22" s="204">
        <v>8.5984522785898534E-2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0.74041272570937233</v>
      </c>
      <c r="C23" s="204">
        <f t="shared" si="4"/>
        <v>0.76431642304385194</v>
      </c>
      <c r="D23" s="204">
        <f t="shared" si="4"/>
        <v>0.78822012037833178</v>
      </c>
      <c r="E23" s="204">
        <f t="shared" si="4"/>
        <v>0.81203783319002576</v>
      </c>
      <c r="F23" s="204">
        <f t="shared" si="4"/>
        <v>0.78822012037833178</v>
      </c>
      <c r="G23" s="204">
        <f t="shared" si="4"/>
        <v>0.83594153052450548</v>
      </c>
      <c r="H23" s="204">
        <f t="shared" si="4"/>
        <v>0.85984522785898532</v>
      </c>
      <c r="I23" s="204">
        <f t="shared" si="4"/>
        <v>5.2546001719690443</v>
      </c>
      <c r="J23" s="204">
        <f t="shared" si="4"/>
        <v>5.2546001719690443</v>
      </c>
      <c r="K23" s="204">
        <f t="shared" si="4"/>
        <v>9.0523645743766128</v>
      </c>
      <c r="L23" s="204">
        <f t="shared" si="4"/>
        <v>10.915305245055889</v>
      </c>
      <c r="M23" s="204">
        <f t="shared" si="4"/>
        <v>10.031556319862423</v>
      </c>
      <c r="N23" s="204">
        <f t="shared" si="4"/>
        <v>6.4727429062768698</v>
      </c>
      <c r="O23" s="204">
        <f t="shared" si="4"/>
        <v>6.5682717110920033</v>
      </c>
      <c r="P23" s="204">
        <f t="shared" si="4"/>
        <v>5.6845227858985368</v>
      </c>
      <c r="Q23" s="204">
        <f t="shared" si="4"/>
        <v>8.1207222699914006</v>
      </c>
      <c r="R23" s="204">
        <f t="shared" si="4"/>
        <v>6.4966466036113486</v>
      </c>
      <c r="S23" s="204">
        <f t="shared" si="4"/>
        <v>6.5613929492691314</v>
      </c>
      <c r="T23" s="204">
        <f t="shared" si="4"/>
        <v>7.5456577815993109</v>
      </c>
      <c r="U23" s="204">
        <f t="shared" si="4"/>
        <v>7.2394668959587278</v>
      </c>
      <c r="V23" s="204">
        <f t="shared" si="4"/>
        <v>7.8409286328460865</v>
      </c>
      <c r="W23" s="204">
        <f t="shared" si="4"/>
        <v>10.343766122098021</v>
      </c>
      <c r="X23" s="204">
        <f t="shared" si="4"/>
        <v>8.5255374032674087</v>
      </c>
      <c r="Y23" s="204">
        <f t="shared" si="4"/>
        <v>7.7918314703353388</v>
      </c>
      <c r="DA23" s="71"/>
    </row>
    <row r="24" spans="1:105" ht="12" customHeight="1" x14ac:dyDescent="0.25">
      <c r="A24" s="18" t="s">
        <v>38</v>
      </c>
      <c r="B24" s="204">
        <v>0.74041272570937233</v>
      </c>
      <c r="C24" s="204">
        <v>0.76431642304385194</v>
      </c>
      <c r="D24" s="204">
        <v>0.78822012037833178</v>
      </c>
      <c r="E24" s="204">
        <v>0.81203783319002576</v>
      </c>
      <c r="F24" s="204">
        <v>0.78822012037833178</v>
      </c>
      <c r="G24" s="204">
        <v>0.83594153052450548</v>
      </c>
      <c r="H24" s="204">
        <v>0.85984522785898532</v>
      </c>
      <c r="I24" s="204">
        <v>0.83594153052450548</v>
      </c>
      <c r="J24" s="204">
        <v>0.83594153052450548</v>
      </c>
      <c r="K24" s="204">
        <v>1.098710232158211</v>
      </c>
      <c r="L24" s="204">
        <v>1.1942390369733451</v>
      </c>
      <c r="M24" s="204">
        <v>1.1942390369733451</v>
      </c>
      <c r="N24" s="204">
        <v>0.28658641444539978</v>
      </c>
      <c r="O24" s="204">
        <v>0.3821152192605331</v>
      </c>
      <c r="P24" s="204">
        <v>0.3821152192605331</v>
      </c>
      <c r="Q24" s="204">
        <v>0.16715391229578669</v>
      </c>
      <c r="R24" s="204">
        <v>1.1942390369733451</v>
      </c>
      <c r="S24" s="204">
        <v>1.244883920894239</v>
      </c>
      <c r="T24" s="204">
        <v>2.196474634565778</v>
      </c>
      <c r="U24" s="204">
        <v>2.074032674118659</v>
      </c>
      <c r="V24" s="204">
        <v>2.0710232158211519</v>
      </c>
      <c r="W24" s="204">
        <v>2.093035253654342</v>
      </c>
      <c r="X24" s="204">
        <v>1.5529664660361131</v>
      </c>
      <c r="Y24" s="204">
        <v>0.88202923473774719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4.418658641444539</v>
      </c>
      <c r="J26" s="204">
        <v>4.418658641444539</v>
      </c>
      <c r="K26" s="204">
        <v>7.9536543422184014</v>
      </c>
      <c r="L26" s="204">
        <v>9.7210662080825436</v>
      </c>
      <c r="M26" s="204">
        <v>8.837317282889078</v>
      </c>
      <c r="N26" s="204">
        <v>6.1861564918314702</v>
      </c>
      <c r="O26" s="204">
        <v>6.1861564918314702</v>
      </c>
      <c r="P26" s="204">
        <v>5.3024075666380037</v>
      </c>
      <c r="Q26" s="204">
        <v>7.9535683576956142</v>
      </c>
      <c r="R26" s="204">
        <v>5.3024075666380037</v>
      </c>
      <c r="S26" s="204">
        <v>5.3165090283748926</v>
      </c>
      <c r="T26" s="204">
        <v>5.3491831470335329</v>
      </c>
      <c r="U26" s="204">
        <v>5.1654342218400684</v>
      </c>
      <c r="V26" s="204">
        <v>5.7699054170249351</v>
      </c>
      <c r="W26" s="204">
        <v>8.2507308684436786</v>
      </c>
      <c r="X26" s="204">
        <v>6.9725709372312963</v>
      </c>
      <c r="Y26" s="204">
        <v>6.9098022355975921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0.47773000859845233</v>
      </c>
      <c r="C30" s="204">
        <v>0.23886500429922611</v>
      </c>
      <c r="D30" s="204">
        <v>0</v>
      </c>
      <c r="E30" s="204">
        <v>0</v>
      </c>
      <c r="F30" s="204">
        <v>21.090111779879621</v>
      </c>
      <c r="G30" s="204">
        <v>24.26672398968185</v>
      </c>
      <c r="H30" s="204">
        <v>25.819260533104039</v>
      </c>
      <c r="I30" s="204">
        <v>26.559673258813412</v>
      </c>
      <c r="J30" s="204">
        <v>23.28744625967326</v>
      </c>
      <c r="K30" s="204">
        <v>25.102665520206362</v>
      </c>
      <c r="L30" s="204">
        <v>22.35597592433362</v>
      </c>
      <c r="M30" s="204">
        <v>37.021066208082537</v>
      </c>
      <c r="N30" s="204">
        <v>33.725021496130687</v>
      </c>
      <c r="O30" s="204">
        <v>37.260017196904563</v>
      </c>
      <c r="P30" s="204">
        <v>25.914789337919171</v>
      </c>
      <c r="Q30" s="204">
        <v>15.88323301805675</v>
      </c>
      <c r="R30" s="204">
        <v>10.628632846087701</v>
      </c>
      <c r="S30" s="204">
        <v>11.14505588993981</v>
      </c>
      <c r="T30" s="204">
        <v>6.2168529664660364</v>
      </c>
      <c r="U30" s="204">
        <v>6.1256233877901973</v>
      </c>
      <c r="V30" s="204">
        <v>5.8824591573516756</v>
      </c>
      <c r="W30" s="204">
        <v>4.0693035253654326</v>
      </c>
      <c r="X30" s="204">
        <v>0.27076526225279451</v>
      </c>
      <c r="Y30" s="204">
        <v>0</v>
      </c>
      <c r="DA30" s="71" t="s">
        <v>3044</v>
      </c>
    </row>
    <row r="31" spans="1:105" ht="12" customHeight="1" x14ac:dyDescent="0.25">
      <c r="A31" s="21" t="s">
        <v>40</v>
      </c>
      <c r="B31" s="207">
        <v>179.70765262252789</v>
      </c>
      <c r="C31" s="207">
        <v>196.99054170249349</v>
      </c>
      <c r="D31" s="207">
        <v>205.1590713671539</v>
      </c>
      <c r="E31" s="207">
        <v>228.89079965606189</v>
      </c>
      <c r="F31" s="207">
        <v>230.95442820292351</v>
      </c>
      <c r="G31" s="207">
        <v>217.45485812553741</v>
      </c>
      <c r="H31" s="207">
        <v>228.89079965606189</v>
      </c>
      <c r="I31" s="207">
        <v>218.14273430782461</v>
      </c>
      <c r="J31" s="207">
        <v>234.13585554600169</v>
      </c>
      <c r="K31" s="207">
        <v>228.2889079965606</v>
      </c>
      <c r="L31" s="207">
        <v>236.88736027515051</v>
      </c>
      <c r="M31" s="207">
        <v>229.66466036113499</v>
      </c>
      <c r="N31" s="207">
        <v>203.61134995700769</v>
      </c>
      <c r="O31" s="207">
        <v>191.05760963026651</v>
      </c>
      <c r="P31" s="207">
        <v>122.7858985382631</v>
      </c>
      <c r="Q31" s="207">
        <v>124.50558899398111</v>
      </c>
      <c r="R31" s="207">
        <v>129.1913155631986</v>
      </c>
      <c r="S31" s="207">
        <v>131.44625967325879</v>
      </c>
      <c r="T31" s="207">
        <v>128.0016337059329</v>
      </c>
      <c r="U31" s="207">
        <v>135.67093723129841</v>
      </c>
      <c r="V31" s="207">
        <v>135.819260533104</v>
      </c>
      <c r="W31" s="207">
        <v>119.6842648323302</v>
      </c>
      <c r="X31" s="207">
        <v>145.08865004299221</v>
      </c>
      <c r="Y31" s="207">
        <v>133.98796216681001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1346.050513087549</v>
      </c>
      <c r="C33" s="203">
        <f>OIS_emi!C5</f>
        <v>1223.1055317653979</v>
      </c>
      <c r="D33" s="203">
        <f>OIS_emi!D5</f>
        <v>1309.8847183253979</v>
      </c>
      <c r="E33" s="203">
        <f>OIS_emi!E5</f>
        <v>1028.2103524855061</v>
      </c>
      <c r="F33" s="203">
        <f>OIS_emi!F5</f>
        <v>1153.875547806015</v>
      </c>
      <c r="G33" s="203">
        <f>OIS_emi!G5</f>
        <v>1084.2668254856351</v>
      </c>
      <c r="H33" s="203">
        <f>OIS_emi!H5</f>
        <v>969.0888175251132</v>
      </c>
      <c r="I33" s="203">
        <f>OIS_emi!I5</f>
        <v>985.75313940468845</v>
      </c>
      <c r="J33" s="203">
        <f>OIS_emi!J5</f>
        <v>789.80162328541496</v>
      </c>
      <c r="K33" s="203">
        <f>OIS_emi!K5</f>
        <v>807.93479412547231</v>
      </c>
      <c r="L33" s="203">
        <f>OIS_emi!L5</f>
        <v>834.65504820528656</v>
      </c>
      <c r="M33" s="203">
        <f>OIS_emi!M5</f>
        <v>728.5835167243813</v>
      </c>
      <c r="N33" s="203">
        <f>OIS_emi!N5</f>
        <v>553.72893552410619</v>
      </c>
      <c r="O33" s="203">
        <f>OIS_emi!O5</f>
        <v>435.99876660485791</v>
      </c>
      <c r="P33" s="203">
        <f>OIS_emi!P5</f>
        <v>415.65672288477441</v>
      </c>
      <c r="Q33" s="203">
        <f>OIS_emi!Q5</f>
        <v>483.01080840355439</v>
      </c>
      <c r="R33" s="203">
        <f>OIS_emi!R5</f>
        <v>432.82978380449322</v>
      </c>
      <c r="S33" s="203">
        <f>OIS_emi!S5</f>
        <v>465.75604152440519</v>
      </c>
      <c r="T33" s="203">
        <f>OIS_emi!T5</f>
        <v>439.89349500599161</v>
      </c>
      <c r="U33" s="203">
        <f>OIS_emi!U5</f>
        <v>417.83425956505101</v>
      </c>
      <c r="V33" s="203">
        <f>OIS_emi!V5</f>
        <v>430.90488792641082</v>
      </c>
      <c r="W33" s="203">
        <f>OIS_emi!W5</f>
        <v>478.84324572623342</v>
      </c>
      <c r="X33" s="203">
        <f>OIS_emi!X5</f>
        <v>490.84409664608938</v>
      </c>
      <c r="Y33" s="203">
        <f>OIS_emi!Y5</f>
        <v>455.79863412738081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32.571917813434929</v>
      </c>
      <c r="C35" s="284">
        <f t="shared" si="5"/>
        <v>31.362535023465885</v>
      </c>
      <c r="D35" s="284">
        <f t="shared" si="5"/>
        <v>33.985149248300758</v>
      </c>
      <c r="E35" s="284">
        <f t="shared" si="5"/>
        <v>32.674313179207545</v>
      </c>
      <c r="F35" s="284">
        <f t="shared" si="5"/>
        <v>36.097497565058021</v>
      </c>
      <c r="G35" s="284">
        <f t="shared" si="5"/>
        <v>34.990027878520308</v>
      </c>
      <c r="H35" s="284">
        <f t="shared" si="5"/>
        <v>33.705487331603138</v>
      </c>
      <c r="I35" s="284">
        <f t="shared" si="5"/>
        <v>32.780847079257207</v>
      </c>
      <c r="J35" s="284">
        <f t="shared" si="5"/>
        <v>30.227193597761328</v>
      </c>
      <c r="K35" s="284">
        <f t="shared" si="5"/>
        <v>33.277243754867179</v>
      </c>
      <c r="L35" s="284">
        <f t="shared" si="5"/>
        <v>35.728134562447408</v>
      </c>
      <c r="M35" s="284">
        <f t="shared" si="5"/>
        <v>35.915795755157589</v>
      </c>
      <c r="N35" s="284">
        <f t="shared" si="5"/>
        <v>33.399380173796523</v>
      </c>
      <c r="O35" s="284">
        <f t="shared" si="5"/>
        <v>31.762557609764105</v>
      </c>
      <c r="P35" s="284">
        <f t="shared" si="5"/>
        <v>25.776915102185786</v>
      </c>
      <c r="Q35" s="284">
        <f t="shared" si="5"/>
        <v>26.910059516746173</v>
      </c>
      <c r="R35" s="284">
        <f t="shared" si="5"/>
        <v>25.190532203738378</v>
      </c>
      <c r="S35" s="284">
        <f t="shared" si="5"/>
        <v>25.084137782503646</v>
      </c>
      <c r="T35" s="284">
        <f t="shared" si="5"/>
        <v>22.52494224941055</v>
      </c>
      <c r="U35" s="284">
        <f t="shared" si="5"/>
        <v>21.602945664355534</v>
      </c>
      <c r="V35" s="284">
        <f t="shared" si="5"/>
        <v>22.168167501596137</v>
      </c>
      <c r="W35" s="284">
        <f t="shared" si="5"/>
        <v>21.063807948761816</v>
      </c>
      <c r="X35" s="284">
        <f t="shared" si="5"/>
        <v>21.165306843124757</v>
      </c>
      <c r="Y35" s="284">
        <f t="shared" si="5"/>
        <v>18.047687330834286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15.026906528577067</v>
      </c>
      <c r="C36" s="344">
        <f t="shared" si="6"/>
        <v>14.39675731054265</v>
      </c>
      <c r="D36" s="344">
        <f t="shared" si="6"/>
        <v>15.253840080457088</v>
      </c>
      <c r="E36" s="344">
        <f t="shared" si="6"/>
        <v>16.898467648990692</v>
      </c>
      <c r="F36" s="344">
        <f t="shared" si="6"/>
        <v>16.263876545227561</v>
      </c>
      <c r="G36" s="344">
        <f t="shared" si="6"/>
        <v>16.905966674654977</v>
      </c>
      <c r="H36" s="344">
        <f t="shared" si="6"/>
        <v>17.152259417288398</v>
      </c>
      <c r="I36" s="344">
        <f t="shared" si="6"/>
        <v>16.143534441492875</v>
      </c>
      <c r="J36" s="344">
        <f t="shared" si="6"/>
        <v>16.390670628433885</v>
      </c>
      <c r="K36" s="344">
        <f t="shared" si="6"/>
        <v>16.65352176210499</v>
      </c>
      <c r="L36" s="344">
        <f t="shared" si="6"/>
        <v>17.495142343491956</v>
      </c>
      <c r="M36" s="344">
        <f t="shared" si="6"/>
        <v>18.698638570341906</v>
      </c>
      <c r="N36" s="344">
        <f t="shared" si="6"/>
        <v>20.739452271813452</v>
      </c>
      <c r="O36" s="344">
        <f t="shared" si="6"/>
        <v>22.637363455340431</v>
      </c>
      <c r="P36" s="344">
        <f t="shared" si="6"/>
        <v>21.264524751934101</v>
      </c>
      <c r="Q36" s="344">
        <f t="shared" si="6"/>
        <v>19.572347997438573</v>
      </c>
      <c r="R36" s="344">
        <f t="shared" si="6"/>
        <v>18.58533006362644</v>
      </c>
      <c r="S36" s="344">
        <f t="shared" si="6"/>
        <v>18.409895616542919</v>
      </c>
      <c r="T36" s="344">
        <f t="shared" si="6"/>
        <v>18.521931132329509</v>
      </c>
      <c r="U36" s="344">
        <f t="shared" si="6"/>
        <v>19.097694853869246</v>
      </c>
      <c r="V36" s="344">
        <f t="shared" si="6"/>
        <v>18.546185015254618</v>
      </c>
      <c r="W36" s="344">
        <f t="shared" si="6"/>
        <v>18.55898448100481</v>
      </c>
      <c r="X36" s="344">
        <f t="shared" si="6"/>
        <v>16.942120362658969</v>
      </c>
      <c r="Y36" s="344">
        <f t="shared" si="6"/>
        <v>17.302045527823115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5.1355471404995523</v>
      </c>
      <c r="C37" s="344">
        <f>IF(OIS_ued!C$5=0,"",OIS_ued!C$5/C$5*1000)</f>
        <v>5.0422105334049361</v>
      </c>
      <c r="D37" s="344">
        <f>IF(OIS_ued!D$5=0,"",OIS_ued!D$5/D$5*1000)</f>
        <v>5.3162928767347006</v>
      </c>
      <c r="E37" s="344">
        <f>IF(OIS_ued!E$5=0,"",OIS_ued!E$5/E$5*1000)</f>
        <v>6.163699635658352</v>
      </c>
      <c r="F37" s="344">
        <f>IF(OIS_ued!F$5=0,"",OIS_ued!F$5/F$5*1000)</f>
        <v>5.8769020964560648</v>
      </c>
      <c r="G37" s="344">
        <f>IF(OIS_ued!G$5=0,"",OIS_ued!G$5/G$5*1000)</f>
        <v>6.10888718978019</v>
      </c>
      <c r="H37" s="344">
        <f>IF(OIS_ued!H$5=0,"",OIS_ued!H$5/H$5*1000)</f>
        <v>6.3422288189208516</v>
      </c>
      <c r="I37" s="344">
        <f>IF(OIS_ued!I$5=0,"",OIS_ued!I$5/I$5*1000)</f>
        <v>5.8954764285357735</v>
      </c>
      <c r="J37" s="344">
        <f>IF(OIS_ued!J$5=0,"",OIS_ued!J$5/J$5*1000)</f>
        <v>6.2118314519118742</v>
      </c>
      <c r="K37" s="344">
        <f>IF(OIS_ued!K$5=0,"",OIS_ued!K$5/K$5*1000)</f>
        <v>6.2620556595753767</v>
      </c>
      <c r="L37" s="344">
        <f>IF(OIS_ued!L$5=0,"",OIS_ued!L$5/L$5*1000)</f>
        <v>6.5809877490445485</v>
      </c>
      <c r="M37" s="344">
        <f>IF(OIS_ued!M$5=0,"",OIS_ued!M$5/M$5*1000)</f>
        <v>7.1207629090391427</v>
      </c>
      <c r="N37" s="344">
        <f>IF(OIS_ued!N$5=0,"",OIS_ued!N$5/N$5*1000)</f>
        <v>8.0489117444551272</v>
      </c>
      <c r="O37" s="344">
        <f>IF(OIS_ued!O$5=0,"",OIS_ued!O$5/O$5*1000)</f>
        <v>8.9730730828469412</v>
      </c>
      <c r="P37" s="344">
        <f>IF(OIS_ued!P$5=0,"",OIS_ued!P$5/P$5*1000)</f>
        <v>8.0854607744410352</v>
      </c>
      <c r="Q37" s="344">
        <f>IF(OIS_ued!Q$5=0,"",OIS_ued!Q$5/Q$5*1000)</f>
        <v>7.2767182725030555</v>
      </c>
      <c r="R37" s="344">
        <f>IF(OIS_ued!R$5=0,"",OIS_ued!R$5/R$5*1000)</f>
        <v>7.0344722519180376</v>
      </c>
      <c r="S37" s="344">
        <f>IF(OIS_ued!S$5=0,"",OIS_ued!S$5/S$5*1000)</f>
        <v>6.9154570450333797</v>
      </c>
      <c r="T37" s="344">
        <f>IF(OIS_ued!T$5=0,"",OIS_ued!T$5/T$5*1000)</f>
        <v>6.9816933560409709</v>
      </c>
      <c r="U37" s="344">
        <f>IF(OIS_ued!U$5=0,"",OIS_ued!U$5/U$5*1000)</f>
        <v>7.306114068109931</v>
      </c>
      <c r="V37" s="344">
        <f>IF(OIS_ued!V$5=0,"",OIS_ued!V$5/V$5*1000)</f>
        <v>7.0624566147965986</v>
      </c>
      <c r="W37" s="344">
        <f>IF(OIS_ued!W$5=0,"",OIS_ued!W$5/W$5*1000)</f>
        <v>6.8633843656478248</v>
      </c>
      <c r="X37" s="344">
        <f>IF(OIS_ued!X$5=0,"",OIS_ued!X$5/X$5*1000)</f>
        <v>6.399809675816539</v>
      </c>
      <c r="Y37" s="344">
        <f>IF(OIS_ued!Y$5=0,"",OIS_ued!Y$5/Y$5*1000)</f>
        <v>6.5323941288456915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2.2436393778129728</v>
      </c>
      <c r="C38" s="345">
        <f t="shared" si="7"/>
        <v>2.0540473311628453</v>
      </c>
      <c r="D38" s="345">
        <f t="shared" si="7"/>
        <v>2.071237388059127</v>
      </c>
      <c r="E38" s="345">
        <f t="shared" si="7"/>
        <v>1.8114700764826961</v>
      </c>
      <c r="F38" s="345">
        <f t="shared" si="7"/>
        <v>1.8245629095858089</v>
      </c>
      <c r="G38" s="345">
        <f t="shared" si="7"/>
        <v>1.8082025682735627</v>
      </c>
      <c r="H38" s="345">
        <f t="shared" si="7"/>
        <v>1.6827741851887328</v>
      </c>
      <c r="I38" s="345">
        <f t="shared" si="7"/>
        <v>1.7143179087674492</v>
      </c>
      <c r="J38" s="345">
        <f t="shared" si="7"/>
        <v>1.5100036345078467</v>
      </c>
      <c r="K38" s="345">
        <f t="shared" si="7"/>
        <v>1.5181002755762594</v>
      </c>
      <c r="L38" s="345">
        <f t="shared" si="7"/>
        <v>1.521253778143159</v>
      </c>
      <c r="M38" s="345">
        <f t="shared" si="7"/>
        <v>1.3966614497655838</v>
      </c>
      <c r="N38" s="345">
        <f t="shared" si="7"/>
        <v>1.2839219598924358</v>
      </c>
      <c r="O38" s="345">
        <f t="shared" si="7"/>
        <v>1.1352871117082224</v>
      </c>
      <c r="P38" s="345">
        <f t="shared" si="7"/>
        <v>1.4047251514032946</v>
      </c>
      <c r="Q38" s="345">
        <f t="shared" si="7"/>
        <v>1.551840025540713</v>
      </c>
      <c r="R38" s="345">
        <f t="shared" si="7"/>
        <v>1.4827797499110429</v>
      </c>
      <c r="S38" s="345">
        <f t="shared" si="7"/>
        <v>1.5213428567858374</v>
      </c>
      <c r="T38" s="345">
        <f t="shared" si="7"/>
        <v>1.5159711094851978</v>
      </c>
      <c r="U38" s="345">
        <f t="shared" si="7"/>
        <v>1.4319322486681731</v>
      </c>
      <c r="V38" s="345">
        <f t="shared" si="7"/>
        <v>1.4514418763010848</v>
      </c>
      <c r="W38" s="345">
        <f t="shared" si="7"/>
        <v>1.6060520527888562</v>
      </c>
      <c r="X38" s="345">
        <f t="shared" si="7"/>
        <v>1.5316296195913917</v>
      </c>
      <c r="Y38" s="345">
        <f t="shared" si="7"/>
        <v>1.5199086022502275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PT: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599.9406706792762</v>
      </c>
      <c r="C5" s="223">
        <v>595.46122098022374</v>
      </c>
      <c r="D5" s="223">
        <v>632.41650902837262</v>
      </c>
      <c r="E5" s="223">
        <v>567.6110060189161</v>
      </c>
      <c r="F5" s="223">
        <v>632.41203783318952</v>
      </c>
      <c r="G5" s="223">
        <v>599.63791917454932</v>
      </c>
      <c r="H5" s="223">
        <v>575.88761822871936</v>
      </c>
      <c r="I5" s="223">
        <v>575.01186586414406</v>
      </c>
      <c r="J5" s="223">
        <v>523.04617368873676</v>
      </c>
      <c r="K5" s="223">
        <v>532.20120378331819</v>
      </c>
      <c r="L5" s="223">
        <v>548.66259673258844</v>
      </c>
      <c r="M5" s="223">
        <v>521.66079105760889</v>
      </c>
      <c r="N5" s="223">
        <v>431.27927773000812</v>
      </c>
      <c r="O5" s="223">
        <v>384.04273430782411</v>
      </c>
      <c r="P5" s="223">
        <v>295.89896818572731</v>
      </c>
      <c r="Q5" s="223">
        <v>311.25038693035208</v>
      </c>
      <c r="R5" s="223">
        <v>291.90429922613941</v>
      </c>
      <c r="S5" s="223">
        <v>306.14797936371463</v>
      </c>
      <c r="T5" s="223">
        <v>290.17274290627688</v>
      </c>
      <c r="U5" s="223">
        <v>291.79750644883848</v>
      </c>
      <c r="V5" s="223">
        <v>296.88056749785039</v>
      </c>
      <c r="W5" s="223">
        <v>298.14926913155648</v>
      </c>
      <c r="X5" s="223">
        <v>320.47179707652612</v>
      </c>
      <c r="Y5" s="223">
        <v>299.88555460017142</v>
      </c>
      <c r="DA5" s="89" t="s">
        <v>3029</v>
      </c>
    </row>
    <row r="6" spans="1:105" ht="12" customHeight="1" x14ac:dyDescent="0.25">
      <c r="A6" s="55" t="s">
        <v>91</v>
      </c>
      <c r="B6" s="259">
        <v>12.287659557566959</v>
      </c>
      <c r="C6" s="259">
        <v>13.61490180407224</v>
      </c>
      <c r="D6" s="259">
        <v>14.00197467646168</v>
      </c>
      <c r="E6" s="259">
        <v>14.783052119793471</v>
      </c>
      <c r="F6" s="259">
        <v>15.11130463238983</v>
      </c>
      <c r="G6" s="259">
        <v>14.43298014059847</v>
      </c>
      <c r="H6" s="259">
        <v>15.231311115292391</v>
      </c>
      <c r="I6" s="259">
        <v>14.59414884489717</v>
      </c>
      <c r="J6" s="259">
        <v>15.12600496190224</v>
      </c>
      <c r="K6" s="259">
        <v>14.856967728249851</v>
      </c>
      <c r="L6" s="259">
        <v>15.144743018885791</v>
      </c>
      <c r="M6" s="259">
        <v>14.75014555026423</v>
      </c>
      <c r="N6" s="259">
        <v>13.10707473148006</v>
      </c>
      <c r="O6" s="259">
        <v>12.173848809367071</v>
      </c>
      <c r="P6" s="259">
        <v>9.9663592896557205</v>
      </c>
      <c r="Q6" s="259">
        <v>10.09677139213181</v>
      </c>
      <c r="R6" s="259">
        <v>10.5392728277117</v>
      </c>
      <c r="S6" s="259">
        <v>10.730890583119329</v>
      </c>
      <c r="T6" s="259">
        <v>10.22940576428776</v>
      </c>
      <c r="U6" s="259">
        <v>10.92811178001147</v>
      </c>
      <c r="V6" s="259">
        <v>10.90123348200877</v>
      </c>
      <c r="W6" s="259">
        <v>10.50042972495927</v>
      </c>
      <c r="X6" s="259">
        <v>11.72240480452558</v>
      </c>
      <c r="Y6" s="259">
        <v>10.382489689006981</v>
      </c>
      <c r="DA6" s="67" t="s">
        <v>3047</v>
      </c>
    </row>
    <row r="7" spans="1:105" ht="12" customHeight="1" x14ac:dyDescent="0.25">
      <c r="A7" s="173" t="s">
        <v>92</v>
      </c>
      <c r="B7" s="224">
        <v>5.880822185599607</v>
      </c>
      <c r="C7" s="224">
        <v>6.4916898276655672</v>
      </c>
      <c r="D7" s="224">
        <v>6.7059638725650901</v>
      </c>
      <c r="E7" s="224">
        <v>7.1999447304727333</v>
      </c>
      <c r="F7" s="224">
        <v>7.3314386434984211</v>
      </c>
      <c r="G7" s="224">
        <v>6.9671229593975941</v>
      </c>
      <c r="H7" s="224">
        <v>7.3388555660118344</v>
      </c>
      <c r="I7" s="224">
        <v>7.0215713771492663</v>
      </c>
      <c r="J7" s="224">
        <v>7.3549941668211076</v>
      </c>
      <c r="K7" s="224">
        <v>7.2088787949176441</v>
      </c>
      <c r="L7" s="224">
        <v>7.3948611646662652</v>
      </c>
      <c r="M7" s="224">
        <v>7.1868747842235532</v>
      </c>
      <c r="N7" s="224">
        <v>6.374540009063784</v>
      </c>
      <c r="O7" s="224">
        <v>5.9377170650163942</v>
      </c>
      <c r="P7" s="224">
        <v>4.4986192670023284</v>
      </c>
      <c r="Q7" s="224">
        <v>4.561497002981989</v>
      </c>
      <c r="R7" s="224">
        <v>4.7503456289057224</v>
      </c>
      <c r="S7" s="224">
        <v>4.8369101867036486</v>
      </c>
      <c r="T7" s="224">
        <v>4.6399236982623719</v>
      </c>
      <c r="U7" s="224">
        <v>4.9428515174176164</v>
      </c>
      <c r="V7" s="224">
        <v>4.9371017024496471</v>
      </c>
      <c r="W7" s="224">
        <v>4.6389711271715166</v>
      </c>
      <c r="X7" s="224">
        <v>5.2984529874254687</v>
      </c>
      <c r="Y7" s="224">
        <v>4.7544954334358467</v>
      </c>
      <c r="DA7" s="177" t="s">
        <v>3048</v>
      </c>
    </row>
    <row r="8" spans="1:105" ht="12" customHeight="1" x14ac:dyDescent="0.25">
      <c r="A8" s="173" t="s">
        <v>93</v>
      </c>
      <c r="B8" s="224">
        <v>9.7292050614730918</v>
      </c>
      <c r="C8" s="224">
        <v>10.709997041204129</v>
      </c>
      <c r="D8" s="224">
        <v>11.100046220897051</v>
      </c>
      <c r="E8" s="224">
        <v>12.06449284583554</v>
      </c>
      <c r="F8" s="224">
        <v>12.250665764562109</v>
      </c>
      <c r="G8" s="224">
        <v>11.59934141633167</v>
      </c>
      <c r="H8" s="224">
        <v>12.20166030993532</v>
      </c>
      <c r="I8" s="224">
        <v>11.661628014023529</v>
      </c>
      <c r="J8" s="224">
        <v>12.309874350978729</v>
      </c>
      <c r="K8" s="224">
        <v>12.046880031914601</v>
      </c>
      <c r="L8" s="224">
        <v>12.4136841267519</v>
      </c>
      <c r="M8" s="224">
        <v>12.04615199317907</v>
      </c>
      <c r="N8" s="224">
        <v>10.67041605826868</v>
      </c>
      <c r="O8" s="224">
        <v>9.9597624911256162</v>
      </c>
      <c r="P8" s="224">
        <v>7.110204478833289</v>
      </c>
      <c r="Q8" s="224">
        <v>7.2147963938146784</v>
      </c>
      <c r="R8" s="224">
        <v>7.4991345980877071</v>
      </c>
      <c r="S8" s="224">
        <v>7.6360461128246886</v>
      </c>
      <c r="T8" s="224">
        <v>7.3628582908582967</v>
      </c>
      <c r="U8" s="224">
        <v>7.8254672766171192</v>
      </c>
      <c r="V8" s="224">
        <v>7.8246701054974412</v>
      </c>
      <c r="W8" s="224">
        <v>7.2012082785001077</v>
      </c>
      <c r="X8" s="224">
        <v>8.3837043911976021</v>
      </c>
      <c r="Y8" s="224">
        <v>7.6030091671518214</v>
      </c>
      <c r="DA8" s="177" t="s">
        <v>3049</v>
      </c>
    </row>
    <row r="9" spans="1:105" ht="12" customHeight="1" x14ac:dyDescent="0.25">
      <c r="A9" s="173" t="s">
        <v>94</v>
      </c>
      <c r="B9" s="224">
        <v>4.4196583951578274</v>
      </c>
      <c r="C9" s="224">
        <v>4.9004552547576328</v>
      </c>
      <c r="D9" s="224">
        <v>5.0356125032705732</v>
      </c>
      <c r="E9" s="224">
        <v>5.2997176547047822</v>
      </c>
      <c r="F9" s="224">
        <v>5.4213719359270733</v>
      </c>
      <c r="G9" s="224">
        <v>5.1829486003888574</v>
      </c>
      <c r="H9" s="224">
        <v>5.4715438322025438</v>
      </c>
      <c r="I9" s="224">
        <v>5.2440966111784597</v>
      </c>
      <c r="J9" s="224">
        <v>5.4243448821205424</v>
      </c>
      <c r="K9" s="224">
        <v>5.3300083800071594</v>
      </c>
      <c r="L9" s="224">
        <v>5.4267555784830206</v>
      </c>
      <c r="M9" s="224">
        <v>5.2875063946712118</v>
      </c>
      <c r="N9" s="224">
        <v>4.7001604708870497</v>
      </c>
      <c r="O9" s="224">
        <v>4.3631201424349708</v>
      </c>
      <c r="P9" s="224">
        <v>3.6227282749395231</v>
      </c>
      <c r="Q9" s="224">
        <v>3.6695703751036639</v>
      </c>
      <c r="R9" s="224">
        <v>3.831943147148329</v>
      </c>
      <c r="S9" s="224">
        <v>3.901585272617861</v>
      </c>
      <c r="T9" s="224">
        <v>3.71518233598003</v>
      </c>
      <c r="U9" s="224">
        <v>3.9709038356095911</v>
      </c>
      <c r="V9" s="224">
        <v>3.9602394786415349</v>
      </c>
      <c r="W9" s="224">
        <v>3.8309713515155681</v>
      </c>
      <c r="X9" s="224">
        <v>4.2600359562766439</v>
      </c>
      <c r="Y9" s="224">
        <v>3.764456807863827</v>
      </c>
      <c r="DA9" s="177" t="s">
        <v>3050</v>
      </c>
    </row>
    <row r="10" spans="1:105" ht="12" customHeight="1" x14ac:dyDescent="0.25">
      <c r="A10" s="56" t="s">
        <v>95</v>
      </c>
      <c r="B10" s="260">
        <v>10.2416455087895</v>
      </c>
      <c r="C10" s="260">
        <v>11.040271392163911</v>
      </c>
      <c r="D10" s="260">
        <v>11.310306325673841</v>
      </c>
      <c r="E10" s="260">
        <v>11.631171614990089</v>
      </c>
      <c r="F10" s="260">
        <v>12.10272521304528</v>
      </c>
      <c r="G10" s="260">
        <v>11.45274104864183</v>
      </c>
      <c r="H10" s="260">
        <v>11.74673823284321</v>
      </c>
      <c r="I10" s="260">
        <v>11.250378030305249</v>
      </c>
      <c r="J10" s="260">
        <v>11.876199963311111</v>
      </c>
      <c r="K10" s="260">
        <v>11.36009551719078</v>
      </c>
      <c r="L10" s="260">
        <v>11.747378205596711</v>
      </c>
      <c r="M10" s="260">
        <v>11.661973806253069</v>
      </c>
      <c r="N10" s="260">
        <v>10.6444843592817</v>
      </c>
      <c r="O10" s="260">
        <v>10.198246045715591</v>
      </c>
      <c r="P10" s="260">
        <v>8.0972704940158575</v>
      </c>
      <c r="Q10" s="260">
        <v>8.2844109970135413</v>
      </c>
      <c r="R10" s="260">
        <v>8.1592598346682124</v>
      </c>
      <c r="S10" s="260">
        <v>8.2513283249903751</v>
      </c>
      <c r="T10" s="260">
        <v>7.9330317216007797</v>
      </c>
      <c r="U10" s="260">
        <v>8.5521785850444161</v>
      </c>
      <c r="V10" s="260">
        <v>8.5113430780814969</v>
      </c>
      <c r="W10" s="260">
        <v>8.0702016866450652</v>
      </c>
      <c r="X10" s="260">
        <v>9.1791172591808845</v>
      </c>
      <c r="Y10" s="260">
        <v>8.3401563986819092</v>
      </c>
      <c r="DA10" s="68" t="s">
        <v>3051</v>
      </c>
    </row>
    <row r="11" spans="1:105" ht="12" customHeight="1" x14ac:dyDescent="0.25">
      <c r="A11" s="37" t="s">
        <v>159</v>
      </c>
      <c r="B11" s="226">
        <v>3.5878901245868189</v>
      </c>
      <c r="C11" s="226">
        <v>3.5778024890674591</v>
      </c>
      <c r="D11" s="226">
        <v>3.738262160686658</v>
      </c>
      <c r="E11" s="226">
        <v>2.3430408770378541</v>
      </c>
      <c r="F11" s="226">
        <v>2.944693118794063</v>
      </c>
      <c r="G11" s="226">
        <v>2.6037618541578769</v>
      </c>
      <c r="H11" s="226">
        <v>1.732145865829078</v>
      </c>
      <c r="I11" s="226">
        <v>1.8929854150259959</v>
      </c>
      <c r="J11" s="226">
        <v>1.356587139412154</v>
      </c>
      <c r="K11" s="226">
        <v>1.157935568336224</v>
      </c>
      <c r="L11" s="226">
        <v>1.439029816939186</v>
      </c>
      <c r="M11" s="226">
        <v>1.242556094164589</v>
      </c>
      <c r="N11" s="226">
        <v>0.76139063000281038</v>
      </c>
      <c r="O11" s="226">
        <v>0.55065500687978797</v>
      </c>
      <c r="P11" s="226">
        <v>0.57620621446224973</v>
      </c>
      <c r="Q11" s="226">
        <v>0.86433232102339297</v>
      </c>
      <c r="R11" s="226">
        <v>0.30919174040910302</v>
      </c>
      <c r="S11" s="226">
        <v>0.34481995831261247</v>
      </c>
      <c r="T11" s="226">
        <v>0.36735804045127879</v>
      </c>
      <c r="U11" s="226">
        <v>0.28595770292254102</v>
      </c>
      <c r="V11" s="226">
        <v>0.34479865920528358</v>
      </c>
      <c r="W11" s="226">
        <v>0.45735049423651791</v>
      </c>
      <c r="X11" s="226">
        <v>0.41856912556244358</v>
      </c>
      <c r="Y11" s="226">
        <v>0.51182138043078296</v>
      </c>
      <c r="DA11" s="69" t="s">
        <v>3052</v>
      </c>
    </row>
    <row r="12" spans="1:105" ht="12" customHeight="1" x14ac:dyDescent="0.25">
      <c r="A12" s="37" t="s">
        <v>35</v>
      </c>
      <c r="B12" s="226">
        <v>5.711373636761044E-2</v>
      </c>
      <c r="C12" s="226">
        <v>4.8268991730937953E-2</v>
      </c>
      <c r="D12" s="226">
        <v>0.1046757547712929</v>
      </c>
      <c r="E12" s="226">
        <v>0.1151573009168739</v>
      </c>
      <c r="F12" s="226">
        <v>0.19708287293067431</v>
      </c>
      <c r="G12" s="226">
        <v>0.1921332838909979</v>
      </c>
      <c r="H12" s="226">
        <v>0.2198977303392316</v>
      </c>
      <c r="I12" s="226">
        <v>0.20227083023439399</v>
      </c>
      <c r="J12" s="226">
        <v>9.9693942868744015E-2</v>
      </c>
      <c r="K12" s="226">
        <v>0.24696298644922471</v>
      </c>
      <c r="L12" s="226">
        <v>0.23523496377794051</v>
      </c>
      <c r="M12" s="226">
        <v>0.25472999162957299</v>
      </c>
      <c r="N12" s="226">
        <v>0.24179887810808409</v>
      </c>
      <c r="O12" s="226">
        <v>0.31288373351365062</v>
      </c>
      <c r="P12" s="226">
        <v>0.26292782915892648</v>
      </c>
      <c r="Q12" s="226">
        <v>0.32199872358746429</v>
      </c>
      <c r="R12" s="226">
        <v>0.1969103980379269</v>
      </c>
      <c r="S12" s="226">
        <v>0.22620564398232079</v>
      </c>
      <c r="T12" s="226">
        <v>0.21132775331359671</v>
      </c>
      <c r="U12" s="226">
        <v>0.19938942858980821</v>
      </c>
      <c r="V12" s="226">
        <v>0.2252821211529229</v>
      </c>
      <c r="W12" s="226">
        <v>0.40853942891426792</v>
      </c>
      <c r="X12" s="226">
        <v>0.2147929485067652</v>
      </c>
      <c r="Y12" s="226">
        <v>0.43331539901125382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6.5966416478350727</v>
      </c>
      <c r="C15" s="226">
        <v>7.414199911365511</v>
      </c>
      <c r="D15" s="226">
        <v>7.4673684102158866</v>
      </c>
      <c r="E15" s="226">
        <v>9.1729734370353597</v>
      </c>
      <c r="F15" s="226">
        <v>8.9609492213205453</v>
      </c>
      <c r="G15" s="226">
        <v>8.6568459105929545</v>
      </c>
      <c r="H15" s="226">
        <v>9.794694636674901</v>
      </c>
      <c r="I15" s="226">
        <v>9.1551217850448552</v>
      </c>
      <c r="J15" s="226">
        <v>10.41991888103021</v>
      </c>
      <c r="K15" s="226">
        <v>9.9551969624053331</v>
      </c>
      <c r="L15" s="226">
        <v>10.07311342487958</v>
      </c>
      <c r="M15" s="226">
        <v>10.164687720458909</v>
      </c>
      <c r="N15" s="226">
        <v>9.6412948511708088</v>
      </c>
      <c r="O15" s="226">
        <v>9.334707305322155</v>
      </c>
      <c r="P15" s="226">
        <v>7.258136450394681</v>
      </c>
      <c r="Q15" s="226">
        <v>7.0980799524026832</v>
      </c>
      <c r="R15" s="226">
        <v>7.6531576962211822</v>
      </c>
      <c r="S15" s="226">
        <v>7.6803027226954423</v>
      </c>
      <c r="T15" s="226">
        <v>7.3543459278359036</v>
      </c>
      <c r="U15" s="226">
        <v>8.0668314535320675</v>
      </c>
      <c r="V15" s="226">
        <v>7.9412622977232914</v>
      </c>
      <c r="W15" s="226">
        <v>7.2043117634942799</v>
      </c>
      <c r="X15" s="226">
        <v>8.5457551851116751</v>
      </c>
      <c r="Y15" s="226">
        <v>7.3950196192398723</v>
      </c>
      <c r="DA15" s="69" t="s">
        <v>3056</v>
      </c>
    </row>
    <row r="16" spans="1:105" ht="12" customHeight="1" x14ac:dyDescent="0.25">
      <c r="A16" s="57" t="s">
        <v>3057</v>
      </c>
      <c r="B16" s="261">
        <v>63.921652640496909</v>
      </c>
      <c r="C16" s="261">
        <v>50.474373651627992</v>
      </c>
      <c r="D16" s="261">
        <v>55.255895856499983</v>
      </c>
      <c r="E16" s="261">
        <v>47.101794279687333</v>
      </c>
      <c r="F16" s="261">
        <v>68.259496915858136</v>
      </c>
      <c r="G16" s="261">
        <v>67.580961415353258</v>
      </c>
      <c r="H16" s="261">
        <v>74.391895493146507</v>
      </c>
      <c r="I16" s="261">
        <v>68.356371739382681</v>
      </c>
      <c r="J16" s="261">
        <v>53.974801684272109</v>
      </c>
      <c r="K16" s="261">
        <v>62.885806877589992</v>
      </c>
      <c r="L16" s="261">
        <v>63.7233150473511</v>
      </c>
      <c r="M16" s="261">
        <v>64.184244960624682</v>
      </c>
      <c r="N16" s="261">
        <v>53.138286313537833</v>
      </c>
      <c r="O16" s="261">
        <v>51.384117845269643</v>
      </c>
      <c r="P16" s="261">
        <v>39.636412103004737</v>
      </c>
      <c r="Q16" s="261">
        <v>32.729357455822118</v>
      </c>
      <c r="R16" s="261">
        <v>28.763275855344041</v>
      </c>
      <c r="S16" s="261">
        <v>30.916568835927979</v>
      </c>
      <c r="T16" s="261">
        <v>27.381977648274319</v>
      </c>
      <c r="U16" s="261">
        <v>26.884050790327361</v>
      </c>
      <c r="V16" s="261">
        <v>26.72967262034345</v>
      </c>
      <c r="W16" s="261">
        <v>29.383096549900319</v>
      </c>
      <c r="X16" s="261">
        <v>26.376477410263799</v>
      </c>
      <c r="Y16" s="261">
        <v>25.51977059432275</v>
      </c>
      <c r="DA16" s="70" t="s">
        <v>3058</v>
      </c>
    </row>
    <row r="17" spans="1:105" ht="12" customHeight="1" x14ac:dyDescent="0.25">
      <c r="A17" s="46" t="s">
        <v>28</v>
      </c>
      <c r="B17" s="229">
        <v>16.770024265274731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3.9523407066979599E-2</v>
      </c>
      <c r="T17" s="229">
        <v>3.3901900709124071E-2</v>
      </c>
      <c r="U17" s="229">
        <v>6.8480353684355122E-2</v>
      </c>
      <c r="V17" s="229">
        <v>0.1099245192028918</v>
      </c>
      <c r="W17" s="229">
        <v>6.9870575815036556E-2</v>
      </c>
      <c r="X17" s="229">
        <v>8.8135980204533906E-2</v>
      </c>
      <c r="Y17" s="229">
        <v>6.6463358721846777E-2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2.9314586549645689</v>
      </c>
      <c r="C19" s="229">
        <v>2.9387538591807898</v>
      </c>
      <c r="D19" s="229">
        <v>3.1560950333646618</v>
      </c>
      <c r="E19" s="229">
        <v>3.9915018703440488</v>
      </c>
      <c r="F19" s="229">
        <v>3.6262520910962528</v>
      </c>
      <c r="G19" s="229">
        <v>2.434821088236105</v>
      </c>
      <c r="H19" s="229">
        <v>2.4689086831916551</v>
      </c>
      <c r="I19" s="229">
        <v>3.5353747434553111</v>
      </c>
      <c r="J19" s="229">
        <v>3.5513197679653041</v>
      </c>
      <c r="K19" s="229">
        <v>3.2568270453140231</v>
      </c>
      <c r="L19" s="229">
        <v>3.1674605143081771</v>
      </c>
      <c r="M19" s="229">
        <v>2.2704889542489548</v>
      </c>
      <c r="N19" s="229">
        <v>2.4674415271770771</v>
      </c>
      <c r="O19" s="229">
        <v>1.8857983415084441</v>
      </c>
      <c r="P19" s="229">
        <v>2.1796510159766749</v>
      </c>
      <c r="Q19" s="229">
        <v>2.1599291686191679</v>
      </c>
      <c r="R19" s="229">
        <v>2.1240739655695582</v>
      </c>
      <c r="S19" s="229">
        <v>2.448672590288353</v>
      </c>
      <c r="T19" s="229">
        <v>2.5170522918068521</v>
      </c>
      <c r="U19" s="229">
        <v>2.4171333978670488</v>
      </c>
      <c r="V19" s="229">
        <v>2.2827497090070969</v>
      </c>
      <c r="W19" s="229">
        <v>2.7206767307207711</v>
      </c>
      <c r="X19" s="229">
        <v>2.8181020283794611</v>
      </c>
      <c r="Y19" s="229">
        <v>2.928450506846795</v>
      </c>
      <c r="DA19" s="73" t="s">
        <v>3061</v>
      </c>
    </row>
    <row r="20" spans="1:105" ht="12" customHeight="1" x14ac:dyDescent="0.25">
      <c r="A20" s="46" t="s">
        <v>159</v>
      </c>
      <c r="B20" s="229">
        <v>30.968217669462021</v>
      </c>
      <c r="C20" s="229">
        <v>34.444754810088483</v>
      </c>
      <c r="D20" s="229">
        <v>33.764796252187892</v>
      </c>
      <c r="E20" s="229">
        <v>25.720053965930902</v>
      </c>
      <c r="F20" s="229">
        <v>25.534598397590031</v>
      </c>
      <c r="G20" s="229">
        <v>21.906701124071809</v>
      </c>
      <c r="H20" s="229">
        <v>25.046939753659579</v>
      </c>
      <c r="I20" s="229">
        <v>20.318049093095269</v>
      </c>
      <c r="J20" s="229">
        <v>15.99215040160869</v>
      </c>
      <c r="K20" s="229">
        <v>18.290781658885042</v>
      </c>
      <c r="L20" s="229">
        <v>22.44847137728981</v>
      </c>
      <c r="M20" s="229">
        <v>13.291925326372271</v>
      </c>
      <c r="N20" s="229">
        <v>8.6729835923624883</v>
      </c>
      <c r="O20" s="229">
        <v>6.2699165294163164</v>
      </c>
      <c r="P20" s="229">
        <v>6.8921210126680021</v>
      </c>
      <c r="Q20" s="229">
        <v>9.4153556046258053</v>
      </c>
      <c r="R20" s="229">
        <v>8.5054543298922383</v>
      </c>
      <c r="S20" s="229">
        <v>8.9088708403125754</v>
      </c>
      <c r="T20" s="229">
        <v>8.7171724582343053</v>
      </c>
      <c r="U20" s="229">
        <v>8.5955494907859542</v>
      </c>
      <c r="V20" s="229">
        <v>8.8889704321953289</v>
      </c>
      <c r="W20" s="229">
        <v>9.9700230259696774</v>
      </c>
      <c r="X20" s="229">
        <v>9.540445126468132</v>
      </c>
      <c r="Y20" s="229">
        <v>8.6825073263980315</v>
      </c>
      <c r="DA20" s="73" t="s">
        <v>3062</v>
      </c>
    </row>
    <row r="21" spans="1:105" ht="12" customHeight="1" x14ac:dyDescent="0.25">
      <c r="A21" s="46" t="s">
        <v>32</v>
      </c>
      <c r="B21" s="229">
        <v>9.4695081886543253</v>
      </c>
      <c r="C21" s="229">
        <v>8.219650778508127</v>
      </c>
      <c r="D21" s="229">
        <v>11.71159318776794</v>
      </c>
      <c r="E21" s="229">
        <v>8.0235709841024647</v>
      </c>
      <c r="F21" s="229">
        <v>8.4894146791858933</v>
      </c>
      <c r="G21" s="229">
        <v>8.1420932100040577</v>
      </c>
      <c r="H21" s="229">
        <v>10.201433346965709</v>
      </c>
      <c r="I21" s="229">
        <v>8.41671274797657</v>
      </c>
      <c r="J21" s="229">
        <v>6.479133609694796</v>
      </c>
      <c r="K21" s="229">
        <v>5.9639584572849049</v>
      </c>
      <c r="L21" s="229">
        <v>4.8769036657108433</v>
      </c>
      <c r="M21" s="229">
        <v>4.3140697863150947</v>
      </c>
      <c r="N21" s="229">
        <v>4.3006465531838298</v>
      </c>
      <c r="O21" s="229">
        <v>2.5117959249568629</v>
      </c>
      <c r="P21" s="229">
        <v>1.7793269633942459</v>
      </c>
      <c r="Q21" s="229">
        <v>2.7698677247618742</v>
      </c>
      <c r="R21" s="229">
        <v>3.1830207266700201</v>
      </c>
      <c r="S21" s="229">
        <v>3.6022084047400891</v>
      </c>
      <c r="T21" s="229">
        <v>3.0274600502323712</v>
      </c>
      <c r="U21" s="229">
        <v>2.273895291665216</v>
      </c>
      <c r="V21" s="229">
        <v>2.2165284679923372</v>
      </c>
      <c r="W21" s="229">
        <v>2.7260933543649681</v>
      </c>
      <c r="X21" s="229">
        <v>4.0694727169643707</v>
      </c>
      <c r="Y21" s="229">
        <v>2.2846688440900951</v>
      </c>
      <c r="DA21" s="73" t="s">
        <v>3063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3.1527085124839318</v>
      </c>
      <c r="L22" s="229">
        <v>3.1527944970010302</v>
      </c>
      <c r="M22" s="229">
        <v>2.101805674985628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0.1397248495283476</v>
      </c>
      <c r="U22" s="229">
        <v>1.031814273437004E-3</v>
      </c>
      <c r="V22" s="229">
        <v>1.031814273440574E-3</v>
      </c>
      <c r="W22" s="229">
        <v>1.031814273438706E-3</v>
      </c>
      <c r="X22" s="229">
        <v>0</v>
      </c>
      <c r="Y22" s="229">
        <v>1.031814273439003E-3</v>
      </c>
      <c r="DA22" s="73" t="s">
        <v>3064</v>
      </c>
    </row>
    <row r="23" spans="1:105" ht="12" customHeight="1" x14ac:dyDescent="0.25">
      <c r="A23" s="46" t="s">
        <v>35</v>
      </c>
      <c r="B23" s="229">
        <v>1.8978575245994731</v>
      </c>
      <c r="C23" s="229">
        <v>3.9229309018001608</v>
      </c>
      <c r="D23" s="229">
        <v>5.965788010194661</v>
      </c>
      <c r="E23" s="229">
        <v>8.6891726262723967</v>
      </c>
      <c r="F23" s="229">
        <v>8.8614965949562965</v>
      </c>
      <c r="G23" s="229">
        <v>10.133183971986281</v>
      </c>
      <c r="H23" s="229">
        <v>10.137971946661949</v>
      </c>
      <c r="I23" s="229">
        <v>8.8291238646891053</v>
      </c>
      <c r="J23" s="229">
        <v>3.9673136139073191</v>
      </c>
      <c r="K23" s="229">
        <v>6.2021959483475353</v>
      </c>
      <c r="L23" s="229">
        <v>6.7253382790093914</v>
      </c>
      <c r="M23" s="229">
        <v>5.8901652042252692</v>
      </c>
      <c r="N23" s="229">
        <v>5.3516377137058502</v>
      </c>
      <c r="O23" s="229">
        <v>4.7444661158775654</v>
      </c>
      <c r="P23" s="229">
        <v>4.1504790380009409</v>
      </c>
      <c r="Q23" s="229">
        <v>4.0196372603445507</v>
      </c>
      <c r="R23" s="229">
        <v>4.9957146804691082</v>
      </c>
      <c r="S23" s="229">
        <v>5.467300296275674</v>
      </c>
      <c r="T23" s="229">
        <v>5.8239910907989589</v>
      </c>
      <c r="U23" s="229">
        <v>6.623145415788982</v>
      </c>
      <c r="V23" s="229">
        <v>6.5582067818314371</v>
      </c>
      <c r="W23" s="229">
        <v>8.7221613182691158</v>
      </c>
      <c r="X23" s="229">
        <v>8.3248372380143572</v>
      </c>
      <c r="Y23" s="229">
        <v>10.806840346213731</v>
      </c>
      <c r="DA23" s="73" t="s">
        <v>3065</v>
      </c>
    </row>
    <row r="24" spans="1:105" ht="12" customHeight="1" x14ac:dyDescent="0.25">
      <c r="A24" s="46" t="s">
        <v>36</v>
      </c>
      <c r="B24" s="229">
        <v>0.78911935232060981</v>
      </c>
      <c r="C24" s="229">
        <v>7.1738122939696988E-2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0.61773697662116123</v>
      </c>
      <c r="C25" s="229">
        <v>0.63768017481096628</v>
      </c>
      <c r="D25" s="229">
        <v>0.65762337298483442</v>
      </c>
      <c r="E25" s="229">
        <v>0.67749483303751945</v>
      </c>
      <c r="F25" s="229">
        <v>0.65762337298319085</v>
      </c>
      <c r="G25" s="229">
        <v>0.69743803121488068</v>
      </c>
      <c r="H25" s="229">
        <v>0.71738122937854443</v>
      </c>
      <c r="I25" s="229">
        <v>0.69743803120872594</v>
      </c>
      <c r="J25" s="229">
        <v>0.69743803122419146</v>
      </c>
      <c r="K25" s="229">
        <v>0.91666973491303538</v>
      </c>
      <c r="L25" s="229">
        <v>0.99637078949396829</v>
      </c>
      <c r="M25" s="229">
        <v>0.99637078949906688</v>
      </c>
      <c r="N25" s="229">
        <v>0.23910316375589191</v>
      </c>
      <c r="O25" s="229">
        <v>0.31880421834266209</v>
      </c>
      <c r="P25" s="229">
        <v>0.31880421834250938</v>
      </c>
      <c r="Q25" s="229">
        <v>0.13945891099563679</v>
      </c>
      <c r="R25" s="229">
        <v>1.012198539730059</v>
      </c>
      <c r="S25" s="229">
        <v>1.054452294136397</v>
      </c>
      <c r="T25" s="229">
        <v>1.8325503504904961</v>
      </c>
      <c r="U25" s="229">
        <v>1.7303952634194419</v>
      </c>
      <c r="V25" s="229">
        <v>1.7278844291339071</v>
      </c>
      <c r="W25" s="229">
        <v>1.746249388592946</v>
      </c>
      <c r="X25" s="229">
        <v>1.309580971090885</v>
      </c>
      <c r="Y25" s="229">
        <v>0.74980839777881725</v>
      </c>
      <c r="DA25" s="73" t="s">
        <v>3067</v>
      </c>
    </row>
    <row r="26" spans="1:105" ht="12" customHeight="1" x14ac:dyDescent="0.25">
      <c r="A26" s="46" t="s">
        <v>39</v>
      </c>
      <c r="B26" s="229">
        <v>0.47773000860001302</v>
      </c>
      <c r="C26" s="229">
        <v>0.2388650042997599</v>
      </c>
      <c r="D26" s="229">
        <v>0</v>
      </c>
      <c r="E26" s="229">
        <v>0</v>
      </c>
      <c r="F26" s="229">
        <v>21.09011178004647</v>
      </c>
      <c r="G26" s="229">
        <v>24.266723989840131</v>
      </c>
      <c r="H26" s="229">
        <v>25.81926053328905</v>
      </c>
      <c r="I26" s="229">
        <v>26.559673258957702</v>
      </c>
      <c r="J26" s="229">
        <v>23.28744625987181</v>
      </c>
      <c r="K26" s="229">
        <v>25.102665520361519</v>
      </c>
      <c r="L26" s="229">
        <v>22.355975924537891</v>
      </c>
      <c r="M26" s="229">
        <v>35.319419224978397</v>
      </c>
      <c r="N26" s="229">
        <v>32.106473763352682</v>
      </c>
      <c r="O26" s="229">
        <v>35.653336715167796</v>
      </c>
      <c r="P26" s="229">
        <v>24.316029854622371</v>
      </c>
      <c r="Q26" s="229">
        <v>14.225108786475079</v>
      </c>
      <c r="R26" s="229">
        <v>8.9428136130130582</v>
      </c>
      <c r="S26" s="229">
        <v>9.395541003107903</v>
      </c>
      <c r="T26" s="229">
        <v>5.2901246564738624</v>
      </c>
      <c r="U26" s="229">
        <v>5.1744197628429252</v>
      </c>
      <c r="V26" s="229">
        <v>4.9443764667070136</v>
      </c>
      <c r="W26" s="229">
        <v>3.4269903418943661</v>
      </c>
      <c r="X26" s="229">
        <v>0.2259033491420657</v>
      </c>
      <c r="Y26" s="229">
        <v>0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211.51522820372261</v>
      </c>
      <c r="C27" s="261">
        <f t="shared" si="0"/>
        <v>202.79173198235833</v>
      </c>
      <c r="D27" s="261">
        <f t="shared" si="0"/>
        <v>218.03087029014475</v>
      </c>
      <c r="E27" s="261">
        <f t="shared" si="0"/>
        <v>175.18158386229666</v>
      </c>
      <c r="F27" s="261">
        <f t="shared" si="0"/>
        <v>198.57907577764419</v>
      </c>
      <c r="G27" s="261">
        <f t="shared" si="0"/>
        <v>189.03682855765513</v>
      </c>
      <c r="H27" s="261">
        <f t="shared" si="0"/>
        <v>167.2009553964898</v>
      </c>
      <c r="I27" s="261">
        <f t="shared" si="0"/>
        <v>175.75633805266625</v>
      </c>
      <c r="J27" s="261">
        <f t="shared" si="0"/>
        <v>143.74425615662065</v>
      </c>
      <c r="K27" s="261">
        <f t="shared" si="0"/>
        <v>149.92080147942522</v>
      </c>
      <c r="L27" s="261">
        <f t="shared" si="0"/>
        <v>153.71674455030245</v>
      </c>
      <c r="M27" s="261">
        <f t="shared" si="0"/>
        <v>140.8847360930514</v>
      </c>
      <c r="N27" s="261">
        <f t="shared" si="0"/>
        <v>110.63295722842187</v>
      </c>
      <c r="O27" s="261">
        <f t="shared" si="0"/>
        <v>90.688138120228842</v>
      </c>
      <c r="P27" s="261">
        <f t="shared" si="0"/>
        <v>80.797987411516317</v>
      </c>
      <c r="Q27" s="261">
        <f t="shared" si="0"/>
        <v>92.379621277034815</v>
      </c>
      <c r="R27" s="261">
        <f t="shared" si="0"/>
        <v>82.325138954386915</v>
      </c>
      <c r="S27" s="261">
        <f t="shared" si="0"/>
        <v>88.311572610982694</v>
      </c>
      <c r="T27" s="261">
        <f t="shared" si="0"/>
        <v>82.809883979308339</v>
      </c>
      <c r="U27" s="261">
        <f t="shared" si="0"/>
        <v>79.503974623168702</v>
      </c>
      <c r="V27" s="261">
        <f t="shared" si="0"/>
        <v>82.513428582652878</v>
      </c>
      <c r="W27" s="261">
        <f t="shared" si="0"/>
        <v>90.168574723083381</v>
      </c>
      <c r="X27" s="261">
        <f t="shared" si="0"/>
        <v>91.860062651651091</v>
      </c>
      <c r="Y27" s="261">
        <f t="shared" si="0"/>
        <v>87.261242203950275</v>
      </c>
      <c r="DA27" s="70"/>
    </row>
    <row r="28" spans="1:105" ht="12" customHeight="1" x14ac:dyDescent="0.25">
      <c r="A28" s="60" t="s">
        <v>3070</v>
      </c>
      <c r="B28" s="262">
        <v>205.79306518052769</v>
      </c>
      <c r="C28" s="262">
        <v>196.64136805029031</v>
      </c>
      <c r="D28" s="262">
        <v>211.4738958126602</v>
      </c>
      <c r="E28" s="262">
        <v>167.32370225877281</v>
      </c>
      <c r="F28" s="262">
        <v>190.76804494763391</v>
      </c>
      <c r="G28" s="262">
        <v>181.851101095757</v>
      </c>
      <c r="H28" s="262">
        <v>159.72414421216101</v>
      </c>
      <c r="I28" s="262">
        <v>168.67249463081731</v>
      </c>
      <c r="J28" s="262">
        <v>135.797534515823</v>
      </c>
      <c r="K28" s="262">
        <v>142.23472580384151</v>
      </c>
      <c r="L28" s="262">
        <v>145.52030485282961</v>
      </c>
      <c r="M28" s="262">
        <v>133.0212841228813</v>
      </c>
      <c r="N28" s="262">
        <v>103.7371897106575</v>
      </c>
      <c r="O28" s="262">
        <v>84.150407781324958</v>
      </c>
      <c r="P28" s="262">
        <v>78.272295635910012</v>
      </c>
      <c r="Q28" s="262">
        <v>89.789587208005514</v>
      </c>
      <c r="R28" s="262">
        <v>79.707883429958287</v>
      </c>
      <c r="S28" s="262">
        <v>85.645194981479477</v>
      </c>
      <c r="T28" s="262">
        <v>80.041496299726191</v>
      </c>
      <c r="U28" s="262">
        <v>76.655655607300858</v>
      </c>
      <c r="V28" s="262">
        <v>79.622141670405796</v>
      </c>
      <c r="W28" s="262">
        <v>88.293064268547624</v>
      </c>
      <c r="X28" s="262">
        <v>88.833279915444763</v>
      </c>
      <c r="Y28" s="262">
        <v>84.099403196948899</v>
      </c>
      <c r="DA28" s="72" t="s">
        <v>3071</v>
      </c>
    </row>
    <row r="29" spans="1:105" ht="12" customHeight="1" x14ac:dyDescent="0.25">
      <c r="A29" s="59" t="s">
        <v>28</v>
      </c>
      <c r="B29" s="230">
        <v>16.373611567320861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0.1119597473625281</v>
      </c>
      <c r="T29" s="230">
        <v>6.4238429743573369E-2</v>
      </c>
      <c r="U29" s="230">
        <v>0.12251194710395159</v>
      </c>
      <c r="V29" s="230">
        <v>0.21647803669128951</v>
      </c>
      <c r="W29" s="230">
        <v>0.1004804500267</v>
      </c>
      <c r="X29" s="230">
        <v>9.592873405881637E-2</v>
      </c>
      <c r="Y29" s="230">
        <v>6.5823446293820503E-2</v>
      </c>
      <c r="DA29" s="71" t="s">
        <v>3072</v>
      </c>
    </row>
    <row r="30" spans="1:105" ht="12" customHeight="1" x14ac:dyDescent="0.25">
      <c r="A30" s="59" t="s">
        <v>31</v>
      </c>
      <c r="B30" s="230">
        <v>12.884964388954939</v>
      </c>
      <c r="C30" s="230">
        <v>12.87766918473052</v>
      </c>
      <c r="D30" s="230">
        <v>13.79007865542644</v>
      </c>
      <c r="E30" s="230">
        <v>12.456823199707321</v>
      </c>
      <c r="F30" s="230">
        <v>11.695518354158789</v>
      </c>
      <c r="G30" s="230">
        <v>9.8291094317107905</v>
      </c>
      <c r="H30" s="230">
        <v>10.92461375406876</v>
      </c>
      <c r="I30" s="230">
        <v>11.200313774962771</v>
      </c>
      <c r="J30" s="230">
        <v>14.804300228984591</v>
      </c>
      <c r="K30" s="230">
        <v>13.99970296052812</v>
      </c>
      <c r="L30" s="230">
        <v>12.99028705151016</v>
      </c>
      <c r="M30" s="230">
        <v>10.60652867652848</v>
      </c>
      <c r="N30" s="230">
        <v>10.4109708852938</v>
      </c>
      <c r="O30" s="230">
        <v>8.9514643423289595</v>
      </c>
      <c r="P30" s="230">
        <v>9.604386294455022</v>
      </c>
      <c r="Q30" s="230">
        <v>9.628389266773338</v>
      </c>
      <c r="R30" s="230">
        <v>8.5615233509751967</v>
      </c>
      <c r="S30" s="230">
        <v>9.864335596993909</v>
      </c>
      <c r="T30" s="230">
        <v>9.4732634142821652</v>
      </c>
      <c r="U30" s="230">
        <v>8.8856875886671336</v>
      </c>
      <c r="V30" s="230">
        <v>8.6210775620079652</v>
      </c>
      <c r="W30" s="230">
        <v>9.0007231172292457</v>
      </c>
      <c r="X30" s="230">
        <v>9.1622433590265899</v>
      </c>
      <c r="Y30" s="230">
        <v>9.6255479675272202</v>
      </c>
      <c r="DA30" s="71" t="s">
        <v>3073</v>
      </c>
    </row>
    <row r="31" spans="1:105" ht="12" customHeight="1" x14ac:dyDescent="0.25">
      <c r="A31" s="59" t="s">
        <v>159</v>
      </c>
      <c r="B31" s="230">
        <v>130.09520691297291</v>
      </c>
      <c r="C31" s="230">
        <v>146.49865245611031</v>
      </c>
      <c r="D31" s="230">
        <v>147.5301571023131</v>
      </c>
      <c r="E31" s="230">
        <v>110.86047475097681</v>
      </c>
      <c r="F31" s="230">
        <v>127.16990835810969</v>
      </c>
      <c r="G31" s="230">
        <v>110.13673348571091</v>
      </c>
      <c r="H31" s="230">
        <v>98.286701023523662</v>
      </c>
      <c r="I31" s="230">
        <v>98.343744354796513</v>
      </c>
      <c r="J31" s="230">
        <v>84.845222587667436</v>
      </c>
      <c r="K31" s="230">
        <v>78.850070416611771</v>
      </c>
      <c r="L31" s="230">
        <v>88.381831227540417</v>
      </c>
      <c r="M31" s="230">
        <v>74.167550428776053</v>
      </c>
      <c r="N31" s="230">
        <v>47.914376803497731</v>
      </c>
      <c r="O31" s="230">
        <v>38.251321102913188</v>
      </c>
      <c r="P31" s="230">
        <v>41.213306632710292</v>
      </c>
      <c r="Q31" s="230">
        <v>48.439714269216807</v>
      </c>
      <c r="R31" s="230">
        <v>37.802027194102187</v>
      </c>
      <c r="S31" s="230">
        <v>39.82184631571635</v>
      </c>
      <c r="T31" s="230">
        <v>39.052222264367202</v>
      </c>
      <c r="U31" s="230">
        <v>37.797738408769952</v>
      </c>
      <c r="V31" s="230">
        <v>38.858196416249989</v>
      </c>
      <c r="W31" s="230">
        <v>43.366472936810908</v>
      </c>
      <c r="X31" s="230">
        <v>41.218499654625447</v>
      </c>
      <c r="Y31" s="230">
        <v>37.446782853772397</v>
      </c>
      <c r="DA31" s="71" t="s">
        <v>3074</v>
      </c>
    </row>
    <row r="32" spans="1:105" ht="12" customHeight="1" x14ac:dyDescent="0.25">
      <c r="A32" s="59" t="s">
        <v>32</v>
      </c>
      <c r="B32" s="230">
        <v>41.672194305077333</v>
      </c>
      <c r="C32" s="230">
        <v>31.883491815235431</v>
      </c>
      <c r="D32" s="230">
        <v>41.333570199098922</v>
      </c>
      <c r="E32" s="230">
        <v>32.220211608900783</v>
      </c>
      <c r="F32" s="230">
        <v>34.284084005087983</v>
      </c>
      <c r="G32" s="230">
        <v>42.733745139304133</v>
      </c>
      <c r="H32" s="230">
        <v>32.542819798865366</v>
      </c>
      <c r="I32" s="230">
        <v>41.37612850741499</v>
      </c>
      <c r="J32" s="230">
        <v>23.532917408912219</v>
      </c>
      <c r="K32" s="230">
        <v>25.142903114343891</v>
      </c>
      <c r="L32" s="230">
        <v>20.63782264177858</v>
      </c>
      <c r="M32" s="230">
        <v>19.303214070954208</v>
      </c>
      <c r="N32" s="230">
        <v>19.583962217342219</v>
      </c>
      <c r="O32" s="230">
        <v>11.81898653431807</v>
      </c>
      <c r="P32" s="230">
        <v>7.7744993479392051</v>
      </c>
      <c r="Q32" s="230">
        <v>12.516288767141191</v>
      </c>
      <c r="R32" s="230">
        <v>14.013883830619299</v>
      </c>
      <c r="S32" s="230">
        <v>15.878882050852329</v>
      </c>
      <c r="T32" s="230">
        <v>13.38603952000763</v>
      </c>
      <c r="U32" s="230">
        <v>10.027652429854831</v>
      </c>
      <c r="V32" s="230">
        <v>9.7133941460664328</v>
      </c>
      <c r="W32" s="230">
        <v>11.93268079568899</v>
      </c>
      <c r="X32" s="230">
        <v>17.763350889279231</v>
      </c>
      <c r="Y32" s="230">
        <v>10.01498721793029</v>
      </c>
      <c r="DA32" s="71" t="s">
        <v>3075</v>
      </c>
    </row>
    <row r="33" spans="1:105" ht="12" customHeight="1" x14ac:dyDescent="0.25">
      <c r="A33" s="59" t="s">
        <v>35</v>
      </c>
      <c r="B33" s="230">
        <v>4.7670880062016501</v>
      </c>
      <c r="C33" s="230">
        <v>5.3815545942139957</v>
      </c>
      <c r="D33" s="230">
        <v>8.8200898558216974</v>
      </c>
      <c r="E33" s="230">
        <v>11.786192699187829</v>
      </c>
      <c r="F33" s="230">
        <v>17.61853423027738</v>
      </c>
      <c r="G33" s="230">
        <v>19.15151303903119</v>
      </c>
      <c r="H33" s="230">
        <v>17.97000963570321</v>
      </c>
      <c r="I33" s="230">
        <v>17.752307993643079</v>
      </c>
      <c r="J33" s="230">
        <v>12.61509429025873</v>
      </c>
      <c r="K33" s="230">
        <v>24.242049312357739</v>
      </c>
      <c r="L33" s="230">
        <v>23.51036393200048</v>
      </c>
      <c r="M33" s="230">
        <v>28.943990946622591</v>
      </c>
      <c r="N33" s="230">
        <v>25.82787980452375</v>
      </c>
      <c r="O33" s="230">
        <v>25.128635801764741</v>
      </c>
      <c r="P33" s="230">
        <v>19.680103360805489</v>
      </c>
      <c r="Q33" s="230">
        <v>19.205194904874169</v>
      </c>
      <c r="R33" s="230">
        <v>19.330449054261599</v>
      </c>
      <c r="S33" s="230">
        <v>19.968171270554372</v>
      </c>
      <c r="T33" s="230">
        <v>18.06573267132563</v>
      </c>
      <c r="U33" s="230">
        <v>19.822065232905</v>
      </c>
      <c r="V33" s="230">
        <v>22.212995509390129</v>
      </c>
      <c r="W33" s="230">
        <v>23.892706968791781</v>
      </c>
      <c r="X33" s="230">
        <v>20.59325727845469</v>
      </c>
      <c r="Y33" s="230">
        <v>26.946261711425169</v>
      </c>
      <c r="DA33" s="71" t="s">
        <v>3076</v>
      </c>
    </row>
    <row r="34" spans="1:105" ht="12" customHeight="1" x14ac:dyDescent="0.25">
      <c r="A34" s="60" t="s">
        <v>3077</v>
      </c>
      <c r="B34" s="262">
        <v>5.722163023194919</v>
      </c>
      <c r="C34" s="262">
        <v>6.1503639320680303</v>
      </c>
      <c r="D34" s="262">
        <v>6.5569744774845322</v>
      </c>
      <c r="E34" s="262">
        <v>7.8578816035238477</v>
      </c>
      <c r="F34" s="262">
        <v>7.8110308300102682</v>
      </c>
      <c r="G34" s="262">
        <v>7.1857274618981144</v>
      </c>
      <c r="H34" s="262">
        <v>7.4768111843287848</v>
      </c>
      <c r="I34" s="262">
        <v>7.083843421848945</v>
      </c>
      <c r="J34" s="262">
        <v>7.946721640797656</v>
      </c>
      <c r="K34" s="262">
        <v>7.6860756755837043</v>
      </c>
      <c r="L34" s="262">
        <v>8.1964396974728526</v>
      </c>
      <c r="M34" s="262">
        <v>7.8634519701700976</v>
      </c>
      <c r="N34" s="262">
        <v>6.8957675177643756</v>
      </c>
      <c r="O34" s="262">
        <v>6.5377303389038914</v>
      </c>
      <c r="P34" s="262">
        <v>2.525691775606298</v>
      </c>
      <c r="Q34" s="262">
        <v>2.5900340690292958</v>
      </c>
      <c r="R34" s="262">
        <v>2.617255524428626</v>
      </c>
      <c r="S34" s="262">
        <v>2.6663776295032169</v>
      </c>
      <c r="T34" s="262">
        <v>2.7683876795821409</v>
      </c>
      <c r="U34" s="262">
        <v>2.8483190158678431</v>
      </c>
      <c r="V34" s="262">
        <v>2.8912869122470761</v>
      </c>
      <c r="W34" s="262">
        <v>1.875510454535751</v>
      </c>
      <c r="X34" s="262">
        <v>3.02678273620633</v>
      </c>
      <c r="Y34" s="262">
        <v>3.1618390070013689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7.2401796439798165</v>
      </c>
      <c r="C35" s="261">
        <f t="shared" si="1"/>
        <v>2.7686778833550978</v>
      </c>
      <c r="D35" s="261">
        <f t="shared" si="1"/>
        <v>3.4186589771653546</v>
      </c>
      <c r="E35" s="261">
        <f t="shared" si="1"/>
        <v>4.3422165012285499</v>
      </c>
      <c r="F35" s="261">
        <f t="shared" si="1"/>
        <v>4.3585064256811243</v>
      </c>
      <c r="G35" s="261">
        <f t="shared" si="1"/>
        <v>3.8987990794975511</v>
      </c>
      <c r="H35" s="261">
        <f t="shared" si="1"/>
        <v>7.8278606670998778</v>
      </c>
      <c r="I35" s="261">
        <f t="shared" si="1"/>
        <v>5.1367583953126292</v>
      </c>
      <c r="J35" s="261">
        <f t="shared" si="1"/>
        <v>3.0469442242154461</v>
      </c>
      <c r="K35" s="261">
        <f t="shared" si="1"/>
        <v>4.7901949810133715</v>
      </c>
      <c r="L35" s="261">
        <f t="shared" si="1"/>
        <v>5.8173295571346255</v>
      </c>
      <c r="M35" s="261">
        <f t="shared" si="1"/>
        <v>4.9248049059347672</v>
      </c>
      <c r="N35" s="261">
        <f t="shared" si="1"/>
        <v>4.1082734638143599</v>
      </c>
      <c r="O35" s="261">
        <f t="shared" si="1"/>
        <v>3.3933622744429321</v>
      </c>
      <c r="P35" s="261">
        <f t="shared" si="1"/>
        <v>3.1545864381220938</v>
      </c>
      <c r="Q35" s="261">
        <f t="shared" si="1"/>
        <v>2.8625567307829742</v>
      </c>
      <c r="R35" s="261">
        <f t="shared" si="1"/>
        <v>3.4941501985407268</v>
      </c>
      <c r="S35" s="261">
        <f t="shared" si="1"/>
        <v>3.7974005314028054</v>
      </c>
      <c r="T35" s="261">
        <f t="shared" si="1"/>
        <v>3.2823831775525658</v>
      </c>
      <c r="U35" s="261">
        <f t="shared" si="1"/>
        <v>3.487968601245202</v>
      </c>
      <c r="V35" s="261">
        <f t="shared" si="1"/>
        <v>3.1651617140149542</v>
      </c>
      <c r="W35" s="261">
        <f t="shared" si="1"/>
        <v>3.5221964618994841</v>
      </c>
      <c r="X35" s="261">
        <f t="shared" si="1"/>
        <v>2.6601696221220816</v>
      </c>
      <c r="Y35" s="261">
        <f t="shared" si="1"/>
        <v>2.8145684791614602</v>
      </c>
      <c r="DA35" s="70"/>
    </row>
    <row r="36" spans="1:105" ht="12" customHeight="1" x14ac:dyDescent="0.25">
      <c r="A36" s="60" t="s">
        <v>3080</v>
      </c>
      <c r="B36" s="262">
        <v>2.7717292060306269</v>
      </c>
      <c r="C36" s="262">
        <v>0.88349518521438863</v>
      </c>
      <c r="D36" s="262">
        <v>1.1406689549918181</v>
      </c>
      <c r="E36" s="262">
        <v>1.4725184535513129</v>
      </c>
      <c r="F36" s="262">
        <v>1.481820021851697</v>
      </c>
      <c r="G36" s="262">
        <v>1.314672528018674</v>
      </c>
      <c r="H36" s="262">
        <v>2.9561662713419632</v>
      </c>
      <c r="I36" s="262">
        <v>1.8404994579354601</v>
      </c>
      <c r="J36" s="262">
        <v>0.92261195053670364</v>
      </c>
      <c r="K36" s="262">
        <v>1.663892572467045</v>
      </c>
      <c r="L36" s="262">
        <v>2.0726438291929101</v>
      </c>
      <c r="M36" s="262">
        <v>1.444052273841907</v>
      </c>
      <c r="N36" s="262">
        <v>1.1682775930287701</v>
      </c>
      <c r="O36" s="262">
        <v>0.83329707368296835</v>
      </c>
      <c r="P36" s="262">
        <v>0.92636153417975642</v>
      </c>
      <c r="Q36" s="262">
        <v>0.76193554510419703</v>
      </c>
      <c r="R36" s="262">
        <v>1.0268075796581579</v>
      </c>
      <c r="S36" s="262">
        <v>1.152928334852598</v>
      </c>
      <c r="T36" s="262">
        <v>1.073609017761497</v>
      </c>
      <c r="U36" s="262">
        <v>1.161647722374973</v>
      </c>
      <c r="V36" s="262">
        <v>1.01660319573128</v>
      </c>
      <c r="W36" s="262">
        <v>1.276995663781255</v>
      </c>
      <c r="X36" s="262">
        <v>0.95775982124176839</v>
      </c>
      <c r="Y36" s="262">
        <v>1.0341151167822591</v>
      </c>
      <c r="DA36" s="72" t="s">
        <v>3081</v>
      </c>
    </row>
    <row r="37" spans="1:105" ht="12" customHeight="1" x14ac:dyDescent="0.25">
      <c r="A37" s="59" t="s">
        <v>28</v>
      </c>
      <c r="B37" s="230">
        <v>2.374173677261525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1.3311080950831279E-2</v>
      </c>
      <c r="T37" s="230">
        <v>9.3145723128181413E-3</v>
      </c>
      <c r="U37" s="230">
        <v>1.7764232330072991E-2</v>
      </c>
      <c r="V37" s="230">
        <v>3.1389315320236977E-2</v>
      </c>
      <c r="W37" s="230">
        <v>1.4569665253871499E-2</v>
      </c>
      <c r="X37" s="230">
        <v>1.3909666438528369E-2</v>
      </c>
      <c r="Y37" s="230">
        <v>9.5443997126039761E-3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0.20659226907321721</v>
      </c>
      <c r="F38" s="230">
        <v>0.20645150119324809</v>
      </c>
      <c r="G38" s="230">
        <v>6.9143546902762448E-2</v>
      </c>
      <c r="H38" s="230">
        <v>6.807105845017003E-2</v>
      </c>
      <c r="I38" s="230">
        <v>0.26670420819207452</v>
      </c>
      <c r="J38" s="230">
        <v>0.13611688994126281</v>
      </c>
      <c r="K38" s="230">
        <v>0.1346064285690281</v>
      </c>
      <c r="L38" s="230">
        <v>0.13409339191120881</v>
      </c>
      <c r="M38" s="230">
        <v>0.18403989334645759</v>
      </c>
      <c r="N38" s="230">
        <v>0.18856333628239899</v>
      </c>
      <c r="O38" s="230">
        <v>0.1049889338085427</v>
      </c>
      <c r="P38" s="230">
        <v>0.20262267885228691</v>
      </c>
      <c r="Q38" s="230">
        <v>0.21650687644087649</v>
      </c>
      <c r="R38" s="230">
        <v>0.20349909386377901</v>
      </c>
      <c r="S38" s="230">
        <v>0.20084666018109601</v>
      </c>
      <c r="T38" s="230">
        <v>0.18220229289915429</v>
      </c>
      <c r="U38" s="230">
        <v>0.17265514902709</v>
      </c>
      <c r="V38" s="230">
        <v>0.1643406622032339</v>
      </c>
      <c r="W38" s="230">
        <v>0.20677959601007159</v>
      </c>
      <c r="X38" s="230">
        <v>0.15270105083413979</v>
      </c>
      <c r="Y38" s="230">
        <v>0.135892559635195</v>
      </c>
      <c r="DA38" s="71" t="s">
        <v>3083</v>
      </c>
    </row>
    <row r="39" spans="1:105" ht="12" customHeight="1" x14ac:dyDescent="0.25">
      <c r="A39" s="59" t="s">
        <v>159</v>
      </c>
      <c r="B39" s="230">
        <v>0.25041339624017162</v>
      </c>
      <c r="C39" s="230">
        <v>0.1926366999852806</v>
      </c>
      <c r="D39" s="230">
        <v>0</v>
      </c>
      <c r="E39" s="230">
        <v>6.2987922805159441E-2</v>
      </c>
      <c r="F39" s="230">
        <v>6.2929666278711271E-2</v>
      </c>
      <c r="G39" s="230">
        <v>0</v>
      </c>
      <c r="H39" s="230">
        <v>1.0453672863653429</v>
      </c>
      <c r="I39" s="230">
        <v>0.18644900717260529</v>
      </c>
      <c r="J39" s="230">
        <v>0.12716160558870859</v>
      </c>
      <c r="K39" s="230">
        <v>0.80748274944668175</v>
      </c>
      <c r="L39" s="230">
        <v>1.1789189775300619</v>
      </c>
      <c r="M39" s="230">
        <v>8.5885784620172864E-2</v>
      </c>
      <c r="N39" s="230">
        <v>8.8016076362564852E-2</v>
      </c>
      <c r="O39" s="230">
        <v>9.8064574556402578E-2</v>
      </c>
      <c r="P39" s="230">
        <v>9.4164661839836891E-2</v>
      </c>
      <c r="Q39" s="230">
        <v>0.1008065725810159</v>
      </c>
      <c r="R39" s="230">
        <v>9.4501750521319136E-2</v>
      </c>
      <c r="S39" s="230">
        <v>6.1611330063724989E-2</v>
      </c>
      <c r="T39" s="230">
        <v>4.2411973880042961E-2</v>
      </c>
      <c r="U39" s="230">
        <v>4.3534364179507561E-2</v>
      </c>
      <c r="V39" s="230">
        <v>4.4016807254414557E-2</v>
      </c>
      <c r="W39" s="230">
        <v>3.683148191385488E-2</v>
      </c>
      <c r="X39" s="230">
        <v>2.7003976674896381E-2</v>
      </c>
      <c r="Y39" s="230">
        <v>2.4415161648044789E-2</v>
      </c>
      <c r="DA39" s="71" t="s">
        <v>3084</v>
      </c>
    </row>
    <row r="40" spans="1:105" ht="12" customHeight="1" x14ac:dyDescent="0.25">
      <c r="A40" s="59" t="s">
        <v>32</v>
      </c>
      <c r="B40" s="230">
        <v>0</v>
      </c>
      <c r="C40" s="230">
        <v>0.17977600483090439</v>
      </c>
      <c r="D40" s="230">
        <v>0.41434136798901539</v>
      </c>
      <c r="E40" s="230">
        <v>0.11763342941064241</v>
      </c>
      <c r="F40" s="230">
        <v>0.17538297217410939</v>
      </c>
      <c r="G40" s="230">
        <v>0</v>
      </c>
      <c r="H40" s="230">
        <v>0.57825178011859157</v>
      </c>
      <c r="I40" s="230">
        <v>0.3478775497943894</v>
      </c>
      <c r="J40" s="230">
        <v>0.23671854189033831</v>
      </c>
      <c r="K40" s="230">
        <v>0.17556879337499681</v>
      </c>
      <c r="L40" s="230">
        <v>0.1165997556366756</v>
      </c>
      <c r="M40" s="230">
        <v>0.16003030638382301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3.8830457849566178E-3</v>
      </c>
      <c r="T40" s="230">
        <v>0</v>
      </c>
      <c r="U40" s="230">
        <v>0</v>
      </c>
      <c r="V40" s="230">
        <v>0</v>
      </c>
      <c r="W40" s="230">
        <v>7.6881451599148927E-4</v>
      </c>
      <c r="X40" s="230">
        <v>3.208215164193695E-3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0.14714213252893071</v>
      </c>
      <c r="C41" s="230">
        <v>0.5110824803982037</v>
      </c>
      <c r="D41" s="230">
        <v>0.72632758700280242</v>
      </c>
      <c r="E41" s="230">
        <v>1.085304832262294</v>
      </c>
      <c r="F41" s="230">
        <v>1.0370558822056279</v>
      </c>
      <c r="G41" s="230">
        <v>1.245528981115912</v>
      </c>
      <c r="H41" s="230">
        <v>1.264476146407858</v>
      </c>
      <c r="I41" s="230">
        <v>1.039468692776391</v>
      </c>
      <c r="J41" s="230">
        <v>0.42261491311639388</v>
      </c>
      <c r="K41" s="230">
        <v>0.54623460107633881</v>
      </c>
      <c r="L41" s="230">
        <v>0.64303170411496369</v>
      </c>
      <c r="M41" s="230">
        <v>1.0140962894914529</v>
      </c>
      <c r="N41" s="230">
        <v>0.89169818038380588</v>
      </c>
      <c r="O41" s="230">
        <v>0.63024356531802306</v>
      </c>
      <c r="P41" s="230">
        <v>0.62957419348763266</v>
      </c>
      <c r="Q41" s="230">
        <v>0.44462209608230457</v>
      </c>
      <c r="R41" s="230">
        <v>0.72880673527306006</v>
      </c>
      <c r="S41" s="230">
        <v>0.87327621787198961</v>
      </c>
      <c r="T41" s="230">
        <v>0.8396801786694813</v>
      </c>
      <c r="U41" s="230">
        <v>0.92769397683830235</v>
      </c>
      <c r="V41" s="230">
        <v>0.77685641095339442</v>
      </c>
      <c r="W41" s="230">
        <v>1.018046106087465</v>
      </c>
      <c r="X41" s="230">
        <v>0.76093691213001013</v>
      </c>
      <c r="Y41" s="230">
        <v>0.86426299578641552</v>
      </c>
      <c r="DA41" s="71" t="s">
        <v>3086</v>
      </c>
    </row>
    <row r="42" spans="1:105" ht="12" customHeight="1" x14ac:dyDescent="0.25">
      <c r="A42" s="60" t="s">
        <v>3087</v>
      </c>
      <c r="B42" s="262">
        <v>3.8757978391182868</v>
      </c>
      <c r="C42" s="262">
        <v>1.2481807194622341</v>
      </c>
      <c r="D42" s="262">
        <v>1.5988748084340669</v>
      </c>
      <c r="E42" s="262">
        <v>2.055846024455124</v>
      </c>
      <c r="F42" s="262">
        <v>2.0676867821497922</v>
      </c>
      <c r="G42" s="262">
        <v>1.8398904929251441</v>
      </c>
      <c r="H42" s="262">
        <v>4.0973103802381479</v>
      </c>
      <c r="I42" s="262">
        <v>2.5625751543999571</v>
      </c>
      <c r="J42" s="262">
        <v>1.301278960881842</v>
      </c>
      <c r="K42" s="262">
        <v>2.3302445707180142</v>
      </c>
      <c r="L42" s="262">
        <v>2.8957687592748842</v>
      </c>
      <c r="M42" s="262">
        <v>2.6663236780395292</v>
      </c>
      <c r="N42" s="262">
        <v>2.2257913778742791</v>
      </c>
      <c r="O42" s="262">
        <v>1.882943129944918</v>
      </c>
      <c r="P42" s="262">
        <v>1.9666353986116849</v>
      </c>
      <c r="Q42" s="262">
        <v>1.832367657100743</v>
      </c>
      <c r="R42" s="262">
        <v>2.1962697252810321</v>
      </c>
      <c r="S42" s="262">
        <v>2.36831165635166</v>
      </c>
      <c r="T42" s="262">
        <v>1.922048292977204</v>
      </c>
      <c r="U42" s="262">
        <v>2.031316409369631</v>
      </c>
      <c r="V42" s="262">
        <v>1.84910380237237</v>
      </c>
      <c r="W42" s="262">
        <v>2.050951501041312</v>
      </c>
      <c r="X42" s="262">
        <v>1.388921588916086</v>
      </c>
      <c r="Y42" s="262">
        <v>1.4529771795112021</v>
      </c>
      <c r="DA42" s="72" t="s">
        <v>3088</v>
      </c>
    </row>
    <row r="43" spans="1:105" ht="12" customHeight="1" x14ac:dyDescent="0.25">
      <c r="A43" s="64" t="s">
        <v>28</v>
      </c>
      <c r="B43" s="229">
        <v>3.0973149903594268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6.5128464333786369E-3</v>
      </c>
      <c r="T43" s="229">
        <v>6.2614617371471448E-3</v>
      </c>
      <c r="U43" s="229">
        <v>1.2647878300979539E-2</v>
      </c>
      <c r="V43" s="229">
        <v>2.030234755474827E-2</v>
      </c>
      <c r="W43" s="229">
        <v>1.290464333465962E-2</v>
      </c>
      <c r="X43" s="229">
        <v>1.6278145359800569E-2</v>
      </c>
      <c r="Y43" s="229">
        <v>1.227535238008432E-2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0.27087689671671877</v>
      </c>
      <c r="F45" s="229">
        <v>0.27115417948851361</v>
      </c>
      <c r="G45" s="229">
        <v>8.9992004314400201E-2</v>
      </c>
      <c r="H45" s="229">
        <v>9.1297007330274835E-2</v>
      </c>
      <c r="I45" s="229">
        <v>0.35267318023006639</v>
      </c>
      <c r="J45" s="229">
        <v>0.17297902588708389</v>
      </c>
      <c r="K45" s="229">
        <v>0.17481695396905281</v>
      </c>
      <c r="L45" s="229">
        <v>0.17544121652800579</v>
      </c>
      <c r="M45" s="229">
        <v>0.11466635689307469</v>
      </c>
      <c r="N45" s="229">
        <v>0.1091622354515306</v>
      </c>
      <c r="O45" s="229">
        <v>4.155252614703818E-2</v>
      </c>
      <c r="P45" s="229">
        <v>9.2054839604994887E-2</v>
      </c>
      <c r="Q45" s="229">
        <v>7.516056002218692E-2</v>
      </c>
      <c r="R45" s="229">
        <v>9.0988418577225838E-2</v>
      </c>
      <c r="S45" s="229">
        <v>9.8270265145880054E-2</v>
      </c>
      <c r="T45" s="229">
        <v>0.1224804153206862</v>
      </c>
      <c r="U45" s="229">
        <v>0.1229279865494276</v>
      </c>
      <c r="V45" s="229">
        <v>0.1062941707198202</v>
      </c>
      <c r="W45" s="229">
        <v>0.1831488156315684</v>
      </c>
      <c r="X45" s="229">
        <v>0.1787023371881378</v>
      </c>
      <c r="Y45" s="229">
        <v>0.1747756910422322</v>
      </c>
      <c r="DA45" s="73" t="s">
        <v>3091</v>
      </c>
    </row>
    <row r="46" spans="1:105" ht="12" customHeight="1" x14ac:dyDescent="0.25">
      <c r="A46" s="64" t="s">
        <v>159</v>
      </c>
      <c r="B46" s="229">
        <v>0.3266859427302386</v>
      </c>
      <c r="C46" s="229">
        <v>0.2435838932988324</v>
      </c>
      <c r="D46" s="229">
        <v>0</v>
      </c>
      <c r="E46" s="229">
        <v>8.2587664759357388E-2</v>
      </c>
      <c r="F46" s="229">
        <v>8.2652060782631848E-2</v>
      </c>
      <c r="G46" s="229">
        <v>0</v>
      </c>
      <c r="H46" s="229">
        <v>1.4020481975609389</v>
      </c>
      <c r="I46" s="229">
        <v>0.24654865686613189</v>
      </c>
      <c r="J46" s="229">
        <v>0.16159853986132239</v>
      </c>
      <c r="K46" s="229">
        <v>1.048699353674887</v>
      </c>
      <c r="L46" s="229">
        <v>1.542439762749696</v>
      </c>
      <c r="M46" s="229">
        <v>5.3511278735415807E-2</v>
      </c>
      <c r="N46" s="229">
        <v>5.0953869616630461E-2</v>
      </c>
      <c r="O46" s="229">
        <v>3.881200285149991E-2</v>
      </c>
      <c r="P46" s="229">
        <v>4.2780565784761047E-2</v>
      </c>
      <c r="Q46" s="229">
        <v>3.4995093798673993E-2</v>
      </c>
      <c r="R46" s="229">
        <v>4.2253577986298953E-2</v>
      </c>
      <c r="S46" s="229">
        <v>3.014519502536616E-2</v>
      </c>
      <c r="T46" s="229">
        <v>2.8510267860750241E-2</v>
      </c>
      <c r="U46" s="229">
        <v>3.0995842084366169E-2</v>
      </c>
      <c r="V46" s="229">
        <v>2.846970410193524E-2</v>
      </c>
      <c r="W46" s="229">
        <v>3.2622378709693811E-2</v>
      </c>
      <c r="X46" s="229">
        <v>3.1602099126478669E-2</v>
      </c>
      <c r="Y46" s="229">
        <v>3.1401106583024953E-2</v>
      </c>
      <c r="DA46" s="73" t="s">
        <v>3092</v>
      </c>
    </row>
    <row r="47" spans="1:105" ht="12" customHeight="1" x14ac:dyDescent="0.25">
      <c r="A47" s="64" t="s">
        <v>32</v>
      </c>
      <c r="B47" s="229">
        <v>0</v>
      </c>
      <c r="C47" s="229">
        <v>0.22732189235886729</v>
      </c>
      <c r="D47" s="229">
        <v>0.53666278420297142</v>
      </c>
      <c r="E47" s="229">
        <v>0.1542370314815952</v>
      </c>
      <c r="F47" s="229">
        <v>0.23034865642179561</v>
      </c>
      <c r="G47" s="229">
        <v>0</v>
      </c>
      <c r="H47" s="229">
        <v>0.77555216872200194</v>
      </c>
      <c r="I47" s="229">
        <v>0.46001179602038389</v>
      </c>
      <c r="J47" s="229">
        <v>0.300824848431897</v>
      </c>
      <c r="K47" s="229">
        <v>0.22801586815817959</v>
      </c>
      <c r="L47" s="229">
        <v>0.1525534009111498</v>
      </c>
      <c r="M47" s="229">
        <v>9.970714442314553E-2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1.8998968592119721E-3</v>
      </c>
      <c r="T47" s="229">
        <v>0</v>
      </c>
      <c r="U47" s="229">
        <v>0</v>
      </c>
      <c r="V47" s="229">
        <v>0</v>
      </c>
      <c r="W47" s="229">
        <v>6.8095436281508364E-4</v>
      </c>
      <c r="X47" s="229">
        <v>3.754496415787999E-3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3094</v>
      </c>
    </row>
    <row r="49" spans="1:105" ht="12" customHeight="1" x14ac:dyDescent="0.25">
      <c r="A49" s="64" t="s">
        <v>35</v>
      </c>
      <c r="B49" s="229">
        <v>0.19195964354258499</v>
      </c>
      <c r="C49" s="229">
        <v>0.64624996369710996</v>
      </c>
      <c r="D49" s="229">
        <v>0.94075324164755747</v>
      </c>
      <c r="E49" s="229">
        <v>1.4230155187979461</v>
      </c>
      <c r="F49" s="229">
        <v>1.362073102873617</v>
      </c>
      <c r="G49" s="229">
        <v>1.621086196227741</v>
      </c>
      <c r="H49" s="229">
        <v>1.6959173345609631</v>
      </c>
      <c r="I49" s="229">
        <v>1.374529228901509</v>
      </c>
      <c r="J49" s="229">
        <v>0.53706425431681604</v>
      </c>
      <c r="K49" s="229">
        <v>0.70940942515012961</v>
      </c>
      <c r="L49" s="229">
        <v>0.84131114015451991</v>
      </c>
      <c r="M49" s="229">
        <v>0.63183435363041618</v>
      </c>
      <c r="N49" s="229">
        <v>0.51621788539517033</v>
      </c>
      <c r="O49" s="229">
        <v>0.2494378338448168</v>
      </c>
      <c r="P49" s="229">
        <v>0.28602598548802061</v>
      </c>
      <c r="Q49" s="229">
        <v>0.15435096699531561</v>
      </c>
      <c r="R49" s="229">
        <v>0.32586372269213199</v>
      </c>
      <c r="S49" s="229">
        <v>0.42727663680587769</v>
      </c>
      <c r="T49" s="229">
        <v>0.56445160696692598</v>
      </c>
      <c r="U49" s="229">
        <v>0.66050478858797756</v>
      </c>
      <c r="V49" s="229">
        <v>0.50246425238660142</v>
      </c>
      <c r="W49" s="229">
        <v>0.90170375697594263</v>
      </c>
      <c r="X49" s="229">
        <v>0.89050601752608127</v>
      </c>
      <c r="Y49" s="229">
        <v>1.111555796257732</v>
      </c>
      <c r="DA49" s="73" t="s">
        <v>3095</v>
      </c>
    </row>
    <row r="50" spans="1:105" ht="12" customHeight="1" x14ac:dyDescent="0.25">
      <c r="A50" s="64" t="s">
        <v>36</v>
      </c>
      <c r="B50" s="229">
        <v>0.14574523927114341</v>
      </c>
      <c r="C50" s="229">
        <v>1.324956720673719E-2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0.1140920232148924</v>
      </c>
      <c r="C51" s="229">
        <v>0.1177754029006869</v>
      </c>
      <c r="D51" s="229">
        <v>0.1214587825835378</v>
      </c>
      <c r="E51" s="229">
        <v>0.12512891269950649</v>
      </c>
      <c r="F51" s="229">
        <v>0.1214587825832342</v>
      </c>
      <c r="G51" s="229">
        <v>0.1288122923830026</v>
      </c>
      <c r="H51" s="229">
        <v>0.13249567206396889</v>
      </c>
      <c r="I51" s="229">
        <v>0.12881229238186589</v>
      </c>
      <c r="J51" s="229">
        <v>0.12881229238472219</v>
      </c>
      <c r="K51" s="229">
        <v>0.1693029697657647</v>
      </c>
      <c r="L51" s="229">
        <v>0.18402323893151321</v>
      </c>
      <c r="M51" s="229">
        <v>0.1840232389324549</v>
      </c>
      <c r="N51" s="229">
        <v>4.4160807499663841E-2</v>
      </c>
      <c r="O51" s="229">
        <v>5.8881076666490499E-2</v>
      </c>
      <c r="P51" s="229">
        <v>5.8881076666462313E-2</v>
      </c>
      <c r="Q51" s="229">
        <v>2.575715865005701E-2</v>
      </c>
      <c r="R51" s="229">
        <v>0.16930296976601689</v>
      </c>
      <c r="S51" s="229">
        <v>0.17710696484983859</v>
      </c>
      <c r="T51" s="229">
        <v>0.33846019429535101</v>
      </c>
      <c r="U51" s="229">
        <v>0.31959281059204742</v>
      </c>
      <c r="V51" s="229">
        <v>0.31912907574301708</v>
      </c>
      <c r="W51" s="229">
        <v>0.32252096494544408</v>
      </c>
      <c r="X51" s="229">
        <v>0.226355606164868</v>
      </c>
      <c r="Y51" s="229">
        <v>0.1229692332481284</v>
      </c>
      <c r="DA51" s="73" t="s">
        <v>3097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1.582581305425022</v>
      </c>
      <c r="N52" s="229">
        <v>1.505296579911283</v>
      </c>
      <c r="O52" s="229">
        <v>1.4942596904350729</v>
      </c>
      <c r="P52" s="229">
        <v>1.4868929310674459</v>
      </c>
      <c r="Q52" s="229">
        <v>1.5421038776345091</v>
      </c>
      <c r="R52" s="229">
        <v>1.5678610362593579</v>
      </c>
      <c r="S52" s="229">
        <v>1.627099851232106</v>
      </c>
      <c r="T52" s="229">
        <v>0.86188434679634296</v>
      </c>
      <c r="U52" s="229">
        <v>0.88464710325483276</v>
      </c>
      <c r="V52" s="229">
        <v>0.87244425186624774</v>
      </c>
      <c r="W52" s="229">
        <v>0.59736998708118849</v>
      </c>
      <c r="X52" s="229">
        <v>4.1722887134931497E-2</v>
      </c>
      <c r="Y52" s="229">
        <v>0</v>
      </c>
      <c r="DA52" s="73" t="s">
        <v>3098</v>
      </c>
    </row>
    <row r="53" spans="1:105" ht="12" customHeight="1" x14ac:dyDescent="0.25">
      <c r="A53" s="60" t="s">
        <v>3099</v>
      </c>
      <c r="B53" s="262">
        <v>0.59265259883090227</v>
      </c>
      <c r="C53" s="262">
        <v>0.63700197867847463</v>
      </c>
      <c r="D53" s="262">
        <v>0.67911521373946937</v>
      </c>
      <c r="E53" s="262">
        <v>0.81385202322211303</v>
      </c>
      <c r="F53" s="262">
        <v>0.80899962167963468</v>
      </c>
      <c r="G53" s="262">
        <v>0.74423605855373354</v>
      </c>
      <c r="H53" s="262">
        <v>0.77438401551976688</v>
      </c>
      <c r="I53" s="262">
        <v>0.73368378297721215</v>
      </c>
      <c r="J53" s="262">
        <v>0.82305331279690008</v>
      </c>
      <c r="K53" s="262">
        <v>0.7960578378283123</v>
      </c>
      <c r="L53" s="262">
        <v>0.8489169686668312</v>
      </c>
      <c r="M53" s="262">
        <v>0.81442895405333138</v>
      </c>
      <c r="N53" s="262">
        <v>0.71420449291131038</v>
      </c>
      <c r="O53" s="262">
        <v>0.67712207081504594</v>
      </c>
      <c r="P53" s="262">
        <v>0.26158950533065228</v>
      </c>
      <c r="Q53" s="262">
        <v>0.26825352857803431</v>
      </c>
      <c r="R53" s="262">
        <v>0.27107289360153641</v>
      </c>
      <c r="S53" s="262">
        <v>0.27616054019854752</v>
      </c>
      <c r="T53" s="262">
        <v>0.28672586681386469</v>
      </c>
      <c r="U53" s="262">
        <v>0.295004469500598</v>
      </c>
      <c r="V53" s="262">
        <v>0.29945471591130429</v>
      </c>
      <c r="W53" s="262">
        <v>0.1942492970769171</v>
      </c>
      <c r="X53" s="262">
        <v>0.3134882119642271</v>
      </c>
      <c r="Y53" s="262">
        <v>0.32747618286799901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5.0137046978828561</v>
      </c>
      <c r="C54" s="261">
        <f t="shared" si="2"/>
        <v>4.5193365557694047</v>
      </c>
      <c r="D54" s="261">
        <f t="shared" si="2"/>
        <v>4.9155116465662125</v>
      </c>
      <c r="E54" s="261">
        <f t="shared" si="2"/>
        <v>5.9433671396994958</v>
      </c>
      <c r="F54" s="261">
        <f t="shared" si="2"/>
        <v>5.9162453180314127</v>
      </c>
      <c r="G54" s="261">
        <f t="shared" si="2"/>
        <v>5.4214568817543718</v>
      </c>
      <c r="H54" s="261">
        <f t="shared" si="2"/>
        <v>6.4042770085088572</v>
      </c>
      <c r="I54" s="261">
        <f t="shared" si="2"/>
        <v>5.6059765953594107</v>
      </c>
      <c r="J54" s="261">
        <f t="shared" si="2"/>
        <v>5.7298620789322499</v>
      </c>
      <c r="K54" s="261">
        <f t="shared" si="2"/>
        <v>5.9119681044442842</v>
      </c>
      <c r="L54" s="261">
        <f t="shared" si="2"/>
        <v>6.4471605675520003</v>
      </c>
      <c r="M54" s="261">
        <f t="shared" si="2"/>
        <v>5.9806060709563527</v>
      </c>
      <c r="N54" s="261">
        <f t="shared" si="2"/>
        <v>5.1991499182587981</v>
      </c>
      <c r="O54" s="261">
        <f t="shared" si="2"/>
        <v>4.805997715858827</v>
      </c>
      <c r="P54" s="261">
        <f t="shared" si="2"/>
        <v>2.1820417448149136</v>
      </c>
      <c r="Q54" s="261">
        <f t="shared" si="2"/>
        <v>2.1500616122989702</v>
      </c>
      <c r="R54" s="261">
        <f t="shared" si="2"/>
        <v>2.2991734993065736</v>
      </c>
      <c r="S54" s="261">
        <f t="shared" si="2"/>
        <v>2.3939914744842117</v>
      </c>
      <c r="T54" s="261">
        <f t="shared" si="2"/>
        <v>2.3981228321818131</v>
      </c>
      <c r="U54" s="261">
        <f t="shared" si="2"/>
        <v>2.493644334225924</v>
      </c>
      <c r="V54" s="261">
        <f t="shared" si="2"/>
        <v>2.4520830229929049</v>
      </c>
      <c r="W54" s="261">
        <f t="shared" si="2"/>
        <v>1.8932222762778923</v>
      </c>
      <c r="X54" s="261">
        <f t="shared" si="2"/>
        <v>2.485398603554628</v>
      </c>
      <c r="Y54" s="261">
        <f t="shared" si="2"/>
        <v>2.6098168305017051</v>
      </c>
      <c r="DA54" s="70"/>
    </row>
    <row r="55" spans="1:105" ht="12" customHeight="1" x14ac:dyDescent="0.25">
      <c r="A55" s="60" t="s">
        <v>3102</v>
      </c>
      <c r="B55" s="262">
        <v>0.92095747109017645</v>
      </c>
      <c r="C55" s="262">
        <v>0.33983064466203128</v>
      </c>
      <c r="D55" s="262">
        <v>0.43951565059952857</v>
      </c>
      <c r="E55" s="262">
        <v>0.56881684471715932</v>
      </c>
      <c r="F55" s="262">
        <v>0.57192648189307915</v>
      </c>
      <c r="G55" s="262">
        <v>0.50965641896082337</v>
      </c>
      <c r="H55" s="262">
        <v>1.129276554342217</v>
      </c>
      <c r="I55" s="262">
        <v>0.70748498508676372</v>
      </c>
      <c r="J55" s="262">
        <v>0.35306655214973698</v>
      </c>
      <c r="K55" s="262">
        <v>0.63090162828767316</v>
      </c>
      <c r="L55" s="262">
        <v>0.78451928819484196</v>
      </c>
      <c r="M55" s="262">
        <v>0.5564261077398478</v>
      </c>
      <c r="N55" s="262">
        <v>0.45093240864900652</v>
      </c>
      <c r="O55" s="262">
        <v>0.32141341489876007</v>
      </c>
      <c r="P55" s="262">
        <v>0.35630074960113572</v>
      </c>
      <c r="Q55" s="262">
        <v>0.29168059900406151</v>
      </c>
      <c r="R55" s="262">
        <v>0.39533145004172138</v>
      </c>
      <c r="S55" s="262">
        <v>0.44457471900249429</v>
      </c>
      <c r="T55" s="262">
        <v>0.41451693082563762</v>
      </c>
      <c r="U55" s="262">
        <v>0.4487203893259416</v>
      </c>
      <c r="V55" s="262">
        <v>0.3923249038347062</v>
      </c>
      <c r="W55" s="262">
        <v>0.49304391312941659</v>
      </c>
      <c r="X55" s="262">
        <v>0.37025440351452049</v>
      </c>
      <c r="Y55" s="262">
        <v>0.40013744976128313</v>
      </c>
      <c r="DA55" s="72" t="s">
        <v>3103</v>
      </c>
    </row>
    <row r="56" spans="1:105" ht="12" customHeight="1" x14ac:dyDescent="0.25">
      <c r="A56" s="60" t="s">
        <v>3104</v>
      </c>
      <c r="B56" s="262">
        <v>0.29159607567034118</v>
      </c>
      <c r="C56" s="262">
        <v>9.3907013376468937E-2</v>
      </c>
      <c r="D56" s="262">
        <v>0.1202915216376727</v>
      </c>
      <c r="E56" s="262">
        <v>0.1546718012129247</v>
      </c>
      <c r="F56" s="262">
        <v>0.1555626419172258</v>
      </c>
      <c r="G56" s="262">
        <v>0.13842436310408601</v>
      </c>
      <c r="H56" s="262">
        <v>0.30826159600537778</v>
      </c>
      <c r="I56" s="262">
        <v>0.1927956229015641</v>
      </c>
      <c r="J56" s="262">
        <v>9.7901865395499013E-2</v>
      </c>
      <c r="K56" s="262">
        <v>0.1753162059474368</v>
      </c>
      <c r="L56" s="262">
        <v>0.21786348032162139</v>
      </c>
      <c r="M56" s="262">
        <v>0.20060115446065421</v>
      </c>
      <c r="N56" s="262">
        <v>0.16745765852345659</v>
      </c>
      <c r="O56" s="262">
        <v>0.14166343297391229</v>
      </c>
      <c r="P56" s="262">
        <v>0.14796002998959379</v>
      </c>
      <c r="Q56" s="262">
        <v>0.1378583817254477</v>
      </c>
      <c r="R56" s="262">
        <v>0.16523659375155089</v>
      </c>
      <c r="S56" s="262">
        <v>0.17818018731172361</v>
      </c>
      <c r="T56" s="262">
        <v>0.14460551420518139</v>
      </c>
      <c r="U56" s="262">
        <v>0.15282631293063051</v>
      </c>
      <c r="V56" s="262">
        <v>0.13911752745121281</v>
      </c>
      <c r="W56" s="262">
        <v>0.15430356120686989</v>
      </c>
      <c r="X56" s="262">
        <v>0.1044956681316177</v>
      </c>
      <c r="Y56" s="262">
        <v>0.1093148975180841</v>
      </c>
      <c r="DA56" s="72" t="s">
        <v>3105</v>
      </c>
    </row>
    <row r="57" spans="1:105" ht="12" customHeight="1" x14ac:dyDescent="0.25">
      <c r="A57" s="64" t="s">
        <v>28</v>
      </c>
      <c r="B57" s="229">
        <v>0.23302683313048969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4.8999471599086913E-4</v>
      </c>
      <c r="T57" s="229">
        <v>4.7108176078849978E-4</v>
      </c>
      <c r="U57" s="229">
        <v>9.5156451167244141E-4</v>
      </c>
      <c r="V57" s="229">
        <v>1.5274493458117819E-3</v>
      </c>
      <c r="W57" s="229">
        <v>9.7088225715307472E-4</v>
      </c>
      <c r="X57" s="229">
        <v>1.2246880521480049E-3</v>
      </c>
      <c r="Y57" s="229">
        <v>9.2353748314114015E-4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2.037945304451803E-2</v>
      </c>
      <c r="F59" s="229">
        <v>2.0400314444276889E-2</v>
      </c>
      <c r="G59" s="229">
        <v>6.7705583183247774E-3</v>
      </c>
      <c r="H59" s="229">
        <v>6.8687403634062538E-3</v>
      </c>
      <c r="I59" s="229">
        <v>2.6533405409158599E-2</v>
      </c>
      <c r="J59" s="229">
        <v>1.3014095991504739E-2</v>
      </c>
      <c r="K59" s="229">
        <v>1.3152372712405229E-2</v>
      </c>
      <c r="L59" s="229">
        <v>1.319933917452081E-2</v>
      </c>
      <c r="M59" s="229">
        <v>8.6269359417987246E-3</v>
      </c>
      <c r="N59" s="229">
        <v>8.2128327612436772E-3</v>
      </c>
      <c r="O59" s="229">
        <v>3.1262088637270102E-3</v>
      </c>
      <c r="P59" s="229">
        <v>6.9257559577425602E-3</v>
      </c>
      <c r="Q59" s="229">
        <v>5.6547129797256627E-3</v>
      </c>
      <c r="R59" s="229">
        <v>6.8455236547129142E-3</v>
      </c>
      <c r="S59" s="229">
        <v>7.3933741802542988E-3</v>
      </c>
      <c r="T59" s="229">
        <v>9.2148274849419114E-3</v>
      </c>
      <c r="U59" s="229">
        <v>9.2485005554428287E-3</v>
      </c>
      <c r="V59" s="229">
        <v>7.9970535964754997E-3</v>
      </c>
      <c r="W59" s="229">
        <v>1.377922123873869E-2</v>
      </c>
      <c r="X59" s="229">
        <v>1.3444689945189039E-2</v>
      </c>
      <c r="Y59" s="229">
        <v>1.314926829157859E-2</v>
      </c>
      <c r="DA59" s="73" t="s">
        <v>3108</v>
      </c>
    </row>
    <row r="60" spans="1:105" ht="12" customHeight="1" x14ac:dyDescent="0.25">
      <c r="A60" s="64" t="s">
        <v>159</v>
      </c>
      <c r="B60" s="229">
        <v>2.4578252744594738E-2</v>
      </c>
      <c r="C60" s="229">
        <v>1.832606093784318E-2</v>
      </c>
      <c r="D60" s="229">
        <v>0</v>
      </c>
      <c r="E60" s="229">
        <v>6.213492019512783E-3</v>
      </c>
      <c r="F60" s="229">
        <v>6.2183368613892304E-3</v>
      </c>
      <c r="G60" s="229">
        <v>0</v>
      </c>
      <c r="H60" s="229">
        <v>0.1054832499732368</v>
      </c>
      <c r="I60" s="229">
        <v>1.8549115250116491E-2</v>
      </c>
      <c r="J60" s="229">
        <v>1.2157883876713909E-2</v>
      </c>
      <c r="K60" s="229">
        <v>7.8899010934787753E-2</v>
      </c>
      <c r="L60" s="229">
        <v>0.11604562478367619</v>
      </c>
      <c r="M60" s="229">
        <v>4.0259269268024429E-3</v>
      </c>
      <c r="N60" s="229">
        <v>3.8335199711571491E-3</v>
      </c>
      <c r="O60" s="229">
        <v>2.9200252929028141E-3</v>
      </c>
      <c r="P60" s="229">
        <v>3.218600560608981E-3</v>
      </c>
      <c r="Q60" s="229">
        <v>2.632859721530332E-3</v>
      </c>
      <c r="R60" s="229">
        <v>3.1789525757717069E-3</v>
      </c>
      <c r="S60" s="229">
        <v>2.2679770551999618E-3</v>
      </c>
      <c r="T60" s="229">
        <v>2.1449731305893602E-3</v>
      </c>
      <c r="U60" s="229">
        <v>2.3319755800150091E-3</v>
      </c>
      <c r="V60" s="229">
        <v>2.1419213117443441E-3</v>
      </c>
      <c r="W60" s="229">
        <v>2.454348241481667E-3</v>
      </c>
      <c r="X60" s="229">
        <v>2.377587395095573E-3</v>
      </c>
      <c r="Y60" s="229">
        <v>2.362465699036359E-3</v>
      </c>
      <c r="DA60" s="73" t="s">
        <v>3109</v>
      </c>
    </row>
    <row r="61" spans="1:105" ht="12" customHeight="1" x14ac:dyDescent="0.25">
      <c r="A61" s="64" t="s">
        <v>32</v>
      </c>
      <c r="B61" s="229">
        <v>0</v>
      </c>
      <c r="C61" s="229">
        <v>1.7102587512892831E-2</v>
      </c>
      <c r="D61" s="229">
        <v>4.0375883451007247E-2</v>
      </c>
      <c r="E61" s="229">
        <v>1.160403998607613E-2</v>
      </c>
      <c r="F61" s="229">
        <v>1.733030643925736E-2</v>
      </c>
      <c r="G61" s="229">
        <v>0</v>
      </c>
      <c r="H61" s="229">
        <v>5.8348752505730531E-2</v>
      </c>
      <c r="I61" s="229">
        <v>3.4609037945107252E-2</v>
      </c>
      <c r="J61" s="229">
        <v>2.263259047763487E-2</v>
      </c>
      <c r="K61" s="229">
        <v>1.7154798858295638E-2</v>
      </c>
      <c r="L61" s="229">
        <v>1.147737185538431E-2</v>
      </c>
      <c r="M61" s="229">
        <v>7.5014779503306964E-3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1.429389486554462E-4</v>
      </c>
      <c r="T61" s="229">
        <v>0</v>
      </c>
      <c r="U61" s="229">
        <v>0</v>
      </c>
      <c r="V61" s="229">
        <v>0</v>
      </c>
      <c r="W61" s="229">
        <v>5.1231676199253937E-5</v>
      </c>
      <c r="X61" s="229">
        <v>2.8246994977715339E-4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3111</v>
      </c>
    </row>
    <row r="63" spans="1:105" ht="12" customHeight="1" x14ac:dyDescent="0.25">
      <c r="A63" s="64" t="s">
        <v>35</v>
      </c>
      <c r="B63" s="229">
        <v>1.444210484332927E-2</v>
      </c>
      <c r="C63" s="229">
        <v>4.8620686923920457E-2</v>
      </c>
      <c r="D63" s="229">
        <v>7.0777673352794279E-2</v>
      </c>
      <c r="E63" s="229">
        <v>0.1070607286869928</v>
      </c>
      <c r="F63" s="229">
        <v>0.1024757193384539</v>
      </c>
      <c r="G63" s="229">
        <v>0.12196259783531591</v>
      </c>
      <c r="H63" s="229">
        <v>0.12759252673812879</v>
      </c>
      <c r="I63" s="229">
        <v>0.1034128573468219</v>
      </c>
      <c r="J63" s="229">
        <v>4.0406088099070793E-2</v>
      </c>
      <c r="K63" s="229">
        <v>5.3372495936059902E-2</v>
      </c>
      <c r="L63" s="229">
        <v>6.3296135936390205E-2</v>
      </c>
      <c r="M63" s="229">
        <v>4.7536126918902792E-2</v>
      </c>
      <c r="N63" s="229">
        <v>3.8837709246031603E-2</v>
      </c>
      <c r="O63" s="229">
        <v>1.8766482797102191E-2</v>
      </c>
      <c r="P63" s="229">
        <v>2.1519196400352641E-2</v>
      </c>
      <c r="Q63" s="229">
        <v>1.161261193695164E-2</v>
      </c>
      <c r="R63" s="229">
        <v>2.451639292981557E-2</v>
      </c>
      <c r="S63" s="229">
        <v>3.2146204649971977E-2</v>
      </c>
      <c r="T63" s="229">
        <v>4.2466578580583773E-2</v>
      </c>
      <c r="U63" s="229">
        <v>4.9693150238593921E-2</v>
      </c>
      <c r="V63" s="229">
        <v>3.7802953157612652E-2</v>
      </c>
      <c r="W63" s="229">
        <v>6.7839781089099147E-2</v>
      </c>
      <c r="X63" s="229">
        <v>6.6997317932996694E-2</v>
      </c>
      <c r="Y63" s="229">
        <v>8.3628022288982973E-2</v>
      </c>
      <c r="DA63" s="73" t="s">
        <v>3112</v>
      </c>
    </row>
    <row r="64" spans="1:105" ht="12" customHeight="1" x14ac:dyDescent="0.25">
      <c r="A64" s="64" t="s">
        <v>36</v>
      </c>
      <c r="B64" s="229">
        <v>1.0965159067421451E-2</v>
      </c>
      <c r="C64" s="229">
        <v>9.9683264251314275E-4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8.5837258845060087E-3</v>
      </c>
      <c r="C65" s="229">
        <v>8.8608453592993238E-3</v>
      </c>
      <c r="D65" s="229">
        <v>9.1379648338711823E-3</v>
      </c>
      <c r="E65" s="229">
        <v>9.41408747582494E-3</v>
      </c>
      <c r="F65" s="229">
        <v>9.1379648338483447E-3</v>
      </c>
      <c r="G65" s="229">
        <v>9.6912069504453361E-3</v>
      </c>
      <c r="H65" s="229">
        <v>9.9683264248753983E-3</v>
      </c>
      <c r="I65" s="229">
        <v>9.691206950359809E-3</v>
      </c>
      <c r="J65" s="229">
        <v>9.69120695057471E-3</v>
      </c>
      <c r="K65" s="229">
        <v>1.273752750588825E-2</v>
      </c>
      <c r="L65" s="229">
        <v>1.384500857164989E-2</v>
      </c>
      <c r="M65" s="229">
        <v>1.3845008571720741E-2</v>
      </c>
      <c r="N65" s="229">
        <v>3.322443197466871E-3</v>
      </c>
      <c r="O65" s="229">
        <v>4.4299242633096293E-3</v>
      </c>
      <c r="P65" s="229">
        <v>4.4299242633075078E-3</v>
      </c>
      <c r="Q65" s="229">
        <v>1.937842657057581E-3</v>
      </c>
      <c r="R65" s="229">
        <v>1.2737527505907221E-2</v>
      </c>
      <c r="S65" s="229">
        <v>1.3324661932276259E-2</v>
      </c>
      <c r="T65" s="229">
        <v>2.5464089852941772E-2</v>
      </c>
      <c r="U65" s="229">
        <v>2.40446001699346E-2</v>
      </c>
      <c r="V65" s="229">
        <v>2.400971102768781E-2</v>
      </c>
      <c r="W65" s="229">
        <v>2.4264900183983262E-2</v>
      </c>
      <c r="X65" s="229">
        <v>1.702988886506843E-2</v>
      </c>
      <c r="Y65" s="229">
        <v>9.2516037553450805E-3</v>
      </c>
      <c r="DA65" s="73" t="s">
        <v>3114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0.11906567815109879</v>
      </c>
      <c r="N66" s="229">
        <v>0.1132511533475573</v>
      </c>
      <c r="O66" s="229">
        <v>0.1124207917568707</v>
      </c>
      <c r="P66" s="229">
        <v>0.11186655280758211</v>
      </c>
      <c r="Q66" s="229">
        <v>0.11602035443018251</v>
      </c>
      <c r="R66" s="229">
        <v>0.1179581970853435</v>
      </c>
      <c r="S66" s="229">
        <v>0.1224150358293748</v>
      </c>
      <c r="T66" s="229">
        <v>6.4843963395336129E-2</v>
      </c>
      <c r="U66" s="229">
        <v>6.6556521874971714E-2</v>
      </c>
      <c r="V66" s="229">
        <v>6.5638439011880698E-2</v>
      </c>
      <c r="W66" s="229">
        <v>4.4943196520214813E-2</v>
      </c>
      <c r="X66" s="229">
        <v>3.139025991342807E-3</v>
      </c>
      <c r="Y66" s="229">
        <v>0</v>
      </c>
      <c r="DA66" s="73" t="s">
        <v>3115</v>
      </c>
    </row>
    <row r="67" spans="1:105" ht="12" customHeight="1" x14ac:dyDescent="0.25">
      <c r="A67" s="60" t="s">
        <v>3116</v>
      </c>
      <c r="B67" s="262">
        <v>3.801151151122339</v>
      </c>
      <c r="C67" s="262">
        <v>4.0855988977309048</v>
      </c>
      <c r="D67" s="262">
        <v>4.355704474329011</v>
      </c>
      <c r="E67" s="262">
        <v>5.2198784937694116</v>
      </c>
      <c r="F67" s="262">
        <v>5.1887561942211073</v>
      </c>
      <c r="G67" s="262">
        <v>4.7733760996894627</v>
      </c>
      <c r="H67" s="262">
        <v>4.9667388581612624</v>
      </c>
      <c r="I67" s="262">
        <v>4.7056959873710831</v>
      </c>
      <c r="J67" s="262">
        <v>5.2788936613870137</v>
      </c>
      <c r="K67" s="262">
        <v>5.1057502702091746</v>
      </c>
      <c r="L67" s="262">
        <v>5.4447777990355366</v>
      </c>
      <c r="M67" s="262">
        <v>5.2235788087558506</v>
      </c>
      <c r="N67" s="262">
        <v>4.5807598510863352</v>
      </c>
      <c r="O67" s="262">
        <v>4.3429208679861544</v>
      </c>
      <c r="P67" s="262">
        <v>1.677780965224184</v>
      </c>
      <c r="Q67" s="262">
        <v>1.7205226315694611</v>
      </c>
      <c r="R67" s="262">
        <v>1.738605455513301</v>
      </c>
      <c r="S67" s="262">
        <v>1.771236568169994</v>
      </c>
      <c r="T67" s="262">
        <v>1.8390003871509939</v>
      </c>
      <c r="U67" s="262">
        <v>1.8920976319693521</v>
      </c>
      <c r="V67" s="262">
        <v>1.920640591706986</v>
      </c>
      <c r="W67" s="262">
        <v>1.2458748019416059</v>
      </c>
      <c r="X67" s="262">
        <v>2.0106485319084899</v>
      </c>
      <c r="Y67" s="262">
        <v>2.100364483222338</v>
      </c>
      <c r="DA67" s="72" t="s">
        <v>3117</v>
      </c>
    </row>
    <row r="68" spans="1:105" ht="12" customHeight="1" x14ac:dyDescent="0.25">
      <c r="A68" s="57" t="s">
        <v>3118</v>
      </c>
      <c r="B68" s="261">
        <v>139.0132157850752</v>
      </c>
      <c r="C68" s="261">
        <v>145.1634525341432</v>
      </c>
      <c r="D68" s="261">
        <v>153.385357142792</v>
      </c>
      <c r="E68" s="261">
        <v>117.58465852444751</v>
      </c>
      <c r="F68" s="261">
        <v>135.01129584951121</v>
      </c>
      <c r="G68" s="261">
        <v>126.1524595990028</v>
      </c>
      <c r="H68" s="261">
        <v>102.43772047116551</v>
      </c>
      <c r="I68" s="261">
        <v>112.4416537223249</v>
      </c>
      <c r="J68" s="261">
        <v>95.006841533498829</v>
      </c>
      <c r="K68" s="261">
        <v>92.58650957522056</v>
      </c>
      <c r="L68" s="261">
        <v>94.886556421644585</v>
      </c>
      <c r="M68" s="261">
        <v>88.425912315174344</v>
      </c>
      <c r="N68" s="261">
        <v>65.776803204600711</v>
      </c>
      <c r="O68" s="261">
        <v>53.407743261293056</v>
      </c>
      <c r="P68" s="261">
        <v>50.967970154851308</v>
      </c>
      <c r="Q68" s="261">
        <v>60.015680046779721</v>
      </c>
      <c r="R68" s="261">
        <v>49.952076892328328</v>
      </c>
      <c r="S68" s="261">
        <v>53.424935375033037</v>
      </c>
      <c r="T68" s="261">
        <v>50.61416970519754</v>
      </c>
      <c r="U68" s="261">
        <v>48.307004856466911</v>
      </c>
      <c r="V68" s="261">
        <v>50.742262466881741</v>
      </c>
      <c r="W68" s="261">
        <v>55.947658920958148</v>
      </c>
      <c r="X68" s="261">
        <v>56.718596154310823</v>
      </c>
      <c r="Y68" s="261">
        <v>52.336737221876042</v>
      </c>
      <c r="DA68" s="70" t="s">
        <v>3119</v>
      </c>
    </row>
    <row r="69" spans="1:105" ht="12" customHeight="1" x14ac:dyDescent="0.25">
      <c r="A69" s="41" t="s">
        <v>3120</v>
      </c>
      <c r="B69" s="350">
        <v>130.6776989995318</v>
      </c>
      <c r="C69" s="350">
        <v>142.98633305310639</v>
      </c>
      <c r="D69" s="350">
        <v>149.2563115163361</v>
      </c>
      <c r="E69" s="350">
        <v>166.47900674575999</v>
      </c>
      <c r="F69" s="350">
        <v>168.06991135704081</v>
      </c>
      <c r="G69" s="350">
        <v>157.91227947592779</v>
      </c>
      <c r="H69" s="350">
        <v>165.63480013602361</v>
      </c>
      <c r="I69" s="350">
        <v>157.94294448154449</v>
      </c>
      <c r="J69" s="350">
        <v>169.45204968606379</v>
      </c>
      <c r="K69" s="350">
        <v>165.30309231334471</v>
      </c>
      <c r="L69" s="350">
        <v>171.94406849422001</v>
      </c>
      <c r="M69" s="350">
        <v>166.3278341832762</v>
      </c>
      <c r="N69" s="350">
        <v>146.92713197239331</v>
      </c>
      <c r="O69" s="350">
        <v>137.73068053707121</v>
      </c>
      <c r="P69" s="350">
        <v>85.864788528971189</v>
      </c>
      <c r="Q69" s="350">
        <v>87.286063646587877</v>
      </c>
      <c r="R69" s="350">
        <v>90.290527789711106</v>
      </c>
      <c r="S69" s="350">
        <v>91.94675005562803</v>
      </c>
      <c r="T69" s="350">
        <v>89.805803752773144</v>
      </c>
      <c r="U69" s="350">
        <v>94.901350248704205</v>
      </c>
      <c r="V69" s="350">
        <v>95.143371244285589</v>
      </c>
      <c r="W69" s="350">
        <v>82.992738030645725</v>
      </c>
      <c r="X69" s="350">
        <v>101.5273772360175</v>
      </c>
      <c r="Y69" s="350">
        <v>94.498811774218808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</v>
      </c>
      <c r="C73" s="232">
        <f t="shared" si="3"/>
        <v>1.0000000000000002</v>
      </c>
      <c r="D73" s="232">
        <f t="shared" si="3"/>
        <v>1</v>
      </c>
      <c r="E73" s="232">
        <f t="shared" si="3"/>
        <v>1</v>
      </c>
      <c r="F73" s="232">
        <f t="shared" si="3"/>
        <v>1.0000000000000002</v>
      </c>
      <c r="G73" s="232">
        <f t="shared" si="3"/>
        <v>1</v>
      </c>
      <c r="H73" s="232">
        <f t="shared" si="3"/>
        <v>1</v>
      </c>
      <c r="I73" s="232">
        <f t="shared" si="3"/>
        <v>0.99999999999999989</v>
      </c>
      <c r="J73" s="232">
        <f t="shared" si="3"/>
        <v>1</v>
      </c>
      <c r="K73" s="232">
        <f t="shared" si="3"/>
        <v>0.99999999999999989</v>
      </c>
      <c r="L73" s="232">
        <f t="shared" si="3"/>
        <v>1</v>
      </c>
      <c r="M73" s="232">
        <f t="shared" si="3"/>
        <v>1</v>
      </c>
      <c r="N73" s="232">
        <f t="shared" si="3"/>
        <v>1</v>
      </c>
      <c r="O73" s="232">
        <f t="shared" si="3"/>
        <v>1</v>
      </c>
      <c r="P73" s="232">
        <f t="shared" si="3"/>
        <v>1</v>
      </c>
      <c r="Q73" s="232">
        <f t="shared" si="3"/>
        <v>1.0000000000000004</v>
      </c>
      <c r="R73" s="232">
        <f t="shared" si="3"/>
        <v>0.99999999999999967</v>
      </c>
      <c r="S73" s="232">
        <f t="shared" si="3"/>
        <v>1</v>
      </c>
      <c r="T73" s="232">
        <f t="shared" si="3"/>
        <v>1.0000000000000004</v>
      </c>
      <c r="U73" s="232">
        <f t="shared" si="3"/>
        <v>1</v>
      </c>
      <c r="V73" s="232">
        <f t="shared" si="3"/>
        <v>1.0000000000000002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2.0481457847580816E-2</v>
      </c>
      <c r="C74" s="299">
        <f t="shared" si="4"/>
        <v>2.2864464257907422E-2</v>
      </c>
      <c r="D74" s="299">
        <f t="shared" si="4"/>
        <v>2.2140431940927553E-2</v>
      </c>
      <c r="E74" s="299">
        <f t="shared" si="4"/>
        <v>2.6044336637300533E-2</v>
      </c>
      <c r="F74" s="299">
        <f t="shared" si="4"/>
        <v>2.3894713775792671E-2</v>
      </c>
      <c r="G74" s="299">
        <f t="shared" si="4"/>
        <v>2.4069492070259081E-2</v>
      </c>
      <c r="H74" s="299">
        <f t="shared" si="4"/>
        <v>2.644840874012875E-2</v>
      </c>
      <c r="I74" s="299">
        <f t="shared" si="4"/>
        <v>2.5380604664504917E-2</v>
      </c>
      <c r="J74" s="299">
        <f t="shared" si="4"/>
        <v>2.8919062451460892E-2</v>
      </c>
      <c r="K74" s="299">
        <f t="shared" si="4"/>
        <v>2.791607313669053E-2</v>
      </c>
      <c r="L74" s="299">
        <f t="shared" si="4"/>
        <v>2.7603017061990753E-2</v>
      </c>
      <c r="M74" s="299">
        <f t="shared" si="4"/>
        <v>2.8275357863028119E-2</v>
      </c>
      <c r="N74" s="299">
        <f t="shared" si="4"/>
        <v>3.0391153501433527E-2</v>
      </c>
      <c r="O74" s="299">
        <f t="shared" si="4"/>
        <v>3.1699203556886699E-2</v>
      </c>
      <c r="P74" s="299">
        <f t="shared" si="4"/>
        <v>3.3681629073475251E-2</v>
      </c>
      <c r="Q74" s="299">
        <f t="shared" si="4"/>
        <v>3.2439385832446037E-2</v>
      </c>
      <c r="R74" s="299">
        <f t="shared" si="4"/>
        <v>3.6105233309862574E-2</v>
      </c>
      <c r="S74" s="299">
        <f t="shared" si="4"/>
        <v>3.505131931761226E-2</v>
      </c>
      <c r="T74" s="299">
        <f t="shared" si="4"/>
        <v>3.5252814105947106E-2</v>
      </c>
      <c r="U74" s="299">
        <f t="shared" si="4"/>
        <v>3.7451011535383084E-2</v>
      </c>
      <c r="V74" s="299">
        <f t="shared" si="4"/>
        <v>3.6719255739389889E-2</v>
      </c>
      <c r="W74" s="299">
        <f t="shared" si="4"/>
        <v>3.5218700201897934E-2</v>
      </c>
      <c r="X74" s="299">
        <f t="shared" si="4"/>
        <v>3.657858479735851E-2</v>
      </c>
      <c r="Y74" s="299">
        <f t="shared" si="4"/>
        <v>3.4621506537217669E-2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9.8023395862479393E-3</v>
      </c>
      <c r="C75" s="233">
        <f t="shared" si="5"/>
        <v>1.0901952300066181E-2</v>
      </c>
      <c r="D75" s="233">
        <f t="shared" si="5"/>
        <v>1.0603714129582021E-2</v>
      </c>
      <c r="E75" s="233">
        <f t="shared" si="5"/>
        <v>1.2684646094111835E-2</v>
      </c>
      <c r="F75" s="233">
        <f t="shared" si="5"/>
        <v>1.1592819562097307E-2</v>
      </c>
      <c r="G75" s="233">
        <f t="shared" si="5"/>
        <v>1.1618883223710083E-2</v>
      </c>
      <c r="H75" s="233">
        <f t="shared" si="5"/>
        <v>1.2743555050869555E-2</v>
      </c>
      <c r="I75" s="233">
        <f t="shared" si="5"/>
        <v>1.2211176488674804E-2</v>
      </c>
      <c r="J75" s="233">
        <f t="shared" si="5"/>
        <v>1.4061844894018943E-2</v>
      </c>
      <c r="K75" s="233">
        <f t="shared" si="5"/>
        <v>1.3545401144663112E-2</v>
      </c>
      <c r="L75" s="233">
        <f t="shared" si="5"/>
        <v>1.3477975733546189E-2</v>
      </c>
      <c r="M75" s="233">
        <f t="shared" si="5"/>
        <v>1.3776911946272535E-2</v>
      </c>
      <c r="N75" s="233">
        <f t="shared" si="5"/>
        <v>1.4780538593496741E-2</v>
      </c>
      <c r="O75" s="233">
        <f t="shared" si="5"/>
        <v>1.5461084235113012E-2</v>
      </c>
      <c r="P75" s="233">
        <f t="shared" si="5"/>
        <v>1.5203227285938604E-2</v>
      </c>
      <c r="Q75" s="233">
        <f t="shared" si="5"/>
        <v>1.465539383892463E-2</v>
      </c>
      <c r="R75" s="233">
        <f t="shared" si="5"/>
        <v>1.6273640509917982E-2</v>
      </c>
      <c r="S75" s="233">
        <f t="shared" si="5"/>
        <v>1.5799255630419264E-2</v>
      </c>
      <c r="T75" s="233">
        <f t="shared" si="5"/>
        <v>1.5990212077779561E-2</v>
      </c>
      <c r="U75" s="233">
        <f t="shared" si="5"/>
        <v>1.693932061850658E-2</v>
      </c>
      <c r="V75" s="233">
        <f t="shared" si="5"/>
        <v>1.6629925441264844E-2</v>
      </c>
      <c r="W75" s="233">
        <f t="shared" si="5"/>
        <v>1.5559223541563002E-2</v>
      </c>
      <c r="X75" s="233">
        <f t="shared" si="5"/>
        <v>1.6533289468090823E-2</v>
      </c>
      <c r="Y75" s="233">
        <f t="shared" si="5"/>
        <v>1.5854366309090397E-2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1.6216945336373523E-2</v>
      </c>
      <c r="C76" s="233">
        <f t="shared" si="6"/>
        <v>1.798605293485573E-2</v>
      </c>
      <c r="D76" s="233">
        <f t="shared" si="6"/>
        <v>1.7551797055315423E-2</v>
      </c>
      <c r="E76" s="233">
        <f t="shared" si="6"/>
        <v>2.1254860666731823E-2</v>
      </c>
      <c r="F76" s="233">
        <f t="shared" si="6"/>
        <v>1.9371335508628396E-2</v>
      </c>
      <c r="G76" s="233">
        <f t="shared" si="6"/>
        <v>1.9343909124858404E-2</v>
      </c>
      <c r="H76" s="233">
        <f t="shared" si="6"/>
        <v>2.1187571886793568E-2</v>
      </c>
      <c r="I76" s="233">
        <f t="shared" si="6"/>
        <v>2.0280673680530235E-2</v>
      </c>
      <c r="J76" s="233">
        <f t="shared" si="6"/>
        <v>2.3534966835077737E-2</v>
      </c>
      <c r="K76" s="233">
        <f t="shared" si="6"/>
        <v>2.2635950362899591E-2</v>
      </c>
      <c r="L76" s="233">
        <f t="shared" si="6"/>
        <v>2.2625351537863589E-2</v>
      </c>
      <c r="M76" s="233">
        <f t="shared" si="6"/>
        <v>2.3091925250423449E-2</v>
      </c>
      <c r="N76" s="233">
        <f t="shared" si="6"/>
        <v>2.4741314060882456E-2</v>
      </c>
      <c r="O76" s="233">
        <f t="shared" si="6"/>
        <v>2.5933995364022452E-2</v>
      </c>
      <c r="P76" s="233">
        <f t="shared" si="6"/>
        <v>2.4029162799818947E-2</v>
      </c>
      <c r="Q76" s="233">
        <f t="shared" si="6"/>
        <v>2.3180039918887299E-2</v>
      </c>
      <c r="R76" s="233">
        <f t="shared" si="6"/>
        <v>2.5690387630358597E-2</v>
      </c>
      <c r="S76" s="233">
        <f t="shared" si="6"/>
        <v>2.4942337129564379E-2</v>
      </c>
      <c r="T76" s="233">
        <f t="shared" si="6"/>
        <v>2.5374052080544423E-2</v>
      </c>
      <c r="U76" s="233">
        <f t="shared" si="6"/>
        <v>2.6818143074122454E-2</v>
      </c>
      <c r="V76" s="233">
        <f t="shared" si="6"/>
        <v>2.6356289235920087E-2</v>
      </c>
      <c r="W76" s="233">
        <f t="shared" si="6"/>
        <v>2.4153030123050947E-2</v>
      </c>
      <c r="X76" s="233">
        <f t="shared" si="6"/>
        <v>2.6160506065361005E-2</v>
      </c>
      <c r="Y76" s="233">
        <f t="shared" si="6"/>
        <v>2.5353035684858811E-2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7.3668257732114042E-3</v>
      </c>
      <c r="C77" s="233">
        <f t="shared" si="7"/>
        <v>8.2296799222134152E-3</v>
      </c>
      <c r="D77" s="233">
        <f t="shared" si="7"/>
        <v>7.9624937543252162E-3</v>
      </c>
      <c r="E77" s="233">
        <f t="shared" si="7"/>
        <v>9.3368831796897273E-3</v>
      </c>
      <c r="F77" s="233">
        <f t="shared" si="7"/>
        <v>8.5725312163603389E-3</v>
      </c>
      <c r="G77" s="233">
        <f t="shared" si="7"/>
        <v>8.6434637214464535E-3</v>
      </c>
      <c r="H77" s="233">
        <f t="shared" si="7"/>
        <v>9.5010617679740887E-3</v>
      </c>
      <c r="I77" s="233">
        <f t="shared" si="7"/>
        <v>9.1199798169338351E-3</v>
      </c>
      <c r="J77" s="233">
        <f t="shared" si="7"/>
        <v>1.0370680744810408E-2</v>
      </c>
      <c r="K77" s="233">
        <f t="shared" si="7"/>
        <v>1.0015025035864506E-2</v>
      </c>
      <c r="L77" s="233">
        <f t="shared" si="7"/>
        <v>9.8908794053040872E-3</v>
      </c>
      <c r="M77" s="233">
        <f t="shared" si="7"/>
        <v>1.0135909168008168E-2</v>
      </c>
      <c r="N77" s="233">
        <f t="shared" si="7"/>
        <v>1.0898182949168892E-2</v>
      </c>
      <c r="O77" s="233">
        <f t="shared" si="7"/>
        <v>1.1361027699948029E-2</v>
      </c>
      <c r="P77" s="233">
        <f t="shared" si="7"/>
        <v>1.2243125743735747E-2</v>
      </c>
      <c r="Q77" s="233">
        <f t="shared" si="7"/>
        <v>1.1789769681233511E-2</v>
      </c>
      <c r="R77" s="233">
        <f t="shared" si="7"/>
        <v>1.3127395373439524E-2</v>
      </c>
      <c r="S77" s="233">
        <f t="shared" si="7"/>
        <v>1.2744115707465245E-2</v>
      </c>
      <c r="T77" s="233">
        <f t="shared" si="7"/>
        <v>1.280334706413138E-2</v>
      </c>
      <c r="U77" s="233">
        <f t="shared" si="7"/>
        <v>1.3608422785839737E-2</v>
      </c>
      <c r="V77" s="233">
        <f t="shared" si="7"/>
        <v>1.3339503868572366E-2</v>
      </c>
      <c r="W77" s="233">
        <f t="shared" si="7"/>
        <v>1.2849172371525004E-2</v>
      </c>
      <c r="X77" s="233">
        <f t="shared" si="7"/>
        <v>1.3293013597884188E-2</v>
      </c>
      <c r="Y77" s="233">
        <f t="shared" si="7"/>
        <v>1.2552978128215833E-2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1.7071097208984864E-2</v>
      </c>
      <c r="C78" s="300">
        <f t="shared" si="8"/>
        <v>1.8540705932100617E-2</v>
      </c>
      <c r="D78" s="300">
        <f t="shared" si="8"/>
        <v>1.7884267985114249E-2</v>
      </c>
      <c r="E78" s="300">
        <f t="shared" si="8"/>
        <v>2.0491448353985003E-2</v>
      </c>
      <c r="F78" s="300">
        <f t="shared" si="8"/>
        <v>1.9137404870584705E-2</v>
      </c>
      <c r="G78" s="300">
        <f t="shared" si="8"/>
        <v>1.9099427641946769E-2</v>
      </c>
      <c r="H78" s="300">
        <f t="shared" si="8"/>
        <v>2.0397622489216082E-2</v>
      </c>
      <c r="I78" s="300">
        <f t="shared" si="8"/>
        <v>1.9565471076667024E-2</v>
      </c>
      <c r="J78" s="300">
        <f t="shared" si="8"/>
        <v>2.2705834705864042E-2</v>
      </c>
      <c r="K78" s="300">
        <f t="shared" si="8"/>
        <v>2.1345490082386134E-2</v>
      </c>
      <c r="L78" s="300">
        <f t="shared" si="8"/>
        <v>2.1410933195656203E-2</v>
      </c>
      <c r="M78" s="300">
        <f t="shared" si="8"/>
        <v>2.2355473146850317E-2</v>
      </c>
      <c r="N78" s="300">
        <f t="shared" si="8"/>
        <v>2.4681186667042741E-2</v>
      </c>
      <c r="O78" s="300">
        <f t="shared" si="8"/>
        <v>2.655497718006905E-2</v>
      </c>
      <c r="P78" s="300">
        <f t="shared" si="8"/>
        <v>2.7364983878326445E-2</v>
      </c>
      <c r="Q78" s="300">
        <f t="shared" si="8"/>
        <v>2.6616548428154495E-2</v>
      </c>
      <c r="R78" s="300">
        <f t="shared" si="8"/>
        <v>2.7951831666402423E-2</v>
      </c>
      <c r="S78" s="300">
        <f t="shared" si="8"/>
        <v>2.695209141062958E-2</v>
      </c>
      <c r="T78" s="300">
        <f t="shared" si="8"/>
        <v>2.733899690972379E-2</v>
      </c>
      <c r="U78" s="300">
        <f t="shared" si="8"/>
        <v>2.9308607496767246E-2</v>
      </c>
      <c r="V78" s="300">
        <f t="shared" si="8"/>
        <v>2.8669249556534632E-2</v>
      </c>
      <c r="W78" s="300">
        <f t="shared" si="8"/>
        <v>2.7067655440349711E-2</v>
      </c>
      <c r="X78" s="300">
        <f t="shared" si="8"/>
        <v>2.8642511893141674E-2</v>
      </c>
      <c r="Y78" s="300">
        <f t="shared" si="8"/>
        <v>2.7811130848905324E-2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0.1065466232988044</v>
      </c>
      <c r="C79" s="301">
        <f t="shared" si="9"/>
        <v>8.4765173403801436E-2</v>
      </c>
      <c r="D79" s="301">
        <f t="shared" si="9"/>
        <v>8.7372633490219329E-2</v>
      </c>
      <c r="E79" s="301">
        <f t="shared" si="9"/>
        <v>8.2982524616722508E-2</v>
      </c>
      <c r="F79" s="301">
        <f t="shared" si="9"/>
        <v>0.10793516383674982</v>
      </c>
      <c r="G79" s="301">
        <f t="shared" si="9"/>
        <v>0.11270294831985272</v>
      </c>
      <c r="H79" s="301">
        <f t="shared" si="9"/>
        <v>0.12917779986650285</v>
      </c>
      <c r="I79" s="301">
        <f t="shared" si="9"/>
        <v>0.11887819329894139</v>
      </c>
      <c r="J79" s="301">
        <f t="shared" si="9"/>
        <v>0.10319318713990316</v>
      </c>
      <c r="K79" s="301">
        <f t="shared" si="9"/>
        <v>0.11816171483744611</v>
      </c>
      <c r="L79" s="301">
        <f t="shared" si="9"/>
        <v>0.11614299102369663</v>
      </c>
      <c r="M79" s="301">
        <f t="shared" si="9"/>
        <v>0.12303827709669019</v>
      </c>
      <c r="N79" s="301">
        <f t="shared" si="9"/>
        <v>0.12321084980763616</v>
      </c>
      <c r="O79" s="301">
        <f t="shared" si="9"/>
        <v>0.13379791688516471</v>
      </c>
      <c r="P79" s="301">
        <f t="shared" si="9"/>
        <v>0.13395251881421261</v>
      </c>
      <c r="Q79" s="301">
        <f t="shared" si="9"/>
        <v>0.1051544313843565</v>
      </c>
      <c r="R79" s="301">
        <f t="shared" si="9"/>
        <v>9.8536664008024827E-2</v>
      </c>
      <c r="S79" s="301">
        <f t="shared" si="9"/>
        <v>0.10098570273167801</v>
      </c>
      <c r="T79" s="301">
        <f t="shared" si="9"/>
        <v>9.4364402989837143E-2</v>
      </c>
      <c r="U79" s="301">
        <f t="shared" si="9"/>
        <v>9.2132558353582097E-2</v>
      </c>
      <c r="V79" s="301">
        <f t="shared" si="9"/>
        <v>9.0035103495067895E-2</v>
      </c>
      <c r="W79" s="301">
        <f t="shared" si="9"/>
        <v>9.8551630314194102E-2</v>
      </c>
      <c r="X79" s="301">
        <f t="shared" si="9"/>
        <v>8.2305144012299172E-2</v>
      </c>
      <c r="Y79" s="301">
        <f t="shared" si="9"/>
        <v>8.5098365702701184E-2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0.35256024227235144</v>
      </c>
      <c r="C80" s="301">
        <f t="shared" si="10"/>
        <v>0.34056244947157255</v>
      </c>
      <c r="D80" s="301">
        <f t="shared" si="10"/>
        <v>0.34475834703480684</v>
      </c>
      <c r="E80" s="301">
        <f t="shared" si="10"/>
        <v>0.30862964601581139</v>
      </c>
      <c r="F80" s="301">
        <f t="shared" si="10"/>
        <v>0.31400268163463252</v>
      </c>
      <c r="G80" s="301">
        <f t="shared" si="10"/>
        <v>0.31525162521056005</v>
      </c>
      <c r="H80" s="301">
        <f t="shared" si="10"/>
        <v>0.29033608312461462</v>
      </c>
      <c r="I80" s="301">
        <f t="shared" si="10"/>
        <v>0.30565688899051618</v>
      </c>
      <c r="J80" s="301">
        <f t="shared" si="10"/>
        <v>0.27482135113020145</v>
      </c>
      <c r="K80" s="301">
        <f t="shared" si="10"/>
        <v>0.2816994783432778</v>
      </c>
      <c r="L80" s="301">
        <f t="shared" si="10"/>
        <v>0.28016625420745084</v>
      </c>
      <c r="M80" s="301">
        <f t="shared" si="10"/>
        <v>0.27006962859413558</v>
      </c>
      <c r="N80" s="301">
        <f t="shared" si="10"/>
        <v>0.25652277524375039</v>
      </c>
      <c r="O80" s="301">
        <f t="shared" si="10"/>
        <v>0.23614074689807574</v>
      </c>
      <c r="P80" s="301">
        <f t="shared" si="10"/>
        <v>0.27305937532300462</v>
      </c>
      <c r="Q80" s="301">
        <f t="shared" si="10"/>
        <v>0.29680162710193331</v>
      </c>
      <c r="R80" s="301">
        <f t="shared" si="10"/>
        <v>0.28202783985243501</v>
      </c>
      <c r="S80" s="301">
        <f t="shared" si="10"/>
        <v>0.28846041314571413</v>
      </c>
      <c r="T80" s="301">
        <f t="shared" si="10"/>
        <v>0.28538133233987167</v>
      </c>
      <c r="U80" s="301">
        <f t="shared" si="10"/>
        <v>0.27246283078539024</v>
      </c>
      <c r="V80" s="301">
        <f t="shared" si="10"/>
        <v>0.27793475766395631</v>
      </c>
      <c r="W80" s="301">
        <f t="shared" si="10"/>
        <v>0.30242762286731306</v>
      </c>
      <c r="X80" s="301">
        <f t="shared" si="10"/>
        <v>0.28664008343210196</v>
      </c>
      <c r="Y80" s="301">
        <f t="shared" si="10"/>
        <v>0.29098181244606169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0.34302236077364245</v>
      </c>
      <c r="C81" s="302">
        <f t="shared" si="11"/>
        <v>0.3302337098066393</v>
      </c>
      <c r="D81" s="302">
        <f t="shared" si="11"/>
        <v>0.33439022035898919</v>
      </c>
      <c r="E81" s="302">
        <f t="shared" si="11"/>
        <v>0.2947858665256336</v>
      </c>
      <c r="F81" s="302">
        <f t="shared" si="11"/>
        <v>0.30165150809155306</v>
      </c>
      <c r="G81" s="302">
        <f t="shared" si="11"/>
        <v>0.30326818114853366</v>
      </c>
      <c r="H81" s="302">
        <f t="shared" si="11"/>
        <v>0.27735297505341572</v>
      </c>
      <c r="I81" s="302">
        <f t="shared" si="11"/>
        <v>0.29333741552851528</v>
      </c>
      <c r="J81" s="302">
        <f t="shared" si="11"/>
        <v>0.25962819603118964</v>
      </c>
      <c r="K81" s="302">
        <f t="shared" si="11"/>
        <v>0.26725742969523858</v>
      </c>
      <c r="L81" s="302">
        <f t="shared" si="11"/>
        <v>0.26522731040795633</v>
      </c>
      <c r="M81" s="302">
        <f t="shared" si="11"/>
        <v>0.25499574896782162</v>
      </c>
      <c r="N81" s="302">
        <f t="shared" si="11"/>
        <v>0.24053367520152369</v>
      </c>
      <c r="O81" s="302">
        <f t="shared" si="11"/>
        <v>0.21911730196638837</v>
      </c>
      <c r="P81" s="302">
        <f t="shared" si="11"/>
        <v>0.26452371941621888</v>
      </c>
      <c r="Q81" s="302">
        <f t="shared" si="11"/>
        <v>0.28848024284736895</v>
      </c>
      <c r="R81" s="302">
        <f t="shared" si="11"/>
        <v>0.27306169741682451</v>
      </c>
      <c r="S81" s="302">
        <f t="shared" si="11"/>
        <v>0.27975097258352294</v>
      </c>
      <c r="T81" s="302">
        <f t="shared" si="11"/>
        <v>0.27584085086027138</v>
      </c>
      <c r="U81" s="302">
        <f t="shared" si="11"/>
        <v>0.26270154443811555</v>
      </c>
      <c r="V81" s="302">
        <f t="shared" si="11"/>
        <v>0.26819586859952466</v>
      </c>
      <c r="W81" s="302">
        <f t="shared" si="11"/>
        <v>0.29613711455918029</v>
      </c>
      <c r="X81" s="302">
        <f t="shared" si="11"/>
        <v>0.27719531242941819</v>
      </c>
      <c r="Y81" s="302">
        <f t="shared" si="11"/>
        <v>0.28043832691133175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9.5378814987089697E-3</v>
      </c>
      <c r="C82" s="302">
        <f t="shared" si="12"/>
        <v>1.0328739664933266E-2</v>
      </c>
      <c r="D82" s="302">
        <f t="shared" si="12"/>
        <v>1.0368126675817631E-2</v>
      </c>
      <c r="E82" s="302">
        <f t="shared" si="12"/>
        <v>1.3843779490177781E-2</v>
      </c>
      <c r="F82" s="302">
        <f t="shared" si="12"/>
        <v>1.2351173543079477E-2</v>
      </c>
      <c r="G82" s="302">
        <f t="shared" si="12"/>
        <v>1.1983444062026392E-2</v>
      </c>
      <c r="H82" s="302">
        <f t="shared" si="12"/>
        <v>1.2983108071198879E-2</v>
      </c>
      <c r="I82" s="302">
        <f t="shared" si="12"/>
        <v>1.2319473462000902E-2</v>
      </c>
      <c r="J82" s="302">
        <f t="shared" si="12"/>
        <v>1.5193155099011826E-2</v>
      </c>
      <c r="K82" s="302">
        <f t="shared" si="12"/>
        <v>1.4442048648039198E-2</v>
      </c>
      <c r="L82" s="302">
        <f t="shared" si="12"/>
        <v>1.4938943799494498E-2</v>
      </c>
      <c r="M82" s="302">
        <f t="shared" si="12"/>
        <v>1.5073879626313928E-2</v>
      </c>
      <c r="N82" s="302">
        <f t="shared" si="12"/>
        <v>1.5989100042226704E-2</v>
      </c>
      <c r="O82" s="302">
        <f t="shared" si="12"/>
        <v>1.7023444931687379E-2</v>
      </c>
      <c r="P82" s="302">
        <f t="shared" si="12"/>
        <v>8.5356559067857017E-3</v>
      </c>
      <c r="Q82" s="302">
        <f t="shared" si="12"/>
        <v>8.3213842545643586E-3</v>
      </c>
      <c r="R82" s="302">
        <f t="shared" si="12"/>
        <v>8.9661424356104729E-3</v>
      </c>
      <c r="S82" s="302">
        <f t="shared" si="12"/>
        <v>8.7094405621912212E-3</v>
      </c>
      <c r="T82" s="302">
        <f t="shared" si="12"/>
        <v>9.5404814796002553E-3</v>
      </c>
      <c r="U82" s="302">
        <f t="shared" si="12"/>
        <v>9.7612863472746822E-3</v>
      </c>
      <c r="V82" s="302">
        <f t="shared" si="12"/>
        <v>9.7388890644316446E-3</v>
      </c>
      <c r="W82" s="302">
        <f t="shared" si="12"/>
        <v>6.2905083081327088E-3</v>
      </c>
      <c r="X82" s="302">
        <f t="shared" si="12"/>
        <v>9.4447710026837658E-3</v>
      </c>
      <c r="Y82" s="302">
        <f t="shared" si="12"/>
        <v>1.0543485534729927E-2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1.2068159399465622E-2</v>
      </c>
      <c r="C83" s="301">
        <f t="shared" si="13"/>
        <v>4.6496359222140682E-3</v>
      </c>
      <c r="D83" s="301">
        <f t="shared" si="13"/>
        <v>5.4057079920599932E-3</v>
      </c>
      <c r="E83" s="301">
        <f t="shared" si="13"/>
        <v>7.6499864435043072E-3</v>
      </c>
      <c r="F83" s="301">
        <f t="shared" si="13"/>
        <v>6.891877707790821E-3</v>
      </c>
      <c r="G83" s="301">
        <f t="shared" si="13"/>
        <v>6.5019221680719715E-3</v>
      </c>
      <c r="H83" s="301">
        <f t="shared" si="13"/>
        <v>1.3592687912229026E-2</v>
      </c>
      <c r="I83" s="301">
        <f t="shared" si="13"/>
        <v>8.9333085111086598E-3</v>
      </c>
      <c r="J83" s="301">
        <f t="shared" si="13"/>
        <v>5.8253828772460801E-3</v>
      </c>
      <c r="K83" s="301">
        <f t="shared" si="13"/>
        <v>9.0007218077688984E-3</v>
      </c>
      <c r="L83" s="301">
        <f t="shared" si="13"/>
        <v>1.0602744914229906E-2</v>
      </c>
      <c r="M83" s="301">
        <f t="shared" si="13"/>
        <v>9.4406269176379471E-3</v>
      </c>
      <c r="N83" s="301">
        <f t="shared" si="13"/>
        <v>9.5257845112285792E-3</v>
      </c>
      <c r="O83" s="301">
        <f t="shared" si="13"/>
        <v>8.835897600195269E-3</v>
      </c>
      <c r="P83" s="301">
        <f t="shared" si="13"/>
        <v>1.0661025475905176E-2</v>
      </c>
      <c r="Q83" s="301">
        <f t="shared" si="13"/>
        <v>9.1969579829744054E-3</v>
      </c>
      <c r="R83" s="301">
        <f t="shared" si="13"/>
        <v>1.1970190942044998E-2</v>
      </c>
      <c r="S83" s="301">
        <f t="shared" si="13"/>
        <v>1.2403807267633014E-2</v>
      </c>
      <c r="T83" s="301">
        <f t="shared" si="13"/>
        <v>1.1311824621007719E-2</v>
      </c>
      <c r="U83" s="301">
        <f t="shared" si="13"/>
        <v>1.1953387277683114E-2</v>
      </c>
      <c r="V83" s="301">
        <f t="shared" si="13"/>
        <v>1.0661397412068313E-2</v>
      </c>
      <c r="W83" s="301">
        <f t="shared" si="13"/>
        <v>1.1813533778428741E-2</v>
      </c>
      <c r="X83" s="301">
        <f t="shared" si="13"/>
        <v>8.3007916652548808E-3</v>
      </c>
      <c r="Y83" s="301">
        <f t="shared" si="13"/>
        <v>9.3854753454665121E-3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4.6200055130324255E-3</v>
      </c>
      <c r="C84" s="302">
        <f t="shared" si="14"/>
        <v>1.483715738465748E-3</v>
      </c>
      <c r="D84" s="302">
        <f t="shared" si="14"/>
        <v>1.8036672647023567E-3</v>
      </c>
      <c r="E84" s="302">
        <f t="shared" si="14"/>
        <v>2.5942387267632368E-3</v>
      </c>
      <c r="F84" s="302">
        <f t="shared" si="14"/>
        <v>2.3431243132701956E-3</v>
      </c>
      <c r="G84" s="302">
        <f t="shared" si="14"/>
        <v>2.1924439498896739E-3</v>
      </c>
      <c r="H84" s="302">
        <f t="shared" si="14"/>
        <v>5.133234641221081E-3</v>
      </c>
      <c r="I84" s="302">
        <f t="shared" si="14"/>
        <v>3.2008025698208949E-3</v>
      </c>
      <c r="J84" s="302">
        <f t="shared" si="14"/>
        <v>1.763920657386832E-3</v>
      </c>
      <c r="K84" s="302">
        <f t="shared" si="14"/>
        <v>3.1264351915004061E-3</v>
      </c>
      <c r="L84" s="302">
        <f t="shared" si="14"/>
        <v>3.7776291687021848E-3</v>
      </c>
      <c r="M84" s="302">
        <f t="shared" si="14"/>
        <v>2.7681825021087987E-3</v>
      </c>
      <c r="N84" s="302">
        <f t="shared" si="14"/>
        <v>2.7088655851444407E-3</v>
      </c>
      <c r="O84" s="302">
        <f t="shared" si="14"/>
        <v>2.1698029912865131E-3</v>
      </c>
      <c r="P84" s="302">
        <f t="shared" si="14"/>
        <v>3.1306683489288338E-3</v>
      </c>
      <c r="Q84" s="302">
        <f t="shared" si="14"/>
        <v>2.4479826438728058E-3</v>
      </c>
      <c r="R84" s="302">
        <f t="shared" si="14"/>
        <v>3.5176171861130627E-3</v>
      </c>
      <c r="S84" s="302">
        <f t="shared" si="14"/>
        <v>3.7659184857231358E-3</v>
      </c>
      <c r="T84" s="302">
        <f t="shared" si="14"/>
        <v>3.699896161881279E-3</v>
      </c>
      <c r="U84" s="302">
        <f t="shared" si="14"/>
        <v>3.9810063372787844E-3</v>
      </c>
      <c r="V84" s="302">
        <f t="shared" si="14"/>
        <v>3.4242833887692596E-3</v>
      </c>
      <c r="W84" s="302">
        <f t="shared" si="14"/>
        <v>4.2830749426314664E-3</v>
      </c>
      <c r="X84" s="302">
        <f t="shared" si="14"/>
        <v>2.9885931616411877E-3</v>
      </c>
      <c r="Y84" s="302">
        <f t="shared" si="14"/>
        <v>3.4483658879835488E-3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6.4603018740669099E-3</v>
      </c>
      <c r="C85" s="302">
        <f t="shared" si="15"/>
        <v>2.0961578613088025E-3</v>
      </c>
      <c r="D85" s="302">
        <f t="shared" si="15"/>
        <v>2.5281990359336671E-3</v>
      </c>
      <c r="E85" s="302">
        <f t="shared" si="15"/>
        <v>3.6219276981155142E-3</v>
      </c>
      <c r="F85" s="302">
        <f t="shared" si="15"/>
        <v>3.2695247061302513E-3</v>
      </c>
      <c r="G85" s="302">
        <f t="shared" si="15"/>
        <v>3.0683357974724212E-3</v>
      </c>
      <c r="H85" s="302">
        <f t="shared" si="15"/>
        <v>7.114774220776633E-3</v>
      </c>
      <c r="I85" s="302">
        <f t="shared" si="15"/>
        <v>4.456560475580529E-3</v>
      </c>
      <c r="J85" s="302">
        <f t="shared" si="15"/>
        <v>2.487885441747308E-3</v>
      </c>
      <c r="K85" s="302">
        <f t="shared" si="15"/>
        <v>4.378503006293004E-3</v>
      </c>
      <c r="L85" s="302">
        <f t="shared" si="15"/>
        <v>5.2778679948657899E-3</v>
      </c>
      <c r="M85" s="302">
        <f t="shared" si="15"/>
        <v>5.1112211685180641E-3</v>
      </c>
      <c r="N85" s="302">
        <f t="shared" si="15"/>
        <v>5.1609049931392289E-3</v>
      </c>
      <c r="O85" s="302">
        <f t="shared" si="15"/>
        <v>4.9029520981268481E-3</v>
      </c>
      <c r="P85" s="302">
        <f t="shared" si="15"/>
        <v>6.6463070509163932E-3</v>
      </c>
      <c r="Q85" s="302">
        <f t="shared" si="15"/>
        <v>5.8871176841645773E-3</v>
      </c>
      <c r="R85" s="302">
        <f t="shared" si="15"/>
        <v>7.5239375751008494E-3</v>
      </c>
      <c r="S85" s="302">
        <f t="shared" si="15"/>
        <v>7.7358395808257872E-3</v>
      </c>
      <c r="T85" s="302">
        <f t="shared" si="15"/>
        <v>6.6238071630249848E-3</v>
      </c>
      <c r="U85" s="302">
        <f t="shared" si="15"/>
        <v>6.9613905687223076E-3</v>
      </c>
      <c r="V85" s="302">
        <f t="shared" si="15"/>
        <v>6.2284433701972047E-3</v>
      </c>
      <c r="W85" s="302">
        <f t="shared" si="15"/>
        <v>6.8789419038835292E-3</v>
      </c>
      <c r="X85" s="302">
        <f t="shared" si="15"/>
        <v>4.3339900783357314E-3</v>
      </c>
      <c r="Y85" s="302">
        <f t="shared" si="15"/>
        <v>4.8451055985287914E-3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9.8785201236628595E-4</v>
      </c>
      <c r="C86" s="302">
        <f t="shared" si="16"/>
        <v>1.0697623224395171E-3</v>
      </c>
      <c r="D86" s="302">
        <f t="shared" si="16"/>
        <v>1.0738416914239689E-3</v>
      </c>
      <c r="E86" s="302">
        <f t="shared" si="16"/>
        <v>1.4338200186255563E-3</v>
      </c>
      <c r="F86" s="302">
        <f t="shared" si="16"/>
        <v>1.2792286883903741E-3</v>
      </c>
      <c r="G86" s="302">
        <f t="shared" si="16"/>
        <v>1.2411424207098766E-3</v>
      </c>
      <c r="H86" s="302">
        <f t="shared" si="16"/>
        <v>1.3446790502313123E-3</v>
      </c>
      <c r="I86" s="302">
        <f t="shared" si="16"/>
        <v>1.2759454657072363E-3</v>
      </c>
      <c r="J86" s="302">
        <f t="shared" si="16"/>
        <v>1.5735767781119392E-3</v>
      </c>
      <c r="K86" s="302">
        <f t="shared" si="16"/>
        <v>1.4957836099754886E-3</v>
      </c>
      <c r="L86" s="302">
        <f t="shared" si="16"/>
        <v>1.5472477506619303E-3</v>
      </c>
      <c r="M86" s="302">
        <f t="shared" si="16"/>
        <v>1.561223247011085E-3</v>
      </c>
      <c r="N86" s="302">
        <f t="shared" si="16"/>
        <v>1.6560139329449088E-3</v>
      </c>
      <c r="O86" s="302">
        <f t="shared" si="16"/>
        <v>1.7631425107819073E-3</v>
      </c>
      <c r="P86" s="302">
        <f t="shared" si="16"/>
        <v>8.8405007605994778E-4</v>
      </c>
      <c r="Q86" s="302">
        <f t="shared" si="16"/>
        <v>8.6185765493702307E-4</v>
      </c>
      <c r="R86" s="302">
        <f t="shared" si="16"/>
        <v>9.2863618083108518E-4</v>
      </c>
      <c r="S86" s="302">
        <f t="shared" si="16"/>
        <v>9.0204920108409093E-4</v>
      </c>
      <c r="T86" s="302">
        <f t="shared" si="16"/>
        <v>9.8812129610145543E-4</v>
      </c>
      <c r="U86" s="302">
        <f t="shared" si="16"/>
        <v>1.0109903716820205E-3</v>
      </c>
      <c r="V86" s="302">
        <f t="shared" si="16"/>
        <v>1.008670653101849E-3</v>
      </c>
      <c r="W86" s="302">
        <f t="shared" si="16"/>
        <v>6.5151693191374494E-4</v>
      </c>
      <c r="X86" s="302">
        <f t="shared" si="16"/>
        <v>9.7820842527796166E-4</v>
      </c>
      <c r="Y86" s="302">
        <f t="shared" si="16"/>
        <v>1.0920038589541713E-3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8.3570008551114641E-3</v>
      </c>
      <c r="C87" s="301">
        <f t="shared" si="17"/>
        <v>7.5896404275157649E-3</v>
      </c>
      <c r="D87" s="301">
        <f t="shared" si="17"/>
        <v>7.7725859087996764E-3</v>
      </c>
      <c r="E87" s="301">
        <f t="shared" si="17"/>
        <v>1.0470845485158595E-2</v>
      </c>
      <c r="F87" s="301">
        <f t="shared" si="17"/>
        <v>9.3550485507866519E-3</v>
      </c>
      <c r="G87" s="301">
        <f t="shared" si="17"/>
        <v>9.0412175554498812E-3</v>
      </c>
      <c r="H87" s="301">
        <f t="shared" si="17"/>
        <v>1.1120706203419947E-2</v>
      </c>
      <c r="I87" s="301">
        <f t="shared" si="17"/>
        <v>9.7493233238493109E-3</v>
      </c>
      <c r="J87" s="301">
        <f t="shared" si="17"/>
        <v>1.0954792076047331E-2</v>
      </c>
      <c r="K87" s="301">
        <f t="shared" si="17"/>
        <v>1.1108520729410636E-2</v>
      </c>
      <c r="L87" s="301">
        <f t="shared" si="17"/>
        <v>1.1750683582125554E-2</v>
      </c>
      <c r="M87" s="301">
        <f t="shared" si="17"/>
        <v>1.1464549710227106E-2</v>
      </c>
      <c r="N87" s="301">
        <f t="shared" si="17"/>
        <v>1.2055181379508799E-2</v>
      </c>
      <c r="O87" s="301">
        <f t="shared" si="17"/>
        <v>1.2514226377751613E-2</v>
      </c>
      <c r="P87" s="301">
        <f t="shared" si="17"/>
        <v>7.3742796677996811E-3</v>
      </c>
      <c r="Q87" s="301">
        <f t="shared" si="17"/>
        <v>6.9078198857953086E-3</v>
      </c>
      <c r="R87" s="301">
        <f t="shared" si="17"/>
        <v>7.8764632977378485E-3</v>
      </c>
      <c r="S87" s="301">
        <f t="shared" si="17"/>
        <v>7.8197199911617422E-3</v>
      </c>
      <c r="T87" s="301">
        <f t="shared" si="17"/>
        <v>8.2644662216133265E-3</v>
      </c>
      <c r="U87" s="301">
        <f t="shared" si="17"/>
        <v>8.5458041248311373E-3</v>
      </c>
      <c r="V87" s="301">
        <f t="shared" si="17"/>
        <v>8.2594931815827242E-3</v>
      </c>
      <c r="W87" s="301">
        <f t="shared" si="17"/>
        <v>6.3499141949682923E-3</v>
      </c>
      <c r="X87" s="301">
        <f t="shared" si="17"/>
        <v>7.7554362855871981E-3</v>
      </c>
      <c r="Y87" s="301">
        <f t="shared" si="17"/>
        <v>8.7027093851896175E-3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1.5350809106631036E-3</v>
      </c>
      <c r="C88" s="302">
        <f t="shared" si="18"/>
        <v>5.7070155484284274E-4</v>
      </c>
      <c r="D88" s="302">
        <f t="shared" si="18"/>
        <v>6.9497814229231363E-4</v>
      </c>
      <c r="E88" s="302">
        <f t="shared" si="18"/>
        <v>1.0021244103540217E-3</v>
      </c>
      <c r="F88" s="302">
        <f t="shared" si="18"/>
        <v>9.0435736146429182E-4</v>
      </c>
      <c r="G88" s="302">
        <f t="shared" si="18"/>
        <v>8.4994027672967572E-4</v>
      </c>
      <c r="H88" s="302">
        <f t="shared" si="18"/>
        <v>1.9609321655769891E-3</v>
      </c>
      <c r="I88" s="302">
        <f t="shared" si="18"/>
        <v>1.2303832791755267E-3</v>
      </c>
      <c r="J88" s="302">
        <f t="shared" si="18"/>
        <v>6.7501985467127387E-4</v>
      </c>
      <c r="K88" s="302">
        <f t="shared" si="18"/>
        <v>1.1854569734204136E-3</v>
      </c>
      <c r="L88" s="302">
        <f t="shared" si="18"/>
        <v>1.4298756519340559E-3</v>
      </c>
      <c r="M88" s="302">
        <f t="shared" si="18"/>
        <v>1.0666435301985341E-3</v>
      </c>
      <c r="N88" s="302">
        <f t="shared" si="18"/>
        <v>1.0455693837701653E-3</v>
      </c>
      <c r="O88" s="302">
        <f t="shared" si="18"/>
        <v>8.3692096265811826E-4</v>
      </c>
      <c r="P88" s="302">
        <f t="shared" si="18"/>
        <v>1.2041297466691264E-3</v>
      </c>
      <c r="Q88" s="302">
        <f t="shared" si="18"/>
        <v>9.3712525751600214E-4</v>
      </c>
      <c r="R88" s="302">
        <f t="shared" si="18"/>
        <v>1.3543186965377873E-3</v>
      </c>
      <c r="S88" s="302">
        <f t="shared" si="18"/>
        <v>1.4521563066543183E-3</v>
      </c>
      <c r="T88" s="302">
        <f t="shared" si="18"/>
        <v>1.4285178086472538E-3</v>
      </c>
      <c r="U88" s="302">
        <f t="shared" si="18"/>
        <v>1.5377800680576302E-3</v>
      </c>
      <c r="V88" s="302">
        <f t="shared" si="18"/>
        <v>1.3214906827391014E-3</v>
      </c>
      <c r="W88" s="302">
        <f t="shared" si="18"/>
        <v>1.6536814413986173E-3</v>
      </c>
      <c r="X88" s="302">
        <f t="shared" si="18"/>
        <v>1.1553416147446719E-3</v>
      </c>
      <c r="Y88" s="302">
        <f t="shared" si="18"/>
        <v>1.3343005143904801E-3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4.8604152030597419E-4</v>
      </c>
      <c r="C89" s="302">
        <f t="shared" si="19"/>
        <v>1.5770466668153986E-4</v>
      </c>
      <c r="D89" s="302">
        <f t="shared" si="19"/>
        <v>1.9020933185707832E-4</v>
      </c>
      <c r="E89" s="302">
        <f t="shared" si="19"/>
        <v>2.7249612775790707E-4</v>
      </c>
      <c r="F89" s="302">
        <f t="shared" si="19"/>
        <v>2.4598304999099075E-4</v>
      </c>
      <c r="G89" s="302">
        <f t="shared" si="19"/>
        <v>2.3084658037410055E-4</v>
      </c>
      <c r="H89" s="302">
        <f t="shared" si="19"/>
        <v>5.3528081911799095E-4</v>
      </c>
      <c r="I89" s="302">
        <f t="shared" si="19"/>
        <v>3.3528981634461648E-4</v>
      </c>
      <c r="J89" s="302">
        <f t="shared" si="19"/>
        <v>1.8717633417534592E-4</v>
      </c>
      <c r="K89" s="302">
        <f t="shared" si="19"/>
        <v>3.294171540784705E-4</v>
      </c>
      <c r="L89" s="302">
        <f t="shared" si="19"/>
        <v>3.9708097767015351E-4</v>
      </c>
      <c r="M89" s="302">
        <f t="shared" si="19"/>
        <v>3.8454328540574769E-4</v>
      </c>
      <c r="N89" s="302">
        <f t="shared" si="19"/>
        <v>3.8828125340232411E-4</v>
      </c>
      <c r="O89" s="302">
        <f t="shared" si="19"/>
        <v>3.6887413904402612E-4</v>
      </c>
      <c r="P89" s="302">
        <f t="shared" si="19"/>
        <v>5.0003564019433658E-4</v>
      </c>
      <c r="Q89" s="302">
        <f t="shared" si="19"/>
        <v>4.4291794489012483E-4</v>
      </c>
      <c r="R89" s="302">
        <f t="shared" si="19"/>
        <v>5.6606426897310423E-4</v>
      </c>
      <c r="S89" s="302">
        <f t="shared" si="19"/>
        <v>5.8200673962325667E-4</v>
      </c>
      <c r="T89" s="302">
        <f t="shared" si="19"/>
        <v>4.9834285866018661E-4</v>
      </c>
      <c r="U89" s="302">
        <f t="shared" si="19"/>
        <v>5.237409832267566E-4</v>
      </c>
      <c r="V89" s="302">
        <f t="shared" si="19"/>
        <v>4.685976203283164E-4</v>
      </c>
      <c r="W89" s="302">
        <f t="shared" si="19"/>
        <v>5.1753794888151957E-4</v>
      </c>
      <c r="X89" s="302">
        <f t="shared" si="19"/>
        <v>3.2606821905974137E-4</v>
      </c>
      <c r="Y89" s="302">
        <f t="shared" si="19"/>
        <v>3.6452205129997153E-4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6.3358784241423867E-3</v>
      </c>
      <c r="C90" s="302">
        <f t="shared" si="20"/>
        <v>6.8612342059913827E-3</v>
      </c>
      <c r="D90" s="302">
        <f t="shared" si="20"/>
        <v>6.887398434650284E-3</v>
      </c>
      <c r="E90" s="302">
        <f t="shared" si="20"/>
        <v>9.1962249470466662E-3</v>
      </c>
      <c r="F90" s="302">
        <f t="shared" si="20"/>
        <v>8.2047081393313692E-3</v>
      </c>
      <c r="G90" s="302">
        <f t="shared" si="20"/>
        <v>7.9604306983461041E-3</v>
      </c>
      <c r="H90" s="302">
        <f t="shared" si="20"/>
        <v>8.6244932187249657E-3</v>
      </c>
      <c r="I90" s="302">
        <f t="shared" si="20"/>
        <v>8.183650228329167E-3</v>
      </c>
      <c r="J90" s="302">
        <f t="shared" si="20"/>
        <v>1.0092595887200712E-2</v>
      </c>
      <c r="K90" s="302">
        <f t="shared" si="20"/>
        <v>9.5936466019117522E-3</v>
      </c>
      <c r="L90" s="302">
        <f t="shared" si="20"/>
        <v>9.9237269525213438E-3</v>
      </c>
      <c r="M90" s="302">
        <f t="shared" si="20"/>
        <v>1.0013362894622823E-2</v>
      </c>
      <c r="N90" s="302">
        <f t="shared" si="20"/>
        <v>1.062133074233631E-2</v>
      </c>
      <c r="O90" s="302">
        <f t="shared" si="20"/>
        <v>1.1308431276049469E-2</v>
      </c>
      <c r="P90" s="302">
        <f t="shared" si="20"/>
        <v>5.6701142809362174E-3</v>
      </c>
      <c r="Q90" s="302">
        <f t="shared" si="20"/>
        <v>5.5277766833891819E-3</v>
      </c>
      <c r="R90" s="302">
        <f t="shared" si="20"/>
        <v>5.956080332226955E-3</v>
      </c>
      <c r="S90" s="302">
        <f t="shared" si="20"/>
        <v>5.7855569448841673E-3</v>
      </c>
      <c r="T90" s="302">
        <f t="shared" si="20"/>
        <v>6.3376055543058847E-3</v>
      </c>
      <c r="U90" s="302">
        <f t="shared" si="20"/>
        <v>6.4842830735467507E-3</v>
      </c>
      <c r="V90" s="302">
        <f t="shared" si="20"/>
        <v>6.4694048785153063E-3</v>
      </c>
      <c r="W90" s="302">
        <f t="shared" si="20"/>
        <v>4.1786948046881565E-3</v>
      </c>
      <c r="X90" s="302">
        <f t="shared" si="20"/>
        <v>6.274026451782785E-3</v>
      </c>
      <c r="Y90" s="302">
        <f t="shared" si="20"/>
        <v>7.0038868194991655E-3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0.23171160512868552</v>
      </c>
      <c r="C91" s="301">
        <f t="shared" si="21"/>
        <v>0.24378321781421988</v>
      </c>
      <c r="D91" s="301">
        <f t="shared" si="21"/>
        <v>0.24253850896215384</v>
      </c>
      <c r="E91" s="301">
        <f t="shared" si="21"/>
        <v>0.20715711513269863</v>
      </c>
      <c r="F91" s="301">
        <f t="shared" si="21"/>
        <v>0.21348628389822485</v>
      </c>
      <c r="G91" s="301">
        <f t="shared" si="21"/>
        <v>0.21038105757664891</v>
      </c>
      <c r="H91" s="301">
        <f t="shared" si="21"/>
        <v>0.17787796998698688</v>
      </c>
      <c r="I91" s="301">
        <f t="shared" si="21"/>
        <v>0.19554666676894469</v>
      </c>
      <c r="J91" s="301">
        <f t="shared" si="21"/>
        <v>0.18164140435914386</v>
      </c>
      <c r="K91" s="301">
        <f t="shared" si="21"/>
        <v>0.17396899690763659</v>
      </c>
      <c r="L91" s="301">
        <f t="shared" si="21"/>
        <v>0.172941543649441</v>
      </c>
      <c r="M91" s="301">
        <f t="shared" si="21"/>
        <v>0.16950845037807175</v>
      </c>
      <c r="N91" s="301">
        <f t="shared" si="21"/>
        <v>0.15251556613341083</v>
      </c>
      <c r="O91" s="301">
        <f t="shared" si="21"/>
        <v>0.13906718833661053</v>
      </c>
      <c r="P91" s="301">
        <f t="shared" si="21"/>
        <v>0.17224788064438323</v>
      </c>
      <c r="Q91" s="301">
        <f t="shared" si="21"/>
        <v>0.19282122229203627</v>
      </c>
      <c r="R91" s="301">
        <f t="shared" si="21"/>
        <v>0.17112484134271094</v>
      </c>
      <c r="S91" s="301">
        <f t="shared" si="21"/>
        <v>0.1745069018128724</v>
      </c>
      <c r="T91" s="301">
        <f t="shared" si="21"/>
        <v>0.17442771915191721</v>
      </c>
      <c r="U91" s="301">
        <f t="shared" si="21"/>
        <v>0.16554975210158859</v>
      </c>
      <c r="V91" s="301">
        <f t="shared" si="21"/>
        <v>0.17091809980876957</v>
      </c>
      <c r="W91" s="301">
        <f t="shared" si="21"/>
        <v>0.18764982749721784</v>
      </c>
      <c r="X91" s="301">
        <f t="shared" si="21"/>
        <v>0.17698467282213565</v>
      </c>
      <c r="Y91" s="301">
        <f t="shared" si="21"/>
        <v>0.17452236834700183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0.21781770329318301</v>
      </c>
      <c r="C92" s="235">
        <f t="shared" si="22"/>
        <v>0.24012702761353322</v>
      </c>
      <c r="D92" s="235">
        <f t="shared" si="22"/>
        <v>0.23600951174669588</v>
      </c>
      <c r="E92" s="235">
        <f t="shared" si="22"/>
        <v>0.29329770737428573</v>
      </c>
      <c r="F92" s="235">
        <f t="shared" si="22"/>
        <v>0.26576013943835203</v>
      </c>
      <c r="G92" s="235">
        <f t="shared" si="22"/>
        <v>0.26334605338719569</v>
      </c>
      <c r="H92" s="235">
        <f t="shared" si="22"/>
        <v>0.28761653297126477</v>
      </c>
      <c r="I92" s="235">
        <f t="shared" si="22"/>
        <v>0.27467771337932889</v>
      </c>
      <c r="J92" s="235">
        <f t="shared" si="22"/>
        <v>0.32397149278622617</v>
      </c>
      <c r="K92" s="235">
        <f t="shared" si="22"/>
        <v>0.31060262761195601</v>
      </c>
      <c r="L92" s="235">
        <f t="shared" si="22"/>
        <v>0.31338762568869533</v>
      </c>
      <c r="M92" s="235">
        <f t="shared" si="22"/>
        <v>0.31884288992865484</v>
      </c>
      <c r="N92" s="235">
        <f t="shared" si="22"/>
        <v>0.34067746715244096</v>
      </c>
      <c r="O92" s="235">
        <f t="shared" si="22"/>
        <v>0.35863373586616298</v>
      </c>
      <c r="P92" s="235">
        <f t="shared" si="22"/>
        <v>0.29018279129339958</v>
      </c>
      <c r="Q92" s="235">
        <f t="shared" si="22"/>
        <v>0.28043680365325846</v>
      </c>
      <c r="R92" s="235">
        <f t="shared" si="22"/>
        <v>0.30931551206706509</v>
      </c>
      <c r="S92" s="235">
        <f t="shared" si="22"/>
        <v>0.30033433585525005</v>
      </c>
      <c r="T92" s="235">
        <f t="shared" si="22"/>
        <v>0.30949083243762698</v>
      </c>
      <c r="U92" s="235">
        <f t="shared" si="22"/>
        <v>0.32523016184630582</v>
      </c>
      <c r="V92" s="235">
        <f t="shared" si="22"/>
        <v>0.32047692459687344</v>
      </c>
      <c r="W92" s="235">
        <f t="shared" si="22"/>
        <v>0.27835968966949137</v>
      </c>
      <c r="X92" s="235">
        <f t="shared" si="22"/>
        <v>0.31680596596078492</v>
      </c>
      <c r="Y92" s="235">
        <f t="shared" si="22"/>
        <v>0.31511625126529114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15.026906528577065</v>
      </c>
      <c r="C96" s="320">
        <f t="shared" si="23"/>
        <v>14.396757310542654</v>
      </c>
      <c r="D96" s="320">
        <f t="shared" si="23"/>
        <v>15.25384008045709</v>
      </c>
      <c r="E96" s="320">
        <f t="shared" si="23"/>
        <v>16.898467648990696</v>
      </c>
      <c r="F96" s="320">
        <f t="shared" si="23"/>
        <v>16.263876545227561</v>
      </c>
      <c r="G96" s="320">
        <f t="shared" si="23"/>
        <v>16.905966674654977</v>
      </c>
      <c r="H96" s="320">
        <f t="shared" si="23"/>
        <v>17.152259417288398</v>
      </c>
      <c r="I96" s="320">
        <f t="shared" si="23"/>
        <v>16.143534441492875</v>
      </c>
      <c r="J96" s="320">
        <f t="shared" si="23"/>
        <v>16.390670628433885</v>
      </c>
      <c r="K96" s="320">
        <f t="shared" si="23"/>
        <v>16.65352176210499</v>
      </c>
      <c r="L96" s="320">
        <f t="shared" si="23"/>
        <v>17.495142343491956</v>
      </c>
      <c r="M96" s="320">
        <f t="shared" si="23"/>
        <v>18.698638570341906</v>
      </c>
      <c r="N96" s="320">
        <f t="shared" si="23"/>
        <v>20.739452271813455</v>
      </c>
      <c r="O96" s="320">
        <f t="shared" si="23"/>
        <v>22.637363455340431</v>
      </c>
      <c r="P96" s="320">
        <f t="shared" si="23"/>
        <v>21.264524751934097</v>
      </c>
      <c r="Q96" s="320">
        <f t="shared" si="23"/>
        <v>19.572347997438577</v>
      </c>
      <c r="R96" s="320">
        <f t="shared" si="23"/>
        <v>18.585330063626436</v>
      </c>
      <c r="S96" s="320">
        <f t="shared" si="23"/>
        <v>18.409895616542922</v>
      </c>
      <c r="T96" s="320">
        <f t="shared" si="23"/>
        <v>18.521931132329517</v>
      </c>
      <c r="U96" s="320">
        <f t="shared" si="23"/>
        <v>19.09769485386925</v>
      </c>
      <c r="V96" s="320">
        <f t="shared" si="23"/>
        <v>18.546185015254618</v>
      </c>
      <c r="W96" s="320">
        <f t="shared" si="23"/>
        <v>18.55898448100481</v>
      </c>
      <c r="X96" s="320">
        <f t="shared" si="23"/>
        <v>16.942120362658969</v>
      </c>
      <c r="Y96" s="320">
        <f t="shared" si="23"/>
        <v>17.302045527823115</v>
      </c>
      <c r="DA96" s="95"/>
    </row>
    <row r="97" spans="1:105" ht="12" customHeight="1" x14ac:dyDescent="0.25">
      <c r="A97" s="55" t="s">
        <v>91</v>
      </c>
      <c r="B97" s="330">
        <f>IF(B$6=0,0,B$6/OIS!B$5*1000)</f>
        <v>0.30777295264458815</v>
      </c>
      <c r="C97" s="330">
        <f>IF(C$6=0,0,C$6/OIS!C$5*1000)</f>
        <v>0.32917414295666986</v>
      </c>
      <c r="D97" s="330">
        <f>IF(D$6=0,0,D$6/OIS!D$5*1000)</f>
        <v>0.33772660813915306</v>
      </c>
      <c r="E97" s="330">
        <f>IF(E$6=0,0,E$6/OIS!E$5*1000)</f>
        <v>0.44010938010484607</v>
      </c>
      <c r="F97" s="330">
        <f>IF(F$6=0,0,F$6/OIS!F$5*1000)</f>
        <v>0.38862067493304031</v>
      </c>
      <c r="G97" s="330">
        <f>IF(G$6=0,0,G$6/OIS!G$5*1000)</f>
        <v>0.40691803081567218</v>
      </c>
      <c r="H97" s="330">
        <f>IF(H$6=0,0,H$6/OIS!H$5*1000)</f>
        <v>0.45364996788516615</v>
      </c>
      <c r="I97" s="330">
        <f>IF(I$6=0,0,I$6/OIS!I$5*1000)</f>
        <v>0.40973266554734983</v>
      </c>
      <c r="J97" s="330">
        <f>IF(J$6=0,0,J$6/OIS!J$5*1000)</f>
        <v>0.47400282752500522</v>
      </c>
      <c r="K97" s="330">
        <f>IF(K$6=0,0,K$6/OIS!K$5*1000)</f>
        <v>0.46490093149439021</v>
      </c>
      <c r="L97" s="330">
        <f>IF(L$6=0,0,L$6/OIS!L$5*1000)</f>
        <v>0.48291871260936536</v>
      </c>
      <c r="M97" s="330">
        <f>IF(M$6=0,0,M$6/OIS!M$5*1000)</f>
        <v>0.52871069712783791</v>
      </c>
      <c r="N97" s="330">
        <f>IF(N$6=0,0,N$6/OIS!N$5*1000)</f>
        <v>0.63029587752833693</v>
      </c>
      <c r="O97" s="330">
        <f>IF(O$6=0,0,O$6/OIS!O$5*1000)</f>
        <v>0.71758639216206421</v>
      </c>
      <c r="P97" s="330">
        <f>IF(P$6=0,0,P$6/OIS!P$5*1000)</f>
        <v>0.71622383511837762</v>
      </c>
      <c r="Q97" s="330">
        <f>IF(Q$6=0,0,Q$6/OIS!Q$5*1000)</f>
        <v>0.6349149483358123</v>
      </c>
      <c r="R97" s="330">
        <f>IF(R$6=0,0,R$6/OIS!R$5*1000)</f>
        <v>0.67102767808803565</v>
      </c>
      <c r="S97" s="330">
        <f>IF(S$6=0,0,S$6/OIS!S$5*1000)</f>
        <v>0.64529112985935611</v>
      </c>
      <c r="T97" s="330">
        <f>IF(T$6=0,0,T$6/OIS!T$5*1000)</f>
        <v>0.65295019509116659</v>
      </c>
      <c r="U97" s="330">
        <f>IF(U$6=0,0,U$6/OIS!U$5*1000)</f>
        <v>0.7152279902714832</v>
      </c>
      <c r="V97" s="330">
        <f>IF(V$6=0,0,V$6/OIS!V$5*1000)</f>
        <v>0.6810021105651749</v>
      </c>
      <c r="W97" s="330">
        <f>IF(W$6=0,0,W$6/OIS!W$5*1000)</f>
        <v>0.65362331048818478</v>
      </c>
      <c r="X97" s="330">
        <f>IF(X$6=0,0,X$6/OIS!X$5*1000)</f>
        <v>0.61971878633257549</v>
      </c>
      <c r="Y97" s="330">
        <f>IF(Y$6=0,0,Y$6/OIS!Y$5*1000)</f>
        <v>0.59902288234876577</v>
      </c>
      <c r="DA97" s="67"/>
    </row>
    <row r="98" spans="1:105" ht="12" customHeight="1" x14ac:dyDescent="0.25">
      <c r="A98" s="173" t="s">
        <v>92</v>
      </c>
      <c r="B98" s="331">
        <f>IF(B$7=0,0,B$7/OIS!B$5*1000)</f>
        <v>0.14729884072391858</v>
      </c>
      <c r="C98" s="331">
        <f>IF(C$7=0,0,C$7/OIS!C$5*1000)</f>
        <v>0.15695276147516507</v>
      </c>
      <c r="D98" s="331">
        <f>IF(D$7=0,0,D$7/OIS!D$5*1000)</f>
        <v>0.16174735959152739</v>
      </c>
      <c r="E98" s="331">
        <f>IF(E$7=0,0,E$7/OIS!E$5*1000)</f>
        <v>0.214351081660245</v>
      </c>
      <c r="F98" s="331">
        <f>IF(F$7=0,0,F$7/OIS!F$5*1000)</f>
        <v>0.18854418616904961</v>
      </c>
      <c r="G98" s="331">
        <f>IF(G$7=0,0,G$7/OIS!G$5*1000)</f>
        <v>0.19642845257675043</v>
      </c>
      <c r="H98" s="331">
        <f>IF(H$7=0,0,H$7/OIS!H$5*1000)</f>
        <v>0.21858076213101044</v>
      </c>
      <c r="I98" s="331">
        <f>IF(I$7=0,0,I$7/OIS!I$5*1000)</f>
        <v>0.19713154821606974</v>
      </c>
      <c r="J98" s="331">
        <f>IF(J$7=0,0,J$7/OIS!J$5*1000)</f>
        <v>0.23048306808598923</v>
      </c>
      <c r="K98" s="331">
        <f>IF(K$7=0,0,K$7/OIS!K$5*1000)</f>
        <v>0.22557863273908899</v>
      </c>
      <c r="L98" s="331">
        <f>IF(L$7=0,0,L$7/OIS!L$5*1000)</f>
        <v>0.23579910396052098</v>
      </c>
      <c r="M98" s="331">
        <f>IF(M$7=0,0,M$7/OIS!M$5*1000)</f>
        <v>0.25760949709877584</v>
      </c>
      <c r="N98" s="331">
        <f>IF(N$7=0,0,N$7/OIS!N$5*1000)</f>
        <v>0.30654027471152234</v>
      </c>
      <c r="O98" s="331">
        <f>IF(O$7=0,0,O$7/OIS!O$5*1000)</f>
        <v>0.34999818324388732</v>
      </c>
      <c r="P98" s="331">
        <f>IF(P$7=0,0,P$7/OIS!P$5*1000)</f>
        <v>0.32328940293112135</v>
      </c>
      <c r="Q98" s="331">
        <f>IF(Q$7=0,0,Q$7/OIS!Q$5*1000)</f>
        <v>0.28684046825495008</v>
      </c>
      <c r="R98" s="331">
        <f>IF(R$7=0,0,R$7/OIS!R$5*1000)</f>
        <v>0.30245098021362776</v>
      </c>
      <c r="S98" s="331">
        <f>IF(S$7=0,0,S$7/OIS!S$5*1000)</f>
        <v>0.29086264697509667</v>
      </c>
      <c r="T98" s="331">
        <f>IF(T$7=0,0,T$7/OIS!T$5*1000)</f>
        <v>0.2961696068959766</v>
      </c>
      <c r="U98" s="331">
        <f>IF(U$7=0,0,U$7/OIS!U$5*1000)</f>
        <v>0.32350197620409432</v>
      </c>
      <c r="V98" s="331">
        <f>IF(V$7=0,0,V$7/OIS!V$5*1000)</f>
        <v>0.30842167402358756</v>
      </c>
      <c r="W98" s="331">
        <f>IF(W$7=0,0,W$7/OIS!W$5*1000)</f>
        <v>0.28876338824435238</v>
      </c>
      <c r="X98" s="331">
        <f>IF(X$7=0,0,X$7/OIS!X$5*1000)</f>
        <v>0.28010898015907659</v>
      </c>
      <c r="Y98" s="331">
        <f>IF(Y$7=0,0,Y$7/OIS!Y$5*1000)</f>
        <v>0.27431296769466701</v>
      </c>
      <c r="DA98" s="177"/>
    </row>
    <row r="99" spans="1:105" ht="12" customHeight="1" x14ac:dyDescent="0.25">
      <c r="A99" s="173" t="s">
        <v>93</v>
      </c>
      <c r="B99" s="331">
        <f>IF(B$8=0,0,B$8/OIS!B$5*1000)</f>
        <v>0.24369052174872871</v>
      </c>
      <c r="C99" s="331">
        <f>IF(C$8=0,0,C$8/OIS!C$5*1000)</f>
        <v>0.25894083907769133</v>
      </c>
      <c r="D99" s="331">
        <f>IF(D$8=0,0,D$8/OIS!D$5*1000)</f>
        <v>0.26773230540641912</v>
      </c>
      <c r="E99" s="331">
        <f>IF(E$8=0,0,E$8/OIS!E$5*1000)</f>
        <v>0.3591745753605724</v>
      </c>
      <c r="F99" s="331">
        <f>IF(F$8=0,0,F$8/OIS!F$5*1000)</f>
        <v>0.3150530092285152</v>
      </c>
      <c r="G99" s="331">
        <f>IF(G$8=0,0,G$8/OIS!G$5*1000)</f>
        <v>0.32702748302241047</v>
      </c>
      <c r="H99" s="331">
        <f>IF(H$8=0,0,H$8/OIS!H$5*1000)</f>
        <v>0.36341472942472985</v>
      </c>
      <c r="I99" s="331">
        <f>IF(I$8=0,0,I$8/OIS!I$5*1000)</f>
        <v>0.32740175405831795</v>
      </c>
      <c r="J99" s="331">
        <f>IF(J$8=0,0,J$8/OIS!J$5*1000)</f>
        <v>0.38575388964487423</v>
      </c>
      <c r="K99" s="331">
        <f>IF(K$8=0,0,K$8/OIS!K$5*1000)</f>
        <v>0.37696829197447668</v>
      </c>
      <c r="L99" s="331">
        <f>IF(L$8=0,0,L$8/OIS!L$5*1000)</f>
        <v>0.39583374572646812</v>
      </c>
      <c r="M99" s="331">
        <f>IF(M$8=0,0,M$8/OIS!M$5*1000)</f>
        <v>0.4317875641510201</v>
      </c>
      <c r="N99" s="331">
        <f>IF(N$8=0,0,N$8/OIS!N$5*1000)</f>
        <v>0.51312130210761875</v>
      </c>
      <c r="O99" s="331">
        <f>IF(O$8=0,0,O$8/OIS!O$5*1000)</f>
        <v>0.58707727890449002</v>
      </c>
      <c r="P99" s="331">
        <f>IF(P$8=0,0,P$8/OIS!P$5*1000)</f>
        <v>0.51096872712500419</v>
      </c>
      <c r="Q99" s="331">
        <f>IF(Q$8=0,0,Q$8/OIS!Q$5*1000)</f>
        <v>0.45368780788697993</v>
      </c>
      <c r="R99" s="331">
        <f>IF(R$8=0,0,R$8/OIS!R$5*1000)</f>
        <v>0.4774643335727205</v>
      </c>
      <c r="S99" s="331">
        <f>IF(S$8=0,0,S$8/OIS!S$5*1000)</f>
        <v>0.459185822987903</v>
      </c>
      <c r="T99" s="331">
        <f>IF(T$8=0,0,T$8/OIS!T$5*1000)</f>
        <v>0.46997644518398612</v>
      </c>
      <c r="U99" s="331">
        <f>IF(U$8=0,0,U$8/OIS!U$5*1000)</f>
        <v>0.5121647129769975</v>
      </c>
      <c r="V99" s="331">
        <f>IF(V$8=0,0,V$8/OIS!V$5*1000)</f>
        <v>0.48880861648493762</v>
      </c>
      <c r="W99" s="331">
        <f>IF(W$8=0,0,W$8/OIS!W$5*1000)</f>
        <v>0.44825571122294422</v>
      </c>
      <c r="X99" s="331">
        <f>IF(X$8=0,0,X$8/OIS!X$5*1000)</f>
        <v>0.44321444250741615</v>
      </c>
      <c r="Y99" s="331">
        <f>IF(Y$8=0,0,Y$8/OIS!Y$5*1000)</f>
        <v>0.43865937768795121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0.11070060230636024</v>
      </c>
      <c r="C100" s="331">
        <f>IF(C$9=0,0,C$9/OIS!C$5*1000)</f>
        <v>0.11848070458355205</v>
      </c>
      <c r="D100" s="331">
        <f>IF(D$9=0,0,D$9/OIS!D$5*1000)</f>
        <v>0.12145860637011521</v>
      </c>
      <c r="E100" s="331">
        <f>IF(E$9=0,0,E$9/OIS!E$5*1000)</f>
        <v>0.1577790183543922</v>
      </c>
      <c r="F100" s="331">
        <f>IF(F$9=0,0,F$9/OIS!F$5*1000)</f>
        <v>0.13942258938299401</v>
      </c>
      <c r="G100" s="331">
        <f>IF(G$9=0,0,G$9/OIS!G$5*1000)</f>
        <v>0.146126109628363</v>
      </c>
      <c r="H100" s="331">
        <f>IF(H$9=0,0,H$9/OIS!H$5*1000)</f>
        <v>0.16296467618397234</v>
      </c>
      <c r="I100" s="331">
        <f>IF(I$9=0,0,I$9/OIS!I$5*1000)</f>
        <v>0.14722870828039128</v>
      </c>
      <c r="J100" s="331">
        <f>IF(J$9=0,0,J$9/OIS!J$5*1000)</f>
        <v>0.16998241228082878</v>
      </c>
      <c r="K100" s="331">
        <f>IF(K$9=0,0,K$9/OIS!K$5*1000)</f>
        <v>0.16678543738279586</v>
      </c>
      <c r="L100" s="331">
        <f>IF(L$9=0,0,L$9/OIS!L$5*1000)</f>
        <v>0.17304234309810806</v>
      </c>
      <c r="M100" s="331">
        <f>IF(M$9=0,0,M$9/OIS!M$5*1000)</f>
        <v>0.1895277021143997</v>
      </c>
      <c r="N100" s="331">
        <f>IF(N$9=0,0,N$9/OIS!N$5*1000)</f>
        <v>0.22602234512377939</v>
      </c>
      <c r="O100" s="331">
        <f>IF(O$9=0,0,O$9/OIS!O$5*1000)</f>
        <v>0.25718371326991385</v>
      </c>
      <c r="P100" s="331">
        <f>IF(P$9=0,0,P$9/OIS!P$5*1000)</f>
        <v>0.2603442504187104</v>
      </c>
      <c r="Q100" s="331">
        <f>IF(Q$9=0,0,Q$9/OIS!Q$5*1000)</f>
        <v>0.23075347501075269</v>
      </c>
      <c r="R100" s="331">
        <f>IF(R$9=0,0,R$9/OIS!R$5*1000)</f>
        <v>0.24397697589109624</v>
      </c>
      <c r="S100" s="331">
        <f>IF(S$9=0,0,S$9/OIS!S$5*1000)</f>
        <v>0.23461783989958021</v>
      </c>
      <c r="T100" s="331">
        <f>IF(T$9=0,0,T$9/OIS!T$5*1000)</f>
        <v>0.23714271258515468</v>
      </c>
      <c r="U100" s="331">
        <f>IF(U$9=0,0,U$9/OIS!U$5*1000)</f>
        <v>0.25988950580640852</v>
      </c>
      <c r="V100" s="331">
        <f>IF(V$9=0,0,V$9/OIS!V$5*1000)</f>
        <v>0.2473969067582478</v>
      </c>
      <c r="W100" s="331">
        <f>IF(W$9=0,0,W$9/OIS!W$5*1000)</f>
        <v>0.2384675906368883</v>
      </c>
      <c r="X100" s="331">
        <f>IF(X$9=0,0,X$9/OIS!X$5*1000)</f>
        <v>0.2252118363578163</v>
      </c>
      <c r="Y100" s="331">
        <f>IF(Y$9=0,0,Y$9/OIS!Y$5*1000)</f>
        <v>0.21719219908415816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0.25652578209966842</v>
      </c>
      <c r="C101" s="332">
        <f>IF(C$10=0,0,C$10/OIS!C$5*1000)</f>
        <v>0.26692604367059103</v>
      </c>
      <c r="D101" s="332">
        <f>IF(D$10=0,0,D$10/OIS!D$5*1000)</f>
        <v>0.27280376380097127</v>
      </c>
      <c r="E101" s="332">
        <f>IF(E$10=0,0,E$10/OIS!E$5*1000)</f>
        <v>0.34627407709077912</v>
      </c>
      <c r="F101" s="332">
        <f>IF(F$10=0,0,F$10/OIS!F$5*1000)</f>
        <v>0.31124839021122624</v>
      </c>
      <c r="G101" s="332">
        <f>IF(G$10=0,0,G$10/OIS!G$5*1000)</f>
        <v>0.32289428721973612</v>
      </c>
      <c r="H101" s="332">
        <f>IF(H$10=0,0,H$10/OIS!H$5*1000)</f>
        <v>0.34986531243095015</v>
      </c>
      <c r="I101" s="332">
        <f>IF(I$10=0,0,I$10/OIS!I$5*1000)</f>
        <v>0.31585585619020679</v>
      </c>
      <c r="J101" s="332">
        <f>IF(J$10=0,0,J$10/OIS!J$5*1000)</f>
        <v>0.37216385800748047</v>
      </c>
      <c r="K101" s="332">
        <f>IF(K$10=0,0,K$10/OIS!K$5*1000)</f>
        <v>0.35547758360981374</v>
      </c>
      <c r="L101" s="332">
        <f>IF(L$10=0,0,L$10/OIS!L$5*1000)</f>
        <v>0.37458732396500238</v>
      </c>
      <c r="M101" s="332">
        <f>IF(M$10=0,0,M$10/OIS!M$5*1000)</f>
        <v>0.41801691244193812</v>
      </c>
      <c r="N101" s="332">
        <f>IF(N$10=0,0,N$10/OIS!N$5*1000)</f>
        <v>0.51187429289285136</v>
      </c>
      <c r="O101" s="332">
        <f>IF(O$10=0,0,O$10/OIS!O$5*1000)</f>
        <v>0.60113466997349418</v>
      </c>
      <c r="P101" s="332">
        <f>IF(P$10=0,0,P$10/OIS!P$5*1000)</f>
        <v>0.58190337701695038</v>
      </c>
      <c r="Q101" s="332">
        <f>IF(Q$10=0,0,Q$10/OIS!Q$5*1000)</f>
        <v>0.52094834832651638</v>
      </c>
      <c r="R101" s="332">
        <f>IF(R$10=0,0,R$10/OIS!R$5*1000)</f>
        <v>0.51949401740301449</v>
      </c>
      <c r="S101" s="332">
        <f>IF(S$10=0,0,S$10/OIS!S$5*1000)</f>
        <v>0.49618518951721369</v>
      </c>
      <c r="T101" s="332">
        <f>IF(T$10=0,0,T$10/OIS!T$5*1000)</f>
        <v>0.5063710179888733</v>
      </c>
      <c r="U101" s="332">
        <f>IF(U$10=0,0,U$10/OIS!U$5*1000)</f>
        <v>0.55972684256508543</v>
      </c>
      <c r="V101" s="332">
        <f>IF(V$10=0,0,V$10/OIS!V$5*1000)</f>
        <v>0.53170520652399755</v>
      </c>
      <c r="W101" s="332">
        <f>IF(W$10=0,0,W$10/OIS!W$5*1000)</f>
        <v>0.50234819725463575</v>
      </c>
      <c r="X101" s="332">
        <f>IF(X$10=0,0,X$10/OIS!X$5*1000)</f>
        <v>0.48526488398249729</v>
      </c>
      <c r="Y101" s="332">
        <f>IF(Y$10=0,0,Y$10/OIS!Y$5*1000)</f>
        <v>0.48118945212800585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1.6010661492466451</v>
      </c>
      <c r="C102" s="348">
        <f>IF(C$16=0,0,C$16/OIS!C$5*1000)</f>
        <v>1.2203436298805936</v>
      </c>
      <c r="D102" s="348">
        <f>IF(D$16=0,0,D$16/OIS!D$5*1000)</f>
        <v>1.3327681786681949</v>
      </c>
      <c r="E102" s="348">
        <f>IF(E$16=0,0,E$16/OIS!E$5*1000)</f>
        <v>1.4022775076672591</v>
      </c>
      <c r="F102" s="348">
        <f>IF(F$16=0,0,F$16/OIS!F$5*1000)</f>
        <v>1.7554441795298092</v>
      </c>
      <c r="G102" s="348">
        <f>IF(G$16=0,0,G$16/OIS!G$5*1000)</f>
        <v>1.9053522884307921</v>
      </c>
      <c r="H102" s="348">
        <f>IF(H$16=0,0,H$16/OIS!H$5*1000)</f>
        <v>2.2156911342648193</v>
      </c>
      <c r="I102" s="348">
        <f>IF(I$16=0,0,I$16/OIS!I$5*1000)</f>
        <v>1.9191142078639079</v>
      </c>
      <c r="J102" s="348">
        <f>IF(J$16=0,0,J$16/OIS!J$5*1000)</f>
        <v>1.6914055415084919</v>
      </c>
      <c r="K102" s="348">
        <f>IF(K$16=0,0,K$16/OIS!K$5*1000)</f>
        <v>1.9678086894930531</v>
      </c>
      <c r="L102" s="348">
        <f>IF(L$16=0,0,L$16/OIS!L$5*1000)</f>
        <v>2.0319381601584809</v>
      </c>
      <c r="M102" s="348">
        <f>IF(M$16=0,0,M$16/OIS!M$5*1000)</f>
        <v>2.3006482737485863</v>
      </c>
      <c r="N102" s="348">
        <f>IF(N$16=0,0,N$16/OIS!N$5*1000)</f>
        <v>2.5553255389550458</v>
      </c>
      <c r="O102" s="348">
        <f>IF(O$16=0,0,O$16/OIS!O$5*1000)</f>
        <v>3.0288320740969037</v>
      </c>
      <c r="P102" s="348">
        <f>IF(P$16=0,0,P$16/OIS!P$5*1000)</f>
        <v>2.8484366519087425</v>
      </c>
      <c r="Q102" s="348">
        <f>IF(Q$16=0,0,Q$16/OIS!Q$5*1000)</f>
        <v>2.0581191245274018</v>
      </c>
      <c r="R102" s="348">
        <f>IF(R$16=0,0,R$16/OIS!R$5*1000)</f>
        <v>1.8313364239578012</v>
      </c>
      <c r="S102" s="348">
        <f>IF(S$16=0,0,S$16/OIS!S$5*1000)</f>
        <v>1.8591362460534253</v>
      </c>
      <c r="T102" s="348">
        <f>IF(T$16=0,0,T$16/OIS!T$5*1000)</f>
        <v>1.7478109735211527</v>
      </c>
      <c r="U102" s="348">
        <f>IF(U$16=0,0,U$16/OIS!U$5*1000)</f>
        <v>1.759519485543013</v>
      </c>
      <c r="V102" s="348">
        <f>IF(V$16=0,0,V$16/OIS!V$5*1000)</f>
        <v>1.6698076872871266</v>
      </c>
      <c r="W102" s="348">
        <f>IF(W$16=0,0,W$16/OIS!W$5*1000)</f>
        <v>1.8290181775788514</v>
      </c>
      <c r="X102" s="348">
        <f>IF(X$16=0,0,X$16/OIS!X$5*1000)</f>
        <v>1.3944236563223529</v>
      </c>
      <c r="Y102" s="348">
        <f>IF(Y$16=0,0,Y$16/OIS!Y$5*1000)</f>
        <v>1.4723757977314769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5.2978898063191098</v>
      </c>
      <c r="C103" s="348">
        <f>IF(C$27=0,0,C$27/OIS!C$5*1000)</f>
        <v>4.9029949341261743</v>
      </c>
      <c r="D103" s="348">
        <f>IF(D$27=0,0,D$27/OIS!D$5*1000)</f>
        <v>5.2588886920716718</v>
      </c>
      <c r="E103" s="348">
        <f>IF(E$27=0,0,E$27/OIS!E$5*1000)</f>
        <v>5.2153680887176384</v>
      </c>
      <c r="F103" s="348">
        <f>IF(F$27=0,0,F$27/OIS!F$5*1000)</f>
        <v>5.1069008489760561</v>
      </c>
      <c r="G103" s="348">
        <f>IF(G$27=0,0,G$27/OIS!G$5*1000)</f>
        <v>5.329633469940549</v>
      </c>
      <c r="H103" s="348">
        <f>IF(H$27=0,0,H$27/OIS!H$5*1000)</f>
        <v>4.9799198159527984</v>
      </c>
      <c r="I103" s="348">
        <f>IF(I$27=0,0,I$27/OIS!I$5*1000)</f>
        <v>4.9343825146979619</v>
      </c>
      <c r="J103" s="348">
        <f>IF(J$27=0,0,J$27/OIS!J$5*1000)</f>
        <v>4.5045062480363081</v>
      </c>
      <c r="K103" s="348">
        <f>IF(K$27=0,0,K$27/OIS!K$5*1000)</f>
        <v>4.6912883929634006</v>
      </c>
      <c r="L103" s="348">
        <f>IF(L$27=0,0,L$27/OIS!L$5*1000)</f>
        <v>4.9015484972023051</v>
      </c>
      <c r="M103" s="348">
        <f>IF(M$27=0,0,M$27/OIS!M$5*1000)</f>
        <v>5.0499343739082176</v>
      </c>
      <c r="N103" s="348">
        <f>IF(N$27=0,0,N$27/OIS!N$5*1000)</f>
        <v>5.3201418538008909</v>
      </c>
      <c r="O103" s="348">
        <f>IF(O$27=0,0,O$27/OIS!O$5*1000)</f>
        <v>5.3456039141472935</v>
      </c>
      <c r="P103" s="348">
        <f>IF(P$27=0,0,P$27/OIS!P$5*1000)</f>
        <v>5.8064778453036956</v>
      </c>
      <c r="Q103" s="348">
        <f>IF(Q$27=0,0,Q$27/OIS!Q$5*1000)</f>
        <v>5.809104731845034</v>
      </c>
      <c r="R103" s="348">
        <f>IF(R$27=0,0,R$27/OIS!R$5*1000)</f>
        <v>5.2415804907890839</v>
      </c>
      <c r="S103" s="348">
        <f>IF(S$27=0,0,S$27/OIS!S$5*1000)</f>
        <v>5.3105260955174431</v>
      </c>
      <c r="T103" s="348">
        <f>IF(T$27=0,0,T$27/OIS!T$5*1000)</f>
        <v>5.2858133840515436</v>
      </c>
      <c r="U103" s="348">
        <f>IF(U$27=0,0,U$27/OIS!U$5*1000)</f>
        <v>5.2034120013607943</v>
      </c>
      <c r="V103" s="348">
        <f>IF(V$27=0,0,V$27/OIS!V$5*1000)</f>
        <v>5.1546294378056903</v>
      </c>
      <c r="W103" s="348">
        <f>IF(W$27=0,0,W$27/OIS!W$5*1000)</f>
        <v>5.6127495594216379</v>
      </c>
      <c r="X103" s="348">
        <f>IF(X$27=0,0,X$27/OIS!X$5*1000)</f>
        <v>4.856290794269281</v>
      </c>
      <c r="Y103" s="348">
        <f>IF(Y$27=0,0,Y$27/OIS!Y$5*1000)</f>
        <v>5.0345805667102459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0.18134710326773865</v>
      </c>
      <c r="C104" s="348">
        <f>IF(C$35=0,0,C$35/OIS!C$5*1000)</f>
        <v>6.6939679954497108E-2</v>
      </c>
      <c r="D104" s="348">
        <f>IF(D$35=0,0,D$35/OIS!D$5*1000)</f>
        <v>8.2457805232531933E-2</v>
      </c>
      <c r="E104" s="348">
        <f>IF(E$35=0,0,E$35/OIS!E$5*1000)</f>
        <v>0.12927304843077489</v>
      </c>
      <c r="F104" s="348">
        <f>IF(F$35=0,0,F$35/OIS!F$5*1000)</f>
        <v>0.11208864820431581</v>
      </c>
      <c r="G104" s="348">
        <f>IF(G$35=0,0,G$35/OIS!G$5*1000)</f>
        <v>0.10992127949462516</v>
      </c>
      <c r="H104" s="348">
        <f>IF(H$35=0,0,H$35/OIS!H$5*1000)</f>
        <v>0.23314530924879248</v>
      </c>
      <c r="I104" s="348">
        <f>IF(I$35=0,0,I$35/OIS!I$5*1000)</f>
        <v>0.1442151736255641</v>
      </c>
      <c r="J104" s="348">
        <f>IF(J$35=0,0,J$35/OIS!J$5*1000)</f>
        <v>9.5481932025458988E-2</v>
      </c>
      <c r="K104" s="348">
        <f>IF(K$35=0,0,K$35/OIS!K$5*1000)</f>
        <v>0.14989371650033231</v>
      </c>
      <c r="L104" s="348">
        <f>IF(L$35=0,0,L$35/OIS!L$5*1000)</f>
        <v>0.18549653150618761</v>
      </c>
      <c r="M104" s="348">
        <f>IF(M$35=0,0,M$35/OIS!M$5*1000)</f>
        <v>0.17652687061035294</v>
      </c>
      <c r="N104" s="348">
        <f>IF(N$35=0,0,N$35/OIS!N$5*1000)</f>
        <v>0.19755955322220492</v>
      </c>
      <c r="O104" s="348">
        <f>IF(O$35=0,0,O$35/OIS!O$5*1000)</f>
        <v>0.20002142542979057</v>
      </c>
      <c r="P104" s="348">
        <f>IF(P$35=0,0,P$35/OIS!P$5*1000)</f>
        <v>0.22670164011338564</v>
      </c>
      <c r="Q104" s="348">
        <f>IF(Q$35=0,0,Q$35/OIS!Q$5*1000)</f>
        <v>0.18000606216059581</v>
      </c>
      <c r="R104" s="348">
        <f>IF(R$35=0,0,R$35/OIS!R$5*1000)</f>
        <v>0.2224699495825378</v>
      </c>
      <c r="S104" s="348">
        <f>IF(S$35=0,0,S$35/OIS!S$5*1000)</f>
        <v>0.22835279704484027</v>
      </c>
      <c r="T104" s="348">
        <f>IF(T$35=0,0,T$35/OIS!T$5*1000)</f>
        <v>0.20951683661129436</v>
      </c>
      <c r="U104" s="348">
        <f>IF(U$35=0,0,U$35/OIS!U$5*1000)</f>
        <v>0.22828214269931488</v>
      </c>
      <c r="V104" s="348">
        <f>IF(V$35=0,0,V$35/OIS!V$5*1000)</f>
        <v>0.19772824892537569</v>
      </c>
      <c r="W104" s="348">
        <f>IF(W$35=0,0,W$35/OIS!W$5*1000)</f>
        <v>0.2192471900596851</v>
      </c>
      <c r="X104" s="348">
        <f>IF(X$35=0,0,X$35/OIS!X$5*1000)</f>
        <v>0.14063301149810459</v>
      </c>
      <c r="Y104" s="348">
        <f>IF(Y$35=0,0,Y$35/OIS!Y$5*1000)</f>
        <v>0.16238792172752295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0.12557987070899856</v>
      </c>
      <c r="C105" s="348">
        <f>IF(C$54=0,0,C$54/OIS!C$5*1000)</f>
        <v>0.10926621130922763</v>
      </c>
      <c r="D105" s="348">
        <f>IF(D$54=0,0,D$54/OIS!D$5*1000)</f>
        <v>0.11856178246444449</v>
      </c>
      <c r="E105" s="348">
        <f>IF(E$54=0,0,E$54/OIS!E$5*1000)</f>
        <v>0.17694124368853278</v>
      </c>
      <c r="F105" s="348">
        <f>IF(F$54=0,0,F$54/OIS!F$5*1000)</f>
        <v>0.15214935470460408</v>
      </c>
      <c r="G105" s="348">
        <f>IF(G$54=0,0,G$54/OIS!G$5*1000)</f>
        <v>0.1528505226907412</v>
      </c>
      <c r="H105" s="348">
        <f>IF(H$54=0,0,H$54/OIS!H$5*1000)</f>
        <v>0.1907452377045073</v>
      </c>
      <c r="I105" s="348">
        <f>IF(I$54=0,0,I$54/OIS!I$5*1000)</f>
        <v>0.15738853685981113</v>
      </c>
      <c r="J105" s="348">
        <f>IF(J$54=0,0,J$54/OIS!J$5*1000)</f>
        <v>0.17955638872146926</v>
      </c>
      <c r="K105" s="348">
        <f>IF(K$54=0,0,K$54/OIS!K$5*1000)</f>
        <v>0.18499599171203443</v>
      </c>
      <c r="L105" s="348">
        <f>IF(L$54=0,0,L$54/OIS!L$5*1000)</f>
        <v>0.20557988190262053</v>
      </c>
      <c r="M105" s="348">
        <f>IF(M$54=0,0,M$54/OIS!M$5*1000)</f>
        <v>0.21437147140325469</v>
      </c>
      <c r="N105" s="348">
        <f>IF(N$54=0,0,N$54/OIS!N$5*1000)</f>
        <v>0.25001785884837702</v>
      </c>
      <c r="O105" s="348">
        <f>IF(O$54=0,0,O$54/OIS!O$5*1000)</f>
        <v>0.28328909087557158</v>
      </c>
      <c r="P105" s="348">
        <f>IF(P$54=0,0,P$54/OIS!P$5*1000)</f>
        <v>0.1568105525236107</v>
      </c>
      <c r="Q105" s="348">
        <f>IF(Q$54=0,0,Q$54/OIS!Q$5*1000)</f>
        <v>0.13520225470841213</v>
      </c>
      <c r="R105" s="348">
        <f>IF(R$54=0,0,R$54/OIS!R$5*1000)</f>
        <v>0.14638667012249748</v>
      </c>
      <c r="S105" s="348">
        <f>IF(S$54=0,0,S$54/OIS!S$5*1000)</f>
        <v>0.14396022878788159</v>
      </c>
      <c r="T105" s="348">
        <f>IF(T$54=0,0,T$54/OIS!T$5*1000)</f>
        <v>0.15307387420218552</v>
      </c>
      <c r="U105" s="348">
        <f>IF(U$54=0,0,U$54/OIS!U$5*1000)</f>
        <v>0.16320515945696215</v>
      </c>
      <c r="V105" s="348">
        <f>IF(V$54=0,0,V$54/OIS!V$5*1000)</f>
        <v>0.15318208867786717</v>
      </c>
      <c r="W105" s="348">
        <f>IF(W$54=0,0,W$54/OIS!W$5*1000)</f>
        <v>0.11784795900012868</v>
      </c>
      <c r="X105" s="348">
        <f>IF(X$54=0,0,X$54/OIS!X$5*1000)</f>
        <v>0.13139353501535114</v>
      </c>
      <c r="Y105" s="348">
        <f>IF(Y$54=0,0,Y$54/OIS!Y$5*1000)</f>
        <v>0.15057467399796426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3.4819086318553154</v>
      </c>
      <c r="C106" s="348">
        <f>IF(C$68=0,0,C$68/OIS!C$5*1000)</f>
        <v>3.509687823254481</v>
      </c>
      <c r="D106" s="348">
        <f>IF(D$68=0,0,D$68/OIS!D$5*1000)</f>
        <v>3.6996436290612031</v>
      </c>
      <c r="E106" s="348">
        <f>IF(E$68=0,0,E$68/OIS!E$5*1000)</f>
        <v>3.5006378083281477</v>
      </c>
      <c r="F106" s="348">
        <f>IF(F$68=0,0,F$68/OIS!F$5*1000)</f>
        <v>3.4721145654201315</v>
      </c>
      <c r="G106" s="348">
        <f>IF(G$68=0,0,G$68/OIS!G$5*1000)</f>
        <v>3.5566951483694957</v>
      </c>
      <c r="H106" s="348">
        <f>IF(H$68=0,0,H$68/OIS!H$5*1000)</f>
        <v>3.051009085837439</v>
      </c>
      <c r="I106" s="348">
        <f>IF(I$68=0,0,I$68/OIS!I$5*1000)</f>
        <v>3.1568143499035886</v>
      </c>
      <c r="J106" s="348">
        <f>IF(J$68=0,0,J$68/OIS!J$5*1000)</f>
        <v>2.9772244313369018</v>
      </c>
      <c r="K106" s="348">
        <f>IF(K$68=0,0,K$68/OIS!K$5*1000)</f>
        <v>2.8971964759329021</v>
      </c>
      <c r="L106" s="348">
        <f>IF(L$68=0,0,L$68/OIS!L$5*1000)</f>
        <v>3.0256369232501976</v>
      </c>
      <c r="M106" s="348">
        <f>IF(M$68=0,0,M$68/OIS!M$5*1000)</f>
        <v>3.1695772482382996</v>
      </c>
      <c r="N106" s="348">
        <f>IF(N$68=0,0,N$68/OIS!N$5*1000)</f>
        <v>3.1630893045324822</v>
      </c>
      <c r="O106" s="348">
        <f>IF(O$68=0,0,O$68/OIS!O$5*1000)</f>
        <v>3.1481144870881321</v>
      </c>
      <c r="P106" s="348">
        <f>IF(P$68=0,0,P$68/OIS!P$5*1000)</f>
        <v>3.6627693214306785</v>
      </c>
      <c r="Q106" s="348">
        <f>IF(Q$68=0,0,Q$68/OIS!Q$5*1000)</f>
        <v>3.773964063991194</v>
      </c>
      <c r="R106" s="348">
        <f>IF(R$68=0,0,R$68/OIS!R$5*1000)</f>
        <v>3.1804116584399909</v>
      </c>
      <c r="S106" s="348">
        <f>IF(S$68=0,0,S$68/OIS!S$5*1000)</f>
        <v>3.212653846741286</v>
      </c>
      <c r="T106" s="348">
        <f>IF(T$68=0,0,T$68/OIS!T$5*1000)</f>
        <v>3.2307382017011235</v>
      </c>
      <c r="U106" s="348">
        <f>IF(U$68=0,0,U$68/OIS!U$5*1000)</f>
        <v>3.1616186487698381</v>
      </c>
      <c r="V106" s="348">
        <f>IF(V$68=0,0,V$68/OIS!V$5*1000)</f>
        <v>3.1698787015091945</v>
      </c>
      <c r="W106" s="348">
        <f>IF(W$68=0,0,W$68/OIS!W$5*1000)</f>
        <v>3.4825902363840955</v>
      </c>
      <c r="X106" s="348">
        <f>IF(X$68=0,0,X$68/OIS!X$5*1000)</f>
        <v>2.9984956292984402</v>
      </c>
      <c r="Y106" s="348">
        <f>IF(Y$68=0,0,Y$68/OIS!Y$5*1000)</f>
        <v>3.0195939627633415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3.2731262676559942</v>
      </c>
      <c r="C107" s="333">
        <f>IF(C$69=0,0,C$69/OIS!C$5*1000)</f>
        <v>3.457050540254011</v>
      </c>
      <c r="D107" s="333">
        <f>IF(D$69=0,0,D$69/OIS!D$5*1000)</f>
        <v>3.6000513496508577</v>
      </c>
      <c r="E107" s="333">
        <f>IF(E$69=0,0,E$69/OIS!E$5*1000)</f>
        <v>4.956281819587506</v>
      </c>
      <c r="F107" s="333">
        <f>IF(F$69=0,0,F$69/OIS!F$5*1000)</f>
        <v>4.3222900984678194</v>
      </c>
      <c r="G107" s="333">
        <f>IF(G$69=0,0,G$69/OIS!G$5*1000)</f>
        <v>4.4521196024658405</v>
      </c>
      <c r="H107" s="333">
        <f>IF(H$69=0,0,H$69/OIS!H$5*1000)</f>
        <v>4.933273386224216</v>
      </c>
      <c r="I107" s="333">
        <f>IF(I$69=0,0,I$69/OIS!I$5*1000)</f>
        <v>4.4342691262497045</v>
      </c>
      <c r="J107" s="333">
        <f>IF(J$69=0,0,J$69/OIS!J$5*1000)</f>
        <v>5.3101100312610772</v>
      </c>
      <c r="K107" s="333">
        <f>IF(K$69=0,0,K$69/OIS!K$5*1000)</f>
        <v>5.1726276183027027</v>
      </c>
      <c r="L107" s="333">
        <f>IF(L$69=0,0,L$69/OIS!L$5*1000)</f>
        <v>5.4827611201127011</v>
      </c>
      <c r="M107" s="333">
        <f>IF(M$69=0,0,M$69/OIS!M$5*1000)</f>
        <v>5.9619279594992243</v>
      </c>
      <c r="N107" s="333">
        <f>IF(N$69=0,0,N$69/OIS!N$5*1000)</f>
        <v>7.0654640700903446</v>
      </c>
      <c r="O107" s="333">
        <f>IF(O$69=0,0,O$69/OIS!O$5*1000)</f>
        <v>8.1185222261488903</v>
      </c>
      <c r="P107" s="333">
        <f>IF(P$69=0,0,P$69/OIS!P$5*1000)</f>
        <v>6.1705991480438227</v>
      </c>
      <c r="Q107" s="333">
        <f>IF(Q$69=0,0,Q$69/OIS!Q$5*1000)</f>
        <v>5.4888067123909279</v>
      </c>
      <c r="R107" s="333">
        <f>IF(R$69=0,0,R$69/OIS!R$5*1000)</f>
        <v>5.7487308855660313</v>
      </c>
      <c r="S107" s="333">
        <f>IF(S$69=0,0,S$69/OIS!S$5*1000)</f>
        <v>5.5291237731588971</v>
      </c>
      <c r="T107" s="333">
        <f>IF(T$69=0,0,T$69/OIS!T$5*1000)</f>
        <v>5.7323678844970587</v>
      </c>
      <c r="U107" s="333">
        <f>IF(U$69=0,0,U$69/OIS!U$5*1000)</f>
        <v>6.2111463882152558</v>
      </c>
      <c r="V107" s="333">
        <f>IF(V$69=0,0,V$69/OIS!V$5*1000)</f>
        <v>5.9436243366934169</v>
      </c>
      <c r="W107" s="333">
        <f>IF(W$69=0,0,W$69/OIS!W$5*1000)</f>
        <v>5.1660731607134052</v>
      </c>
      <c r="X107" s="333">
        <f>IF(X$69=0,0,X$69/OIS!X$5*1000)</f>
        <v>5.3673648069160587</v>
      </c>
      <c r="Y107" s="333">
        <f>IF(Y$69=0,0,Y$69/OIS!Y$5*1000)</f>
        <v>5.4521557259490159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PT: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205.03378988330539</v>
      </c>
      <c r="C5" s="223">
        <v>208.54979881212421</v>
      </c>
      <c r="D5" s="223">
        <v>220.4108188065006</v>
      </c>
      <c r="E5" s="223">
        <v>207.03556225723381</v>
      </c>
      <c r="F5" s="223">
        <v>228.5201575793148</v>
      </c>
      <c r="G5" s="223">
        <v>216.67618737492941</v>
      </c>
      <c r="H5" s="223">
        <v>212.94052054206179</v>
      </c>
      <c r="I5" s="223">
        <v>209.98926310816901</v>
      </c>
      <c r="J5" s="223">
        <v>198.22707356985691</v>
      </c>
      <c r="K5" s="223">
        <v>200.11824572551609</v>
      </c>
      <c r="L5" s="223">
        <v>206.38539296019499</v>
      </c>
      <c r="M5" s="223">
        <v>198.65739412466311</v>
      </c>
      <c r="N5" s="223">
        <v>167.37803863696999</v>
      </c>
      <c r="O5" s="223">
        <v>152.22813066013271</v>
      </c>
      <c r="P5" s="223">
        <v>112.5103677779428</v>
      </c>
      <c r="Q5" s="223">
        <v>115.7184298069983</v>
      </c>
      <c r="R5" s="223">
        <v>110.4845965119864</v>
      </c>
      <c r="S5" s="223">
        <v>115.0008259042536</v>
      </c>
      <c r="T5" s="223">
        <v>109.37828765148529</v>
      </c>
      <c r="U5" s="223">
        <v>111.63158083831919</v>
      </c>
      <c r="V5" s="223">
        <v>113.0532304085815</v>
      </c>
      <c r="W5" s="223">
        <v>110.25996785983951</v>
      </c>
      <c r="X5" s="223">
        <v>121.0567782458358</v>
      </c>
      <c r="Y5" s="223">
        <v>113.22190968955709</v>
      </c>
      <c r="DA5" s="89" t="s">
        <v>3123</v>
      </c>
    </row>
    <row r="6" spans="1:105" ht="12" customHeight="1" x14ac:dyDescent="0.25">
      <c r="A6" s="55" t="s">
        <v>91</v>
      </c>
      <c r="B6" s="259">
        <v>5.5677080040223883</v>
      </c>
      <c r="C6" s="259">
        <v>6.1702056605775004</v>
      </c>
      <c r="D6" s="259">
        <v>6.344476667161759</v>
      </c>
      <c r="E6" s="259">
        <v>6.6930993791290856</v>
      </c>
      <c r="F6" s="259">
        <v>6.842915275471448</v>
      </c>
      <c r="G6" s="259">
        <v>6.5372016222130087</v>
      </c>
      <c r="H6" s="259">
        <v>6.8993353115926448</v>
      </c>
      <c r="I6" s="259">
        <v>6.6110546663212872</v>
      </c>
      <c r="J6" s="259">
        <v>6.848471863703649</v>
      </c>
      <c r="K6" s="259">
        <v>6.727482839283061</v>
      </c>
      <c r="L6" s="259">
        <v>6.8555915544475692</v>
      </c>
      <c r="M6" s="259">
        <v>6.6774689170545969</v>
      </c>
      <c r="N6" s="259">
        <v>5.9339334957655643</v>
      </c>
      <c r="O6" s="259">
        <v>5.5103691936796366</v>
      </c>
      <c r="P6" s="259">
        <v>4.526746897595638</v>
      </c>
      <c r="Q6" s="259">
        <v>4.5857482806261132</v>
      </c>
      <c r="R6" s="259">
        <v>4.7882887514570864</v>
      </c>
      <c r="S6" s="259">
        <v>4.8754136230925296</v>
      </c>
      <c r="T6" s="259">
        <v>4.6461175484393848</v>
      </c>
      <c r="U6" s="259">
        <v>4.9640442097517763</v>
      </c>
      <c r="V6" s="259">
        <v>4.9514833534458873</v>
      </c>
      <c r="W6" s="259">
        <v>4.7744872782384959</v>
      </c>
      <c r="X6" s="259">
        <v>5.3250280796909841</v>
      </c>
      <c r="Y6" s="259">
        <v>4.7131077375644947</v>
      </c>
      <c r="DA6" s="67" t="s">
        <v>3124</v>
      </c>
    </row>
    <row r="7" spans="1:105" ht="12" customHeight="1" x14ac:dyDescent="0.25">
      <c r="A7" s="173" t="s">
        <v>92</v>
      </c>
      <c r="B7" s="224">
        <v>0.68482926589278459</v>
      </c>
      <c r="C7" s="224">
        <v>0.75613011549391174</v>
      </c>
      <c r="D7" s="224">
        <v>0.7809081807681717</v>
      </c>
      <c r="E7" s="224">
        <v>0.83763850989658661</v>
      </c>
      <c r="F7" s="224">
        <v>0.85311524115892423</v>
      </c>
      <c r="G7" s="224">
        <v>0.81094132553745424</v>
      </c>
      <c r="H7" s="224">
        <v>0.85429231593295685</v>
      </c>
      <c r="I7" s="224">
        <v>0.81741308708612648</v>
      </c>
      <c r="J7" s="224">
        <v>0.85570847870062772</v>
      </c>
      <c r="K7" s="224">
        <v>0.83882416121297942</v>
      </c>
      <c r="L7" s="224">
        <v>0.86014575834175755</v>
      </c>
      <c r="M7" s="224">
        <v>0.8360338309887253</v>
      </c>
      <c r="N7" s="224">
        <v>0.7415884943035016</v>
      </c>
      <c r="O7" s="224">
        <v>0.69062541821771883</v>
      </c>
      <c r="P7" s="224">
        <v>0.525544563623768</v>
      </c>
      <c r="Q7" s="224">
        <v>0.53285617057905954</v>
      </c>
      <c r="R7" s="224">
        <v>0.55511020289751456</v>
      </c>
      <c r="S7" s="224">
        <v>0.56523270030221784</v>
      </c>
      <c r="T7" s="224">
        <v>0.5419905216454457</v>
      </c>
      <c r="U7" s="224">
        <v>0.57746915601350701</v>
      </c>
      <c r="V7" s="224">
        <v>0.57674516267922693</v>
      </c>
      <c r="W7" s="224">
        <v>0.54272268793018863</v>
      </c>
      <c r="X7" s="224">
        <v>0.61904137386446001</v>
      </c>
      <c r="Y7" s="224">
        <v>0.55499966424803926</v>
      </c>
      <c r="DA7" s="177" t="s">
        <v>3125</v>
      </c>
    </row>
    <row r="8" spans="1:105" ht="12" customHeight="1" x14ac:dyDescent="0.25">
      <c r="A8" s="173" t="s">
        <v>93</v>
      </c>
      <c r="B8" s="224">
        <v>6.1800433694860359</v>
      </c>
      <c r="C8" s="224">
        <v>6.8046486509954196</v>
      </c>
      <c r="D8" s="224">
        <v>7.0506770764953721</v>
      </c>
      <c r="E8" s="224">
        <v>7.6555401118504554</v>
      </c>
      <c r="F8" s="224">
        <v>7.7754096050117028</v>
      </c>
      <c r="G8" s="224">
        <v>7.3641562537390541</v>
      </c>
      <c r="H8" s="224">
        <v>7.7473708010334406</v>
      </c>
      <c r="I8" s="224">
        <v>7.4050338306775991</v>
      </c>
      <c r="J8" s="224">
        <v>7.8116241073417454</v>
      </c>
      <c r="K8" s="224">
        <v>7.6458208615240819</v>
      </c>
      <c r="L8" s="224">
        <v>7.8755613348771929</v>
      </c>
      <c r="M8" s="224">
        <v>7.6431917323161027</v>
      </c>
      <c r="N8" s="224">
        <v>6.7708352398197658</v>
      </c>
      <c r="O8" s="224">
        <v>6.3185512091191223</v>
      </c>
      <c r="P8" s="224">
        <v>4.5329952473794144</v>
      </c>
      <c r="Q8" s="224">
        <v>4.5993418565182411</v>
      </c>
      <c r="R8" s="224">
        <v>4.7823312737780279</v>
      </c>
      <c r="S8" s="224">
        <v>4.8696945100189719</v>
      </c>
      <c r="T8" s="224">
        <v>4.6932372002950133</v>
      </c>
      <c r="U8" s="224">
        <v>4.9890744611936482</v>
      </c>
      <c r="V8" s="224">
        <v>4.9880490005877061</v>
      </c>
      <c r="W8" s="224">
        <v>4.5988255803559186</v>
      </c>
      <c r="X8" s="224">
        <v>5.3452521374474253</v>
      </c>
      <c r="Y8" s="224">
        <v>4.842631644484781</v>
      </c>
      <c r="DA8" s="177" t="s">
        <v>3126</v>
      </c>
    </row>
    <row r="9" spans="1:105" ht="12" customHeight="1" x14ac:dyDescent="0.25">
      <c r="A9" s="173" t="s">
        <v>94</v>
      </c>
      <c r="B9" s="224">
        <v>1.9864337624783459</v>
      </c>
      <c r="C9" s="224">
        <v>2.2029049625804089</v>
      </c>
      <c r="D9" s="224">
        <v>2.263278290468318</v>
      </c>
      <c r="E9" s="224">
        <v>2.3801901383651138</v>
      </c>
      <c r="F9" s="224">
        <v>2.4352323518240029</v>
      </c>
      <c r="G9" s="224">
        <v>2.3286256734592019</v>
      </c>
      <c r="H9" s="224">
        <v>2.458469455982339</v>
      </c>
      <c r="I9" s="224">
        <v>2.3563835028315649</v>
      </c>
      <c r="J9" s="224">
        <v>2.436184900839113</v>
      </c>
      <c r="K9" s="224">
        <v>2.3940987201433011</v>
      </c>
      <c r="L9" s="224">
        <v>2.4368043462497839</v>
      </c>
      <c r="M9" s="224">
        <v>2.3744421150362589</v>
      </c>
      <c r="N9" s="224">
        <v>2.11077793871931</v>
      </c>
      <c r="O9" s="224">
        <v>1.9590473446592129</v>
      </c>
      <c r="P9" s="224">
        <v>1.631892814090607</v>
      </c>
      <c r="Q9" s="224">
        <v>1.6529138383827</v>
      </c>
      <c r="R9" s="224">
        <v>1.7266094394925671</v>
      </c>
      <c r="S9" s="224">
        <v>1.7580139181637029</v>
      </c>
      <c r="T9" s="224">
        <v>1.6735306462129369</v>
      </c>
      <c r="U9" s="224">
        <v>1.788915449692682</v>
      </c>
      <c r="V9" s="224">
        <v>1.783991265149484</v>
      </c>
      <c r="W9" s="224">
        <v>1.727450323559981</v>
      </c>
      <c r="X9" s="224">
        <v>1.9192320010233801</v>
      </c>
      <c r="Y9" s="224">
        <v>1.694859207633407</v>
      </c>
      <c r="DA9" s="177" t="s">
        <v>3127</v>
      </c>
    </row>
    <row r="10" spans="1:105" ht="12" customHeight="1" x14ac:dyDescent="0.25">
      <c r="A10" s="56" t="s">
        <v>95</v>
      </c>
      <c r="B10" s="260">
        <v>7.2898143084885412</v>
      </c>
      <c r="C10" s="260">
        <v>7.9254382020440453</v>
      </c>
      <c r="D10" s="260">
        <v>8.092359366694545</v>
      </c>
      <c r="E10" s="260">
        <v>8.6413069826898408</v>
      </c>
      <c r="F10" s="260">
        <v>8.8712881472035754</v>
      </c>
      <c r="G10" s="260">
        <v>8.436771001909749</v>
      </c>
      <c r="H10" s="260">
        <v>8.857736647488359</v>
      </c>
      <c r="I10" s="260">
        <v>8.4312254735318</v>
      </c>
      <c r="J10" s="260">
        <v>9.0516171115030986</v>
      </c>
      <c r="K10" s="260">
        <v>8.6678657205207728</v>
      </c>
      <c r="L10" s="260">
        <v>8.9121274817963148</v>
      </c>
      <c r="M10" s="260">
        <v>8.883672907981504</v>
      </c>
      <c r="N10" s="260">
        <v>8.1913393955198277</v>
      </c>
      <c r="O10" s="260">
        <v>7.8738703651693633</v>
      </c>
      <c r="P10" s="260">
        <v>6.244628297727477</v>
      </c>
      <c r="Q10" s="260">
        <v>6.3196765606808789</v>
      </c>
      <c r="R10" s="260">
        <v>6.3637388414263789</v>
      </c>
      <c r="S10" s="260">
        <v>6.4243300780292696</v>
      </c>
      <c r="T10" s="260">
        <v>6.1675520760987634</v>
      </c>
      <c r="U10" s="260">
        <v>6.6788943078862903</v>
      </c>
      <c r="V10" s="260">
        <v>6.6285607162858327</v>
      </c>
      <c r="W10" s="260">
        <v>6.2337720217115731</v>
      </c>
      <c r="X10" s="260">
        <v>7.1440979333739101</v>
      </c>
      <c r="Y10" s="260">
        <v>6.420692239509977</v>
      </c>
      <c r="DA10" s="68" t="s">
        <v>3128</v>
      </c>
    </row>
    <row r="11" spans="1:105" ht="12" customHeight="1" x14ac:dyDescent="0.25">
      <c r="A11" s="37" t="s">
        <v>159</v>
      </c>
      <c r="B11" s="226">
        <v>2.063704175296992</v>
      </c>
      <c r="C11" s="226">
        <v>2.0584522200864641</v>
      </c>
      <c r="D11" s="226">
        <v>2.1507787113682379</v>
      </c>
      <c r="E11" s="226">
        <v>1.348065983192259</v>
      </c>
      <c r="F11" s="226">
        <v>1.6942370599374359</v>
      </c>
      <c r="G11" s="226">
        <v>1.4980867995955129</v>
      </c>
      <c r="H11" s="226">
        <v>0.99512063472502033</v>
      </c>
      <c r="I11" s="226">
        <v>1.088951892467348</v>
      </c>
      <c r="J11" s="226">
        <v>0.78047019345109414</v>
      </c>
      <c r="K11" s="226">
        <v>0.66580852678171021</v>
      </c>
      <c r="L11" s="226">
        <v>0.82722768834234939</v>
      </c>
      <c r="M11" s="226">
        <v>0.71488139516244598</v>
      </c>
      <c r="N11" s="226">
        <v>0.43805333208177549</v>
      </c>
      <c r="O11" s="226">
        <v>0.31681304910986569</v>
      </c>
      <c r="P11" s="226">
        <v>0.33144430777855022</v>
      </c>
      <c r="Q11" s="226">
        <v>0.49725062593691238</v>
      </c>
      <c r="R11" s="226">
        <v>0.17779186460446819</v>
      </c>
      <c r="S11" s="226">
        <v>0.19830528893289029</v>
      </c>
      <c r="T11" s="226">
        <v>0.21130745021602551</v>
      </c>
      <c r="U11" s="226">
        <v>0.16446656475642141</v>
      </c>
      <c r="V11" s="226">
        <v>0.19833748488575451</v>
      </c>
      <c r="W11" s="226">
        <v>0.26302392189386092</v>
      </c>
      <c r="X11" s="226">
        <v>0.24080003859331231</v>
      </c>
      <c r="Y11" s="226">
        <v>0.29445802517684883</v>
      </c>
      <c r="DA11" s="69" t="s">
        <v>3129</v>
      </c>
    </row>
    <row r="12" spans="1:105" ht="12" customHeight="1" x14ac:dyDescent="0.25">
      <c r="A12" s="37" t="s">
        <v>35</v>
      </c>
      <c r="B12" s="226">
        <v>3.6053553149551172E-2</v>
      </c>
      <c r="C12" s="226">
        <v>3.069421724737496E-2</v>
      </c>
      <c r="D12" s="226">
        <v>6.656934429718539E-2</v>
      </c>
      <c r="E12" s="226">
        <v>7.3089697418141905E-2</v>
      </c>
      <c r="F12" s="226">
        <v>0.12537831325453899</v>
      </c>
      <c r="G12" s="226">
        <v>0.1221696501273275</v>
      </c>
      <c r="H12" s="226">
        <v>0.1383619854933143</v>
      </c>
      <c r="I12" s="226">
        <v>0.12831676407160211</v>
      </c>
      <c r="J12" s="226">
        <v>6.3552614378505304E-2</v>
      </c>
      <c r="K12" s="226">
        <v>0.15731293768114249</v>
      </c>
      <c r="L12" s="226">
        <v>0.14968970934575351</v>
      </c>
      <c r="M12" s="226">
        <v>0.16228564985067731</v>
      </c>
      <c r="N12" s="226">
        <v>0.1541268226818952</v>
      </c>
      <c r="O12" s="226">
        <v>0.19964300786973929</v>
      </c>
      <c r="P12" s="226">
        <v>0.16723155468743631</v>
      </c>
      <c r="Q12" s="226">
        <v>0.2052743844688695</v>
      </c>
      <c r="R12" s="226">
        <v>0.12490928562203719</v>
      </c>
      <c r="S12" s="226">
        <v>0.1432479545611795</v>
      </c>
      <c r="T12" s="226">
        <v>0.13391469652141469</v>
      </c>
      <c r="U12" s="226">
        <v>0.1260664963730101</v>
      </c>
      <c r="V12" s="226">
        <v>0.14305237763631709</v>
      </c>
      <c r="W12" s="226">
        <v>0.25741522960672902</v>
      </c>
      <c r="X12" s="226">
        <v>0.13635931963178069</v>
      </c>
      <c r="Y12" s="226">
        <v>0.27566562443996018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5.1900565800419987</v>
      </c>
      <c r="C15" s="226">
        <v>5.8362917647102046</v>
      </c>
      <c r="D15" s="226">
        <v>5.8750113110291231</v>
      </c>
      <c r="E15" s="226">
        <v>7.2201513020794401</v>
      </c>
      <c r="F15" s="226">
        <v>7.0516727740116014</v>
      </c>
      <c r="G15" s="226">
        <v>6.8165145521869093</v>
      </c>
      <c r="H15" s="226">
        <v>7.7242540272700246</v>
      </c>
      <c r="I15" s="226">
        <v>7.2139568169928499</v>
      </c>
      <c r="J15" s="226">
        <v>8.2075943036734991</v>
      </c>
      <c r="K15" s="226">
        <v>7.8447442560579219</v>
      </c>
      <c r="L15" s="226">
        <v>7.9352100841082134</v>
      </c>
      <c r="M15" s="226">
        <v>8.0065058629683801</v>
      </c>
      <c r="N15" s="226">
        <v>7.5991592407561566</v>
      </c>
      <c r="O15" s="226">
        <v>7.3574143081897594</v>
      </c>
      <c r="P15" s="226">
        <v>5.7459524352614899</v>
      </c>
      <c r="Q15" s="226">
        <v>5.6171515502750973</v>
      </c>
      <c r="R15" s="226">
        <v>6.0610376911998749</v>
      </c>
      <c r="S15" s="226">
        <v>6.0827768345352</v>
      </c>
      <c r="T15" s="226">
        <v>5.822329929361322</v>
      </c>
      <c r="U15" s="226">
        <v>6.3883612467568582</v>
      </c>
      <c r="V15" s="226">
        <v>6.2871708537637616</v>
      </c>
      <c r="W15" s="226">
        <v>5.7133328702109836</v>
      </c>
      <c r="X15" s="226">
        <v>6.7669385751488171</v>
      </c>
      <c r="Y15" s="226">
        <v>5.8505685898931681</v>
      </c>
      <c r="DA15" s="69" t="s">
        <v>3133</v>
      </c>
    </row>
    <row r="16" spans="1:105" ht="12" customHeight="1" x14ac:dyDescent="0.25">
      <c r="A16" s="57" t="s">
        <v>3057</v>
      </c>
      <c r="B16" s="261">
        <v>23.071216345349139</v>
      </c>
      <c r="C16" s="261">
        <v>18.93493686896133</v>
      </c>
      <c r="D16" s="261">
        <v>20.6440203182453</v>
      </c>
      <c r="E16" s="261">
        <v>17.7223598059234</v>
      </c>
      <c r="F16" s="261">
        <v>26.788724840052652</v>
      </c>
      <c r="G16" s="261">
        <v>26.724203858964621</v>
      </c>
      <c r="H16" s="261">
        <v>29.20575955180038</v>
      </c>
      <c r="I16" s="261">
        <v>27.06874771158656</v>
      </c>
      <c r="J16" s="261">
        <v>21.464363804702369</v>
      </c>
      <c r="K16" s="261">
        <v>24.849832302944481</v>
      </c>
      <c r="L16" s="261">
        <v>25.052856062793222</v>
      </c>
      <c r="M16" s="261">
        <v>25.894817770098498</v>
      </c>
      <c r="N16" s="261">
        <v>21.644438025807951</v>
      </c>
      <c r="O16" s="261">
        <v>21.211976553344229</v>
      </c>
      <c r="P16" s="261">
        <v>16.200052177551012</v>
      </c>
      <c r="Q16" s="261">
        <v>13.05233852868543</v>
      </c>
      <c r="R16" s="261">
        <v>11.23767022336882</v>
      </c>
      <c r="S16" s="261">
        <v>12.06474625479353</v>
      </c>
      <c r="T16" s="261">
        <v>10.539030685330991</v>
      </c>
      <c r="U16" s="261">
        <v>10.38963046169053</v>
      </c>
      <c r="V16" s="261">
        <v>10.32673079601371</v>
      </c>
      <c r="W16" s="261">
        <v>11.287284155321821</v>
      </c>
      <c r="X16" s="261">
        <v>9.9815054351432053</v>
      </c>
      <c r="Y16" s="261">
        <v>9.7874697415390681</v>
      </c>
      <c r="DA16" s="70" t="s">
        <v>3134</v>
      </c>
    </row>
    <row r="17" spans="1:105" ht="12" customHeight="1" x14ac:dyDescent="0.25">
      <c r="A17" s="46" t="s">
        <v>28</v>
      </c>
      <c r="B17" s="229">
        <v>5.4498655082115839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1.2876995479005129E-2</v>
      </c>
      <c r="T17" s="229">
        <v>1.101732450799422E-2</v>
      </c>
      <c r="U17" s="229">
        <v>2.2254512672786698E-2</v>
      </c>
      <c r="V17" s="229">
        <v>3.5722896773087508E-2</v>
      </c>
      <c r="W17" s="229">
        <v>2.2706302337423129E-2</v>
      </c>
      <c r="X17" s="229">
        <v>2.864213139772934E-2</v>
      </c>
      <c r="Y17" s="229">
        <v>2.1599036502774688E-2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1.144233593584238</v>
      </c>
      <c r="C19" s="229">
        <v>1.1470818380746299</v>
      </c>
      <c r="D19" s="229">
        <v>1.231937694546515</v>
      </c>
      <c r="E19" s="229">
        <v>1.5442909639499569</v>
      </c>
      <c r="F19" s="229">
        <v>1.4018402783049411</v>
      </c>
      <c r="G19" s="229">
        <v>0.94597500212506047</v>
      </c>
      <c r="H19" s="229">
        <v>0.95920443214068607</v>
      </c>
      <c r="I19" s="229">
        <v>1.3621102547571851</v>
      </c>
      <c r="J19" s="229">
        <v>1.3775772920666089</v>
      </c>
      <c r="K19" s="229">
        <v>1.2625049484607971</v>
      </c>
      <c r="L19" s="229">
        <v>1.2276056926134691</v>
      </c>
      <c r="M19" s="229">
        <v>0.88053313691236101</v>
      </c>
      <c r="N19" s="229">
        <v>0.95773515021485667</v>
      </c>
      <c r="O19" s="229">
        <v>0.73412225239239015</v>
      </c>
      <c r="P19" s="229">
        <v>0.84624802303130908</v>
      </c>
      <c r="Q19" s="229">
        <v>0.83938287621737939</v>
      </c>
      <c r="R19" s="229">
        <v>0.82462411296966942</v>
      </c>
      <c r="S19" s="229">
        <v>0.95088749662242511</v>
      </c>
      <c r="T19" s="229">
        <v>0.97636017768438299</v>
      </c>
      <c r="U19" s="229">
        <v>0.93732493781937221</v>
      </c>
      <c r="V19" s="229">
        <v>0.8856993654779296</v>
      </c>
      <c r="W19" s="229">
        <v>1.052741906832289</v>
      </c>
      <c r="X19" s="229">
        <v>1.0910145623575651</v>
      </c>
      <c r="Y19" s="229">
        <v>1.134307191990495</v>
      </c>
      <c r="DA19" s="73" t="s">
        <v>3137</v>
      </c>
    </row>
    <row r="20" spans="1:105" ht="12" customHeight="1" x14ac:dyDescent="0.25">
      <c r="A20" s="46" t="s">
        <v>159</v>
      </c>
      <c r="B20" s="229">
        <v>11.75884859140251</v>
      </c>
      <c r="C20" s="229">
        <v>13.084808579541029</v>
      </c>
      <c r="D20" s="229">
        <v>12.83823088955597</v>
      </c>
      <c r="E20" s="229">
        <v>9.7754358230746536</v>
      </c>
      <c r="F20" s="229">
        <v>9.7065439879996429</v>
      </c>
      <c r="G20" s="229">
        <v>8.3310154425060787</v>
      </c>
      <c r="H20" s="229">
        <v>9.455286842997733</v>
      </c>
      <c r="I20" s="229">
        <v>7.714368050246116</v>
      </c>
      <c r="J20" s="229">
        <v>6.0734358574291649</v>
      </c>
      <c r="K20" s="229">
        <v>6.9033458594919948</v>
      </c>
      <c r="L20" s="229">
        <v>8.4599141532096915</v>
      </c>
      <c r="M20" s="229">
        <v>5.0521226353273052</v>
      </c>
      <c r="N20" s="229">
        <v>3.2957276812957521</v>
      </c>
      <c r="O20" s="229">
        <v>2.3824740391753849</v>
      </c>
      <c r="P20" s="229">
        <v>2.618768371207508</v>
      </c>
      <c r="Q20" s="229">
        <v>3.57823713822361</v>
      </c>
      <c r="R20" s="229">
        <v>3.231330925946104</v>
      </c>
      <c r="S20" s="229">
        <v>3.385332687686232</v>
      </c>
      <c r="T20" s="229">
        <v>3.312592610921703</v>
      </c>
      <c r="U20" s="229">
        <v>3.266229931344657</v>
      </c>
      <c r="V20" s="229">
        <v>3.377952634646054</v>
      </c>
      <c r="W20" s="229">
        <v>3.7888284156138692</v>
      </c>
      <c r="X20" s="229">
        <v>3.625640274152214</v>
      </c>
      <c r="Y20" s="229">
        <v>3.2992210841104832</v>
      </c>
      <c r="DA20" s="73" t="s">
        <v>3138</v>
      </c>
    </row>
    <row r="21" spans="1:105" ht="12" customHeight="1" x14ac:dyDescent="0.25">
      <c r="A21" s="46" t="s">
        <v>32</v>
      </c>
      <c r="B21" s="229">
        <v>3.2544839580987439</v>
      </c>
      <c r="C21" s="229">
        <v>2.8147012540900258</v>
      </c>
      <c r="D21" s="229">
        <v>4.0008390296074241</v>
      </c>
      <c r="E21" s="229">
        <v>2.750611370532035</v>
      </c>
      <c r="F21" s="229">
        <v>2.907390522381736</v>
      </c>
      <c r="G21" s="229">
        <v>2.7982810757095788</v>
      </c>
      <c r="H21" s="229">
        <v>3.4711694808491589</v>
      </c>
      <c r="I21" s="229">
        <v>2.871609637775193</v>
      </c>
      <c r="J21" s="229">
        <v>2.213283133766438</v>
      </c>
      <c r="K21" s="229">
        <v>2.039469696282096</v>
      </c>
      <c r="L21" s="229">
        <v>1.669293262668516</v>
      </c>
      <c r="M21" s="229">
        <v>1.478237509506386</v>
      </c>
      <c r="N21" s="229">
        <v>1.4781336210264131</v>
      </c>
      <c r="O21" s="229">
        <v>0.86330385308672242</v>
      </c>
      <c r="P21" s="229">
        <v>0.61156026547364883</v>
      </c>
      <c r="Q21" s="229">
        <v>0.95197187159377206</v>
      </c>
      <c r="R21" s="229">
        <v>1.093946825937355</v>
      </c>
      <c r="S21" s="229">
        <v>1.2378930754304669</v>
      </c>
      <c r="T21" s="229">
        <v>1.0404699305588729</v>
      </c>
      <c r="U21" s="229">
        <v>0.78139372298815168</v>
      </c>
      <c r="V21" s="229">
        <v>0.76174751370246618</v>
      </c>
      <c r="W21" s="229">
        <v>0.93682152668330931</v>
      </c>
      <c r="X21" s="229">
        <v>1.3983144383008459</v>
      </c>
      <c r="Y21" s="229">
        <v>0.78519744330594698</v>
      </c>
      <c r="DA21" s="73" t="s">
        <v>3139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1.100740286105536</v>
      </c>
      <c r="L22" s="229">
        <v>1.1011976735889939</v>
      </c>
      <c r="M22" s="229">
        <v>0.73411176079884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4.8802635055835798E-2</v>
      </c>
      <c r="U22" s="229">
        <v>3.6038868964201201E-4</v>
      </c>
      <c r="V22" s="229">
        <v>3.6038868964325879E-4</v>
      </c>
      <c r="W22" s="229">
        <v>3.6038868964260632E-4</v>
      </c>
      <c r="X22" s="229">
        <v>0</v>
      </c>
      <c r="Y22" s="229">
        <v>3.6038868964271008E-4</v>
      </c>
      <c r="DA22" s="73" t="s">
        <v>3140</v>
      </c>
    </row>
    <row r="23" spans="1:105" ht="12" customHeight="1" x14ac:dyDescent="0.25">
      <c r="A23" s="46" t="s">
        <v>35</v>
      </c>
      <c r="B23" s="229">
        <v>0.75459042295260725</v>
      </c>
      <c r="C23" s="229">
        <v>1.5472732059690839</v>
      </c>
      <c r="D23" s="229">
        <v>2.355214820519596</v>
      </c>
      <c r="E23" s="229">
        <v>3.4276425476096208</v>
      </c>
      <c r="F23" s="229">
        <v>3.500333402991525</v>
      </c>
      <c r="G23" s="229">
        <v>3.9992842919021792</v>
      </c>
      <c r="H23" s="229">
        <v>3.9972804573141691</v>
      </c>
      <c r="I23" s="229">
        <v>3.4865579513229941</v>
      </c>
      <c r="J23" s="229">
        <v>1.570862118989325</v>
      </c>
      <c r="K23" s="229">
        <v>2.4626135043834978</v>
      </c>
      <c r="L23" s="229">
        <v>2.6665535600161649</v>
      </c>
      <c r="M23" s="229">
        <v>2.340971727774507</v>
      </c>
      <c r="N23" s="229">
        <v>2.1300848692791319</v>
      </c>
      <c r="O23" s="229">
        <v>1.8995211041693401</v>
      </c>
      <c r="P23" s="229">
        <v>1.658077802765078</v>
      </c>
      <c r="Q23" s="229">
        <v>1.6121488152190231</v>
      </c>
      <c r="R23" s="229">
        <v>1.996625177662825</v>
      </c>
      <c r="S23" s="229">
        <v>2.1814330990133581</v>
      </c>
      <c r="T23" s="229">
        <v>2.3179909568170949</v>
      </c>
      <c r="U23" s="229">
        <v>2.635004302735831</v>
      </c>
      <c r="V23" s="229">
        <v>2.6171268563855619</v>
      </c>
      <c r="W23" s="229">
        <v>3.4682924361947292</v>
      </c>
      <c r="X23" s="229">
        <v>3.3087382843003739</v>
      </c>
      <c r="Y23" s="229">
        <v>4.2977634369236819</v>
      </c>
      <c r="DA23" s="73" t="s">
        <v>3141</v>
      </c>
    </row>
    <row r="24" spans="1:105" ht="12" customHeight="1" x14ac:dyDescent="0.25">
      <c r="A24" s="46" t="s">
        <v>36</v>
      </c>
      <c r="B24" s="229">
        <v>0.29925887755905672</v>
      </c>
      <c r="C24" s="229">
        <v>2.7205352505922369E-2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0.20458793271860909</v>
      </c>
      <c r="C25" s="229">
        <v>0.21119290836984311</v>
      </c>
      <c r="D25" s="229">
        <v>0.21779788401579911</v>
      </c>
      <c r="E25" s="229">
        <v>0.22437910075713149</v>
      </c>
      <c r="F25" s="229">
        <v>0.21779788401525471</v>
      </c>
      <c r="G25" s="229">
        <v>0.23098407640424429</v>
      </c>
      <c r="H25" s="229">
        <v>0.2375890520468206</v>
      </c>
      <c r="I25" s="229">
        <v>0.23098407640220589</v>
      </c>
      <c r="J25" s="229">
        <v>0.2309840764073279</v>
      </c>
      <c r="K25" s="229">
        <v>0.30359129070977642</v>
      </c>
      <c r="L25" s="229">
        <v>0.32998743439117678</v>
      </c>
      <c r="M25" s="229">
        <v>0.32998743439286538</v>
      </c>
      <c r="N25" s="229">
        <v>7.9188431048537691E-2</v>
      </c>
      <c r="O25" s="229">
        <v>0.1055845747318714</v>
      </c>
      <c r="P25" s="229">
        <v>0.1055845747318209</v>
      </c>
      <c r="Q25" s="229">
        <v>4.6187311719374978E-2</v>
      </c>
      <c r="R25" s="229">
        <v>0.33601698083336118</v>
      </c>
      <c r="S25" s="229">
        <v>0.35001097599757469</v>
      </c>
      <c r="T25" s="229">
        <v>0.60692123346784588</v>
      </c>
      <c r="U25" s="229">
        <v>0.57308855245387824</v>
      </c>
      <c r="V25" s="229">
        <v>0.57225699077744085</v>
      </c>
      <c r="W25" s="229">
        <v>0.57833927050551681</v>
      </c>
      <c r="X25" s="229">
        <v>0.43441189733744501</v>
      </c>
      <c r="Y25" s="229">
        <v>0.24902116001604349</v>
      </c>
      <c r="DA25" s="73" t="s">
        <v>3143</v>
      </c>
    </row>
    <row r="26" spans="1:105" ht="12" customHeight="1" x14ac:dyDescent="0.25">
      <c r="A26" s="46" t="s">
        <v>39</v>
      </c>
      <c r="B26" s="229">
        <v>0.20534746082179459</v>
      </c>
      <c r="C26" s="229">
        <v>0.10267373041079129</v>
      </c>
      <c r="D26" s="229">
        <v>0</v>
      </c>
      <c r="E26" s="229">
        <v>0</v>
      </c>
      <c r="F26" s="229">
        <v>9.0548187643595472</v>
      </c>
      <c r="G26" s="229">
        <v>10.41866397031748</v>
      </c>
      <c r="H26" s="229">
        <v>11.08522928645182</v>
      </c>
      <c r="I26" s="229">
        <v>11.40311774108287</v>
      </c>
      <c r="J26" s="229">
        <v>9.9982213260435007</v>
      </c>
      <c r="K26" s="229">
        <v>10.77756671751078</v>
      </c>
      <c r="L26" s="229">
        <v>9.5983042863052059</v>
      </c>
      <c r="M26" s="229">
        <v>15.07885356538624</v>
      </c>
      <c r="N26" s="229">
        <v>13.70356827294326</v>
      </c>
      <c r="O26" s="229">
        <v>15.226970729788521</v>
      </c>
      <c r="P26" s="229">
        <v>10.35981314034164</v>
      </c>
      <c r="Q26" s="229">
        <v>6.0244105157122716</v>
      </c>
      <c r="R26" s="229">
        <v>3.7551262000195038</v>
      </c>
      <c r="S26" s="229">
        <v>3.946311924564466</v>
      </c>
      <c r="T26" s="229">
        <v>2.2248758163172551</v>
      </c>
      <c r="U26" s="229">
        <v>2.1739741129862118</v>
      </c>
      <c r="V26" s="229">
        <v>2.0758641495615229</v>
      </c>
      <c r="W26" s="229">
        <v>1.43919390846504</v>
      </c>
      <c r="X26" s="229">
        <v>9.4743847297034084E-2</v>
      </c>
      <c r="Y26" s="229">
        <v>0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47.720803025618672</v>
      </c>
      <c r="C27" s="261">
        <f t="shared" si="0"/>
        <v>46.356622979881848</v>
      </c>
      <c r="D27" s="261">
        <f t="shared" si="0"/>
        <v>49.776526849114298</v>
      </c>
      <c r="E27" s="261">
        <f t="shared" si="0"/>
        <v>40.273579814705748</v>
      </c>
      <c r="F27" s="261">
        <f t="shared" si="0"/>
        <v>45.671794814707013</v>
      </c>
      <c r="G27" s="261">
        <f t="shared" si="0"/>
        <v>43.335685788517118</v>
      </c>
      <c r="H27" s="261">
        <f t="shared" si="0"/>
        <v>38.466547739181365</v>
      </c>
      <c r="I27" s="261">
        <f t="shared" si="0"/>
        <v>40.288636760284135</v>
      </c>
      <c r="J27" s="261">
        <f t="shared" si="0"/>
        <v>33.310625777204464</v>
      </c>
      <c r="K27" s="261">
        <f t="shared" si="0"/>
        <v>34.855943201254298</v>
      </c>
      <c r="L27" s="261">
        <f t="shared" si="0"/>
        <v>35.787909020069236</v>
      </c>
      <c r="M27" s="261">
        <f t="shared" si="0"/>
        <v>32.960638579833287</v>
      </c>
      <c r="N27" s="261">
        <f t="shared" si="0"/>
        <v>25.944641863098305</v>
      </c>
      <c r="O27" s="261">
        <f t="shared" si="0"/>
        <v>21.479701659438504</v>
      </c>
      <c r="P27" s="261">
        <f t="shared" si="0"/>
        <v>18.903709101829499</v>
      </c>
      <c r="Q27" s="261">
        <f t="shared" si="0"/>
        <v>21.472276970427536</v>
      </c>
      <c r="R27" s="261">
        <f t="shared" si="0"/>
        <v>19.141119640511491</v>
      </c>
      <c r="S27" s="261">
        <f t="shared" si="0"/>
        <v>20.497810996812611</v>
      </c>
      <c r="T27" s="261">
        <f t="shared" si="0"/>
        <v>19.254254668367842</v>
      </c>
      <c r="U27" s="261">
        <f t="shared" si="0"/>
        <v>18.580210968777724</v>
      </c>
      <c r="V27" s="261">
        <f t="shared" si="0"/>
        <v>19.320422789300952</v>
      </c>
      <c r="W27" s="261">
        <f t="shared" si="0"/>
        <v>20.985717446785362</v>
      </c>
      <c r="X27" s="261">
        <f t="shared" si="0"/>
        <v>21.315827871887201</v>
      </c>
      <c r="Y27" s="261">
        <f t="shared" si="0"/>
        <v>20.519592343357182</v>
      </c>
      <c r="DA27" s="70"/>
    </row>
    <row r="28" spans="1:105" ht="12" customHeight="1" x14ac:dyDescent="0.25">
      <c r="A28" s="60" t="s">
        <v>3070</v>
      </c>
      <c r="B28" s="262">
        <v>46.010282368087069</v>
      </c>
      <c r="C28" s="262">
        <v>44.518100638855337</v>
      </c>
      <c r="D28" s="262">
        <v>47.816456811056817</v>
      </c>
      <c r="E28" s="262">
        <v>37.924630867816013</v>
      </c>
      <c r="F28" s="262">
        <v>43.336850924225402</v>
      </c>
      <c r="G28" s="262">
        <v>41.18766322901547</v>
      </c>
      <c r="H28" s="262">
        <v>36.231511804095938</v>
      </c>
      <c r="I28" s="262">
        <v>38.171070298322952</v>
      </c>
      <c r="J28" s="262">
        <v>30.935119963906569</v>
      </c>
      <c r="K28" s="262">
        <v>32.558352034217528</v>
      </c>
      <c r="L28" s="262">
        <v>33.337755229639242</v>
      </c>
      <c r="M28" s="262">
        <v>30.610024488630149</v>
      </c>
      <c r="N28" s="262">
        <v>23.883296749221149</v>
      </c>
      <c r="O28" s="262">
        <v>19.525384253112271</v>
      </c>
      <c r="P28" s="262">
        <v>18.148706502424339</v>
      </c>
      <c r="Q28" s="262">
        <v>20.698040591487111</v>
      </c>
      <c r="R28" s="262">
        <v>18.35874597823959</v>
      </c>
      <c r="S28" s="262">
        <v>19.700753311186091</v>
      </c>
      <c r="T28" s="262">
        <v>18.426703217144549</v>
      </c>
      <c r="U28" s="262">
        <v>17.728765720515341</v>
      </c>
      <c r="V28" s="262">
        <v>18.456133189336349</v>
      </c>
      <c r="W28" s="262">
        <v>20.425072920773822</v>
      </c>
      <c r="X28" s="262">
        <v>20.411034636330239</v>
      </c>
      <c r="Y28" s="262">
        <v>19.574426867410061</v>
      </c>
      <c r="DA28" s="72" t="s">
        <v>3145</v>
      </c>
    </row>
    <row r="29" spans="1:105" ht="12" customHeight="1" x14ac:dyDescent="0.25">
      <c r="A29" s="59" t="s">
        <v>28</v>
      </c>
      <c r="B29" s="230">
        <v>3.2818290742371379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2.2536304511423709E-2</v>
      </c>
      <c r="T29" s="230">
        <v>1.287556783358421E-2</v>
      </c>
      <c r="U29" s="230">
        <v>2.4555564195110478E-2</v>
      </c>
      <c r="V29" s="230">
        <v>4.3389566915412937E-2</v>
      </c>
      <c r="W29" s="230">
        <v>2.0139702284632431E-2</v>
      </c>
      <c r="X29" s="230">
        <v>1.9227383475819121E-2</v>
      </c>
      <c r="Y29" s="230">
        <v>1.31932591001909E-2</v>
      </c>
      <c r="DA29" s="71" t="s">
        <v>3146</v>
      </c>
    </row>
    <row r="30" spans="1:105" ht="12" customHeight="1" x14ac:dyDescent="0.25">
      <c r="A30" s="59" t="s">
        <v>31</v>
      </c>
      <c r="B30" s="230">
        <v>3.071331707266197</v>
      </c>
      <c r="C30" s="230">
        <v>3.0695923483787722</v>
      </c>
      <c r="D30" s="230">
        <v>3.287133553943939</v>
      </c>
      <c r="E30" s="230">
        <v>2.9612565941401292</v>
      </c>
      <c r="F30" s="230">
        <v>2.779959734236181</v>
      </c>
      <c r="G30" s="230">
        <v>2.3404449328669368</v>
      </c>
      <c r="H30" s="230">
        <v>2.601377198862759</v>
      </c>
      <c r="I30" s="230">
        <v>2.6589218159749768</v>
      </c>
      <c r="J30" s="230">
        <v>3.523408014476817</v>
      </c>
      <c r="K30" s="230">
        <v>3.3316323010836411</v>
      </c>
      <c r="L30" s="230">
        <v>3.091273202391831</v>
      </c>
      <c r="M30" s="230">
        <v>2.520925471823626</v>
      </c>
      <c r="N30" s="230">
        <v>2.4744094056363299</v>
      </c>
      <c r="O30" s="230">
        <v>2.1297613004265692</v>
      </c>
      <c r="P30" s="230">
        <v>2.281540626966537</v>
      </c>
      <c r="Q30" s="230">
        <v>2.2867289532370561</v>
      </c>
      <c r="R30" s="230">
        <v>2.0331537635854668</v>
      </c>
      <c r="S30" s="230">
        <v>2.3436087420779388</v>
      </c>
      <c r="T30" s="230">
        <v>2.2511623235641509</v>
      </c>
      <c r="U30" s="230">
        <v>2.1114558831279582</v>
      </c>
      <c r="V30" s="230">
        <v>2.0486684713274599</v>
      </c>
      <c r="W30" s="230">
        <v>2.137519533145654</v>
      </c>
      <c r="X30" s="230">
        <v>2.1782135863101901</v>
      </c>
      <c r="Y30" s="230">
        <v>2.2893696103250178</v>
      </c>
      <c r="DA30" s="71" t="s">
        <v>3147</v>
      </c>
    </row>
    <row r="31" spans="1:105" ht="12" customHeight="1" x14ac:dyDescent="0.25">
      <c r="A31" s="59" t="s">
        <v>159</v>
      </c>
      <c r="B31" s="230">
        <v>29.63464796453508</v>
      </c>
      <c r="C31" s="230">
        <v>33.374470627896777</v>
      </c>
      <c r="D31" s="230">
        <v>33.616494575716636</v>
      </c>
      <c r="E31" s="230">
        <v>25.258781054360291</v>
      </c>
      <c r="F31" s="230">
        <v>28.975703769152791</v>
      </c>
      <c r="G31" s="230">
        <v>25.096911667517389</v>
      </c>
      <c r="H31" s="230">
        <v>22.35640621882505</v>
      </c>
      <c r="I31" s="230">
        <v>22.401735591954139</v>
      </c>
      <c r="J31" s="230">
        <v>19.326523816731459</v>
      </c>
      <c r="K31" s="230">
        <v>17.935066784054388</v>
      </c>
      <c r="L31" s="230">
        <v>20.093757578721171</v>
      </c>
      <c r="M31" s="230">
        <v>16.896201848019061</v>
      </c>
      <c r="N31" s="230">
        <v>10.91375180843167</v>
      </c>
      <c r="O31" s="230">
        <v>8.7110403218078947</v>
      </c>
      <c r="P31" s="230">
        <v>9.3858061751244417</v>
      </c>
      <c r="Q31" s="230">
        <v>11.03220927943995</v>
      </c>
      <c r="R31" s="230">
        <v>8.6084029135437614</v>
      </c>
      <c r="S31" s="230">
        <v>9.0698781193947813</v>
      </c>
      <c r="T31" s="230">
        <v>8.8953931566293338</v>
      </c>
      <c r="U31" s="230">
        <v>8.6096159265771561</v>
      </c>
      <c r="V31" s="230">
        <v>8.8513785244195535</v>
      </c>
      <c r="W31" s="230">
        <v>9.8790280122463905</v>
      </c>
      <c r="X31" s="230">
        <v>9.3902872929153531</v>
      </c>
      <c r="Y31" s="230">
        <v>8.5303796300131136</v>
      </c>
      <c r="DA31" s="71" t="s">
        <v>3148</v>
      </c>
    </row>
    <row r="32" spans="1:105" ht="12" customHeight="1" x14ac:dyDescent="0.25">
      <c r="A32" s="59" t="s">
        <v>32</v>
      </c>
      <c r="B32" s="230">
        <v>8.8530815936491258</v>
      </c>
      <c r="C32" s="230">
        <v>6.7671725933086933</v>
      </c>
      <c r="D32" s="230">
        <v>8.7663919684949523</v>
      </c>
      <c r="E32" s="230">
        <v>6.8409235364110677</v>
      </c>
      <c r="F32" s="230">
        <v>7.2772942615984739</v>
      </c>
      <c r="G32" s="230">
        <v>9.0769391125197814</v>
      </c>
      <c r="H32" s="230">
        <v>6.8927737516119967</v>
      </c>
      <c r="I32" s="230">
        <v>8.7739329210767636</v>
      </c>
      <c r="J32" s="230">
        <v>4.9911486596724197</v>
      </c>
      <c r="K32" s="230">
        <v>5.3349322664163976</v>
      </c>
      <c r="L32" s="230">
        <v>4.3803324016714216</v>
      </c>
      <c r="M32" s="230">
        <v>4.0952340596549686</v>
      </c>
      <c r="N32" s="230">
        <v>4.1605750271780426</v>
      </c>
      <c r="O32" s="230">
        <v>2.5108278192753701</v>
      </c>
      <c r="P32" s="230">
        <v>1.651768247647931</v>
      </c>
      <c r="Q32" s="230">
        <v>2.658996306482992</v>
      </c>
      <c r="R32" s="230">
        <v>2.9771916993354548</v>
      </c>
      <c r="S32" s="230">
        <v>3.3731594266255782</v>
      </c>
      <c r="T32" s="230">
        <v>2.8437647530001851</v>
      </c>
      <c r="U32" s="230">
        <v>2.1300414378569368</v>
      </c>
      <c r="V32" s="230">
        <v>2.0634815544585998</v>
      </c>
      <c r="W32" s="230">
        <v>2.5348698765443909</v>
      </c>
      <c r="X32" s="230">
        <v>3.7733255410231101</v>
      </c>
      <c r="Y32" s="230">
        <v>2.1276455949981101</v>
      </c>
      <c r="DA32" s="71" t="s">
        <v>3149</v>
      </c>
    </row>
    <row r="33" spans="1:105" ht="12" customHeight="1" x14ac:dyDescent="0.25">
      <c r="A33" s="59" t="s">
        <v>35</v>
      </c>
      <c r="B33" s="230">
        <v>1.1693920283995309</v>
      </c>
      <c r="C33" s="230">
        <v>1.3068650692710879</v>
      </c>
      <c r="D33" s="230">
        <v>2.146436712901302</v>
      </c>
      <c r="E33" s="230">
        <v>2.8636696829045101</v>
      </c>
      <c r="F33" s="230">
        <v>4.3038931592379601</v>
      </c>
      <c r="G33" s="230">
        <v>4.6733675161113641</v>
      </c>
      <c r="H33" s="230">
        <v>4.380954634796141</v>
      </c>
      <c r="I33" s="230">
        <v>4.3364799693170646</v>
      </c>
      <c r="J33" s="230">
        <v>3.09403947302587</v>
      </c>
      <c r="K33" s="230">
        <v>5.9567206826631054</v>
      </c>
      <c r="L33" s="230">
        <v>5.7723920468548151</v>
      </c>
      <c r="M33" s="230">
        <v>7.0976631091324993</v>
      </c>
      <c r="N33" s="230">
        <v>6.3345605079751044</v>
      </c>
      <c r="O33" s="230">
        <v>6.1737548116024348</v>
      </c>
      <c r="P33" s="230">
        <v>4.8295914526854267</v>
      </c>
      <c r="Q33" s="230">
        <v>4.7201060523271128</v>
      </c>
      <c r="R33" s="230">
        <v>4.7399976017749088</v>
      </c>
      <c r="S33" s="230">
        <v>4.8915707185763706</v>
      </c>
      <c r="T33" s="230">
        <v>4.4235074161172943</v>
      </c>
      <c r="U33" s="230">
        <v>4.8530969087581832</v>
      </c>
      <c r="V33" s="230">
        <v>5.4492150722153267</v>
      </c>
      <c r="W33" s="230">
        <v>5.8535157965527489</v>
      </c>
      <c r="X33" s="230">
        <v>5.0499808326057698</v>
      </c>
      <c r="Y33" s="230">
        <v>6.6138387729736321</v>
      </c>
      <c r="DA33" s="71" t="s">
        <v>3150</v>
      </c>
    </row>
    <row r="34" spans="1:105" ht="12" customHeight="1" x14ac:dyDescent="0.25">
      <c r="A34" s="60" t="s">
        <v>3077</v>
      </c>
      <c r="B34" s="262">
        <v>1.7105206575316001</v>
      </c>
      <c r="C34" s="262">
        <v>1.838522341026509</v>
      </c>
      <c r="D34" s="262">
        <v>1.9600700380574789</v>
      </c>
      <c r="E34" s="262">
        <v>2.3489489468897329</v>
      </c>
      <c r="F34" s="262">
        <v>2.334943890481612</v>
      </c>
      <c r="G34" s="262">
        <v>2.1480225595016491</v>
      </c>
      <c r="H34" s="262">
        <v>2.235035935085425</v>
      </c>
      <c r="I34" s="262">
        <v>2.1175664619611809</v>
      </c>
      <c r="J34" s="262">
        <v>2.3755058132978979</v>
      </c>
      <c r="K34" s="262">
        <v>2.2975911670367721</v>
      </c>
      <c r="L34" s="262">
        <v>2.4501537904299919</v>
      </c>
      <c r="M34" s="262">
        <v>2.3506140912031359</v>
      </c>
      <c r="N34" s="262">
        <v>2.061345113877155</v>
      </c>
      <c r="O34" s="262">
        <v>1.9543174063262341</v>
      </c>
      <c r="P34" s="262">
        <v>0.75500259940515768</v>
      </c>
      <c r="Q34" s="262">
        <v>0.77423637894042641</v>
      </c>
      <c r="R34" s="262">
        <v>0.78237366227190197</v>
      </c>
      <c r="S34" s="262">
        <v>0.79705768562651991</v>
      </c>
      <c r="T34" s="262">
        <v>0.82755145122329388</v>
      </c>
      <c r="U34" s="262">
        <v>0.85144524826238266</v>
      </c>
      <c r="V34" s="262">
        <v>0.86428959996460275</v>
      </c>
      <c r="W34" s="262">
        <v>0.56064452601154147</v>
      </c>
      <c r="X34" s="262">
        <v>0.90479323555696389</v>
      </c>
      <c r="Y34" s="262">
        <v>0.9451654759471213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1.6207230715776633</v>
      </c>
      <c r="C35" s="261">
        <f t="shared" si="1"/>
        <v>0.73375002149287472</v>
      </c>
      <c r="D35" s="261">
        <f t="shared" si="1"/>
        <v>0.88835146163642098</v>
      </c>
      <c r="E35" s="261">
        <f t="shared" si="1"/>
        <v>1.1514452989178492</v>
      </c>
      <c r="F35" s="261">
        <f t="shared" si="1"/>
        <v>1.1503279566512599</v>
      </c>
      <c r="G35" s="261">
        <f t="shared" si="1"/>
        <v>1.0477939023791452</v>
      </c>
      <c r="H35" s="261">
        <f t="shared" si="1"/>
        <v>1.9417680465712435</v>
      </c>
      <c r="I35" s="261">
        <f t="shared" si="1"/>
        <v>1.3154528593154753</v>
      </c>
      <c r="J35" s="261">
        <f t="shared" si="1"/>
        <v>0.81867623633851427</v>
      </c>
      <c r="K35" s="261">
        <f t="shared" si="1"/>
        <v>1.2274869040741774</v>
      </c>
      <c r="L35" s="261">
        <f t="shared" si="1"/>
        <v>1.4793270467100998</v>
      </c>
      <c r="M35" s="261">
        <f t="shared" si="1"/>
        <v>1.3016671461414469</v>
      </c>
      <c r="N35" s="261">
        <f t="shared" si="1"/>
        <v>1.1020390701365859</v>
      </c>
      <c r="O35" s="261">
        <f t="shared" si="1"/>
        <v>0.91700100887092462</v>
      </c>
      <c r="P35" s="261">
        <f t="shared" si="1"/>
        <v>0.81139368970128889</v>
      </c>
      <c r="Q35" s="261">
        <f t="shared" si="1"/>
        <v>0.73872255929365027</v>
      </c>
      <c r="R35" s="261">
        <f t="shared" si="1"/>
        <v>0.89195197607070087</v>
      </c>
      <c r="S35" s="261">
        <f t="shared" si="1"/>
        <v>0.96851551080034148</v>
      </c>
      <c r="T35" s="261">
        <f t="shared" si="1"/>
        <v>0.83433440993303343</v>
      </c>
      <c r="U35" s="261">
        <f t="shared" si="1"/>
        <v>0.88721754389571905</v>
      </c>
      <c r="V35" s="261">
        <f t="shared" si="1"/>
        <v>0.80584230749658203</v>
      </c>
      <c r="W35" s="261">
        <f t="shared" si="1"/>
        <v>0.88353129129626973</v>
      </c>
      <c r="X35" s="261">
        <f t="shared" si="1"/>
        <v>0.68346224008369738</v>
      </c>
      <c r="Y35" s="261">
        <f t="shared" si="1"/>
        <v>0.7285073046789623</v>
      </c>
      <c r="DA35" s="70"/>
    </row>
    <row r="36" spans="1:105" ht="12" customHeight="1" x14ac:dyDescent="0.25">
      <c r="A36" s="60" t="s">
        <v>3080</v>
      </c>
      <c r="B36" s="262">
        <v>0.67498137687150339</v>
      </c>
      <c r="C36" s="262">
        <v>0.2418768422699257</v>
      </c>
      <c r="D36" s="262">
        <v>0.31047059192595722</v>
      </c>
      <c r="E36" s="262">
        <v>0.41404599129144021</v>
      </c>
      <c r="F36" s="262">
        <v>0.41441171790226528</v>
      </c>
      <c r="G36" s="262">
        <v>0.37620646788655188</v>
      </c>
      <c r="H36" s="262">
        <v>0.80079254832852642</v>
      </c>
      <c r="I36" s="262">
        <v>0.50705935618923881</v>
      </c>
      <c r="J36" s="262">
        <v>0.25093153538269602</v>
      </c>
      <c r="K36" s="262">
        <v>0.45096688785758382</v>
      </c>
      <c r="L36" s="262">
        <v>0.56235405590118526</v>
      </c>
      <c r="M36" s="262">
        <v>0.40391159941720528</v>
      </c>
      <c r="N36" s="262">
        <v>0.33114718606012522</v>
      </c>
      <c r="O36" s="262">
        <v>0.23571030910148169</v>
      </c>
      <c r="P36" s="262">
        <v>0.26152517391991342</v>
      </c>
      <c r="Q36" s="262">
        <v>0.21410822830295809</v>
      </c>
      <c r="R36" s="262">
        <v>0.29030426061849152</v>
      </c>
      <c r="S36" s="262">
        <v>0.32641208892421247</v>
      </c>
      <c r="T36" s="262">
        <v>0.30462292119820011</v>
      </c>
      <c r="U36" s="262">
        <v>0.32952324817323309</v>
      </c>
      <c r="V36" s="262">
        <v>0.28735860812366898</v>
      </c>
      <c r="W36" s="262">
        <v>0.36252818911464341</v>
      </c>
      <c r="X36" s="262">
        <v>0.27168836620118342</v>
      </c>
      <c r="Y36" s="262">
        <v>0.29413526260093281</v>
      </c>
      <c r="DA36" s="72" t="s">
        <v>3152</v>
      </c>
    </row>
    <row r="37" spans="1:105" ht="12" customHeight="1" x14ac:dyDescent="0.25">
      <c r="A37" s="59" t="s">
        <v>28</v>
      </c>
      <c r="B37" s="230">
        <v>0.56650620924331563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3.1761829737259298E-3</v>
      </c>
      <c r="T37" s="230">
        <v>2.2225682569877521E-3</v>
      </c>
      <c r="U37" s="230">
        <v>4.2387581051083582E-3</v>
      </c>
      <c r="V37" s="230">
        <v>7.4898657175415202E-3</v>
      </c>
      <c r="W37" s="230">
        <v>3.4764962277044082E-3</v>
      </c>
      <c r="X37" s="230">
        <v>3.3190126238021112E-3</v>
      </c>
      <c r="Y37" s="230">
        <v>2.2774078208662868E-3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5.7214757030331569E-2</v>
      </c>
      <c r="F38" s="230">
        <v>5.7175772028200393E-2</v>
      </c>
      <c r="G38" s="230">
        <v>1.914898003688054E-2</v>
      </c>
      <c r="H38" s="230">
        <v>1.8851959405333261E-2</v>
      </c>
      <c r="I38" s="230">
        <v>7.3862475779616438E-2</v>
      </c>
      <c r="J38" s="230">
        <v>3.7696932323027392E-2</v>
      </c>
      <c r="K38" s="230">
        <v>3.7278617151778277E-2</v>
      </c>
      <c r="L38" s="230">
        <v>3.7136534062916969E-2</v>
      </c>
      <c r="M38" s="230">
        <v>5.0968982667855288E-2</v>
      </c>
      <c r="N38" s="230">
        <v>5.2221728908948849E-2</v>
      </c>
      <c r="O38" s="230">
        <v>2.907619130994904E-2</v>
      </c>
      <c r="P38" s="230">
        <v>5.6115397693124153E-2</v>
      </c>
      <c r="Q38" s="230">
        <v>5.9960560898678281E-2</v>
      </c>
      <c r="R38" s="230">
        <v>5.635811670756357E-2</v>
      </c>
      <c r="S38" s="230">
        <v>5.5623537677212793E-2</v>
      </c>
      <c r="T38" s="230">
        <v>5.0460067868753962E-2</v>
      </c>
      <c r="U38" s="230">
        <v>4.7816031286822679E-2</v>
      </c>
      <c r="V38" s="230">
        <v>4.5513373275499772E-2</v>
      </c>
      <c r="W38" s="230">
        <v>5.7266636344235448E-2</v>
      </c>
      <c r="X38" s="230">
        <v>4.2289837664038023E-2</v>
      </c>
      <c r="Y38" s="230">
        <v>3.7634805100097958E-2</v>
      </c>
      <c r="DA38" s="71" t="s">
        <v>3154</v>
      </c>
    </row>
    <row r="39" spans="1:105" ht="12" customHeight="1" x14ac:dyDescent="0.25">
      <c r="A39" s="59" t="s">
        <v>159</v>
      </c>
      <c r="B39" s="230">
        <v>6.6293732274870912E-2</v>
      </c>
      <c r="C39" s="230">
        <v>5.0998093579987747E-2</v>
      </c>
      <c r="D39" s="230">
        <v>0</v>
      </c>
      <c r="E39" s="230">
        <v>1.6675244031236078E-2</v>
      </c>
      <c r="F39" s="230">
        <v>1.6659821363656759E-2</v>
      </c>
      <c r="G39" s="230">
        <v>0</v>
      </c>
      <c r="H39" s="230">
        <v>0.276747570424489</v>
      </c>
      <c r="I39" s="230">
        <v>4.9359981334869622E-2</v>
      </c>
      <c r="J39" s="230">
        <v>3.3664402795988368E-2</v>
      </c>
      <c r="K39" s="230">
        <v>0.21377069283087929</v>
      </c>
      <c r="L39" s="230">
        <v>0.31210366635171571</v>
      </c>
      <c r="M39" s="230">
        <v>2.273715902309853E-2</v>
      </c>
      <c r="N39" s="230">
        <v>2.3301126416847919E-2</v>
      </c>
      <c r="O39" s="230">
        <v>2.5961337328199861E-2</v>
      </c>
      <c r="P39" s="230">
        <v>2.4928885496911229E-2</v>
      </c>
      <c r="Q39" s="230">
        <v>2.6687246108126311E-2</v>
      </c>
      <c r="R39" s="230">
        <v>2.501812539836459E-2</v>
      </c>
      <c r="S39" s="230">
        <v>1.6310808773289019E-2</v>
      </c>
      <c r="T39" s="230">
        <v>1.122802567221976E-2</v>
      </c>
      <c r="U39" s="230">
        <v>1.152516409667232E-2</v>
      </c>
      <c r="V39" s="230">
        <v>1.16528847079733E-2</v>
      </c>
      <c r="W39" s="230">
        <v>9.750662057001187E-3</v>
      </c>
      <c r="X39" s="230">
        <v>7.1489561937232134E-3</v>
      </c>
      <c r="Y39" s="230">
        <v>6.4636006461523494E-3</v>
      </c>
      <c r="DA39" s="71" t="s">
        <v>3155</v>
      </c>
    </row>
    <row r="40" spans="1:105" ht="12" customHeight="1" x14ac:dyDescent="0.25">
      <c r="A40" s="59" t="s">
        <v>32</v>
      </c>
      <c r="B40" s="230">
        <v>0</v>
      </c>
      <c r="C40" s="230">
        <v>4.436603858706558E-2</v>
      </c>
      <c r="D40" s="230">
        <v>0.102253274221489</v>
      </c>
      <c r="E40" s="230">
        <v>2.9030177154455571E-2</v>
      </c>
      <c r="F40" s="230">
        <v>4.3281903601704627E-2</v>
      </c>
      <c r="G40" s="230">
        <v>0</v>
      </c>
      <c r="H40" s="230">
        <v>0.1427039209927454</v>
      </c>
      <c r="I40" s="230">
        <v>8.5850994476536158E-2</v>
      </c>
      <c r="J40" s="230">
        <v>5.8418608054278343E-2</v>
      </c>
      <c r="K40" s="230">
        <v>4.3327761504580023E-2</v>
      </c>
      <c r="L40" s="230">
        <v>2.8775081873050341E-2</v>
      </c>
      <c r="M40" s="230">
        <v>3.9493094502810473E-2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9.5827782630261628E-4</v>
      </c>
      <c r="T40" s="230">
        <v>0</v>
      </c>
      <c r="U40" s="230">
        <v>0</v>
      </c>
      <c r="V40" s="230">
        <v>0</v>
      </c>
      <c r="W40" s="230">
        <v>1.89731964034118E-4</v>
      </c>
      <c r="X40" s="230">
        <v>7.9173968686258283E-4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4.218143535331683E-2</v>
      </c>
      <c r="C41" s="230">
        <v>0.1465127101028724</v>
      </c>
      <c r="D41" s="230">
        <v>0.20821731770446819</v>
      </c>
      <c r="E41" s="230">
        <v>0.31112581307541698</v>
      </c>
      <c r="F41" s="230">
        <v>0.29729422090870361</v>
      </c>
      <c r="G41" s="230">
        <v>0.3570574878496714</v>
      </c>
      <c r="H41" s="230">
        <v>0.36248909750595881</v>
      </c>
      <c r="I41" s="230">
        <v>0.29798590459821661</v>
      </c>
      <c r="J41" s="230">
        <v>0.1211515922094019</v>
      </c>
      <c r="K41" s="230">
        <v>0.15658981637034619</v>
      </c>
      <c r="L41" s="230">
        <v>0.18433877361350229</v>
      </c>
      <c r="M41" s="230">
        <v>0.29071236322344107</v>
      </c>
      <c r="N41" s="230">
        <v>0.25562433073432839</v>
      </c>
      <c r="O41" s="230">
        <v>0.18067278046333271</v>
      </c>
      <c r="P41" s="230">
        <v>0.180480890729878</v>
      </c>
      <c r="Q41" s="230">
        <v>0.12746042129615351</v>
      </c>
      <c r="R41" s="230">
        <v>0.20892801851256329</v>
      </c>
      <c r="S41" s="230">
        <v>0.25034328167368208</v>
      </c>
      <c r="T41" s="230">
        <v>0.2407122594002386</v>
      </c>
      <c r="U41" s="230">
        <v>0.26594329468462968</v>
      </c>
      <c r="V41" s="230">
        <v>0.22270248442265439</v>
      </c>
      <c r="W41" s="230">
        <v>0.29184466252166819</v>
      </c>
      <c r="X41" s="230">
        <v>0.21813882003275739</v>
      </c>
      <c r="Y41" s="230">
        <v>0.24775944903381619</v>
      </c>
      <c r="DA41" s="71" t="s">
        <v>3157</v>
      </c>
    </row>
    <row r="42" spans="1:105" ht="12" customHeight="1" x14ac:dyDescent="0.25">
      <c r="A42" s="60" t="s">
        <v>3087</v>
      </c>
      <c r="B42" s="262">
        <v>0.73250059625470942</v>
      </c>
      <c r="C42" s="262">
        <v>0.26267482268642028</v>
      </c>
      <c r="D42" s="262">
        <v>0.3335298376917627</v>
      </c>
      <c r="E42" s="262">
        <v>0.44456890453500902</v>
      </c>
      <c r="F42" s="262">
        <v>0.44483176816018838</v>
      </c>
      <c r="G42" s="262">
        <v>0.40380540679839322</v>
      </c>
      <c r="H42" s="262">
        <v>0.86234599688150593</v>
      </c>
      <c r="I42" s="262">
        <v>0.54440826775107587</v>
      </c>
      <c r="J42" s="262">
        <v>0.27160360100766262</v>
      </c>
      <c r="K42" s="262">
        <v>0.49009210194732639</v>
      </c>
      <c r="L42" s="262">
        <v>0.61152594265677918</v>
      </c>
      <c r="M42" s="262">
        <v>0.60471755935088245</v>
      </c>
      <c r="N42" s="262">
        <v>0.51391545152929941</v>
      </c>
      <c r="O42" s="262">
        <v>0.43765681635924081</v>
      </c>
      <c r="P42" s="262">
        <v>0.45574654015835842</v>
      </c>
      <c r="Q42" s="262">
        <v>0.42809458702888609</v>
      </c>
      <c r="R42" s="262">
        <v>0.5041135416275575</v>
      </c>
      <c r="S42" s="262">
        <v>0.54273867251528696</v>
      </c>
      <c r="T42" s="262">
        <v>0.4265452511878382</v>
      </c>
      <c r="U42" s="262">
        <v>0.45154935136808871</v>
      </c>
      <c r="V42" s="262">
        <v>0.4107375211171197</v>
      </c>
      <c r="W42" s="262">
        <v>0.45111066677542871</v>
      </c>
      <c r="X42" s="262">
        <v>0.29897833261145218</v>
      </c>
      <c r="Y42" s="262">
        <v>0.31654351810089132</v>
      </c>
      <c r="DA42" s="72" t="s">
        <v>3158</v>
      </c>
    </row>
    <row r="43" spans="1:105" ht="12" customHeight="1" x14ac:dyDescent="0.25">
      <c r="A43" s="64" t="s">
        <v>28</v>
      </c>
      <c r="B43" s="229">
        <v>0.56875238162476138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1.1959380727081231E-3</v>
      </c>
      <c r="T43" s="229">
        <v>1.149776915340952E-3</v>
      </c>
      <c r="U43" s="229">
        <v>2.322498980107762E-3</v>
      </c>
      <c r="V43" s="229">
        <v>3.7280704611179238E-3</v>
      </c>
      <c r="W43" s="229">
        <v>2.3696481156906951E-3</v>
      </c>
      <c r="X43" s="229">
        <v>2.9891160474919149E-3</v>
      </c>
      <c r="Y43" s="229">
        <v>2.2540929557332361E-3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5.8306781528574207E-2</v>
      </c>
      <c r="F45" s="229">
        <v>5.8366467187235538E-2</v>
      </c>
      <c r="G45" s="229">
        <v>1.937095484509211E-2</v>
      </c>
      <c r="H45" s="229">
        <v>1.9651859295279711E-2</v>
      </c>
      <c r="I45" s="229">
        <v>7.5913591450240417E-2</v>
      </c>
      <c r="J45" s="229">
        <v>3.7234073461685807E-2</v>
      </c>
      <c r="K45" s="229">
        <v>3.762969107411239E-2</v>
      </c>
      <c r="L45" s="229">
        <v>3.7764064810235788E-2</v>
      </c>
      <c r="M45" s="229">
        <v>2.468215747108923E-2</v>
      </c>
      <c r="N45" s="229">
        <v>2.3497384571337369E-2</v>
      </c>
      <c r="O45" s="229">
        <v>8.9442624800499838E-3</v>
      </c>
      <c r="P45" s="229">
        <v>1.9814984173824129E-2</v>
      </c>
      <c r="Q45" s="229">
        <v>1.6178457468678079E-2</v>
      </c>
      <c r="R45" s="229">
        <v>1.958543496295646E-2</v>
      </c>
      <c r="S45" s="229">
        <v>2.115286667141679E-2</v>
      </c>
      <c r="T45" s="229">
        <v>2.636414882255814E-2</v>
      </c>
      <c r="U45" s="229">
        <v>2.6460489404457201E-2</v>
      </c>
      <c r="V45" s="229">
        <v>2.2880028031342248E-2</v>
      </c>
      <c r="W45" s="229">
        <v>3.9423140584096433E-2</v>
      </c>
      <c r="X45" s="229">
        <v>3.8466027407169603E-2</v>
      </c>
      <c r="Y45" s="229">
        <v>3.7620809148453463E-2</v>
      </c>
      <c r="DA45" s="73" t="s">
        <v>3161</v>
      </c>
    </row>
    <row r="46" spans="1:105" ht="12" customHeight="1" x14ac:dyDescent="0.25">
      <c r="A46" s="64" t="s">
        <v>159</v>
      </c>
      <c r="B46" s="229">
        <v>6.849830640112621E-2</v>
      </c>
      <c r="C46" s="229">
        <v>5.1073774457875552E-2</v>
      </c>
      <c r="D46" s="229">
        <v>0</v>
      </c>
      <c r="E46" s="229">
        <v>1.731667765794051E-2</v>
      </c>
      <c r="F46" s="229">
        <v>1.733017997914969E-2</v>
      </c>
      <c r="G46" s="229">
        <v>0</v>
      </c>
      <c r="H46" s="229">
        <v>0.29397630710109679</v>
      </c>
      <c r="I46" s="229">
        <v>5.1695415173550523E-2</v>
      </c>
      <c r="J46" s="229">
        <v>3.3883387221640873E-2</v>
      </c>
      <c r="K46" s="229">
        <v>0.21988742169418229</v>
      </c>
      <c r="L46" s="229">
        <v>0.32341309390638051</v>
      </c>
      <c r="M46" s="229">
        <v>1.122004802563947E-2</v>
      </c>
      <c r="N46" s="229">
        <v>1.0683819891831311E-2</v>
      </c>
      <c r="O46" s="229">
        <v>8.1379579456185291E-3</v>
      </c>
      <c r="P46" s="229">
        <v>8.9700716187775427E-3</v>
      </c>
      <c r="Q46" s="229">
        <v>7.3376425000849683E-3</v>
      </c>
      <c r="R46" s="229">
        <v>8.8595747562954016E-3</v>
      </c>
      <c r="S46" s="229">
        <v>6.3207335709401079E-3</v>
      </c>
      <c r="T46" s="229">
        <v>5.9779280589262011E-3</v>
      </c>
      <c r="U46" s="229">
        <v>6.4990941162382408E-3</v>
      </c>
      <c r="V46" s="229">
        <v>5.9694227992359E-3</v>
      </c>
      <c r="W46" s="229">
        <v>6.840140330847933E-3</v>
      </c>
      <c r="X46" s="229">
        <v>6.6262118620506278E-3</v>
      </c>
      <c r="Y46" s="229">
        <v>6.5840684851095404E-3</v>
      </c>
      <c r="DA46" s="73" t="s">
        <v>3162</v>
      </c>
    </row>
    <row r="47" spans="1:105" ht="12" customHeight="1" x14ac:dyDescent="0.25">
      <c r="A47" s="64" t="s">
        <v>32</v>
      </c>
      <c r="B47" s="229">
        <v>0</v>
      </c>
      <c r="C47" s="229">
        <v>4.3075671383886363E-2</v>
      </c>
      <c r="D47" s="229">
        <v>0.101693283899794</v>
      </c>
      <c r="E47" s="229">
        <v>2.922667770528159E-2</v>
      </c>
      <c r="F47" s="229">
        <v>4.3649218844618518E-2</v>
      </c>
      <c r="G47" s="229">
        <v>0</v>
      </c>
      <c r="H47" s="229">
        <v>0.14696090206828771</v>
      </c>
      <c r="I47" s="229">
        <v>8.716853776143775E-2</v>
      </c>
      <c r="J47" s="229">
        <v>5.7003890741429267E-2</v>
      </c>
      <c r="K47" s="229">
        <v>4.3207174219664052E-2</v>
      </c>
      <c r="L47" s="229">
        <v>2.8907643245239881E-2</v>
      </c>
      <c r="M47" s="229">
        <v>1.8893702420076559E-2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3.6001518341002999E-4</v>
      </c>
      <c r="T47" s="229">
        <v>0</v>
      </c>
      <c r="U47" s="229">
        <v>0</v>
      </c>
      <c r="V47" s="229">
        <v>0</v>
      </c>
      <c r="W47" s="229">
        <v>1.2903537822806649E-4</v>
      </c>
      <c r="X47" s="229">
        <v>7.1144689207121303E-4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3164</v>
      </c>
    </row>
    <row r="49" spans="1:105" ht="12" customHeight="1" x14ac:dyDescent="0.25">
      <c r="A49" s="64" t="s">
        <v>35</v>
      </c>
      <c r="B49" s="229">
        <v>4.2668046733766361E-2</v>
      </c>
      <c r="C49" s="229">
        <v>0.143645941114732</v>
      </c>
      <c r="D49" s="229">
        <v>0.20910699008802519</v>
      </c>
      <c r="E49" s="229">
        <v>0.31630238282598089</v>
      </c>
      <c r="F49" s="229">
        <v>0.30275633844529798</v>
      </c>
      <c r="G49" s="229">
        <v>0.36032876652411677</v>
      </c>
      <c r="H49" s="229">
        <v>0.37696194237617842</v>
      </c>
      <c r="I49" s="229">
        <v>0.30552503793687569</v>
      </c>
      <c r="J49" s="229">
        <v>0.11937656415340051</v>
      </c>
      <c r="K49" s="229">
        <v>0.15768478179615419</v>
      </c>
      <c r="L49" s="229">
        <v>0.1870033845826963</v>
      </c>
      <c r="M49" s="229">
        <v>0.1404416950936927</v>
      </c>
      <c r="N49" s="229">
        <v>0.1147429139394127</v>
      </c>
      <c r="O49" s="229">
        <v>5.5444076448803191E-2</v>
      </c>
      <c r="P49" s="229">
        <v>6.3576749209617214E-2</v>
      </c>
      <c r="Q49" s="229">
        <v>3.4308535646437197E-2</v>
      </c>
      <c r="R49" s="229">
        <v>7.2431727273876007E-2</v>
      </c>
      <c r="S49" s="229">
        <v>9.4973397382014116E-2</v>
      </c>
      <c r="T49" s="229">
        <v>0.12546411891868009</v>
      </c>
      <c r="U49" s="229">
        <v>0.14681444842908459</v>
      </c>
      <c r="V49" s="229">
        <v>0.1116858096171779</v>
      </c>
      <c r="W49" s="229">
        <v>0.20042722174636171</v>
      </c>
      <c r="X49" s="229">
        <v>0.19793823155372661</v>
      </c>
      <c r="Y49" s="229">
        <v>0.2470723209662152</v>
      </c>
      <c r="DA49" s="73" t="s">
        <v>3165</v>
      </c>
    </row>
    <row r="50" spans="1:105" ht="12" customHeight="1" x14ac:dyDescent="0.25">
      <c r="A50" s="64" t="s">
        <v>36</v>
      </c>
      <c r="B50" s="229">
        <v>3.1230899015326379E-2</v>
      </c>
      <c r="C50" s="229">
        <v>2.839172637814716E-3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2.1350962479729101E-2</v>
      </c>
      <c r="C51" s="229">
        <v>2.2040263092111701E-2</v>
      </c>
      <c r="D51" s="229">
        <v>2.272956370394344E-2</v>
      </c>
      <c r="E51" s="229">
        <v>2.3416384817231781E-2</v>
      </c>
      <c r="F51" s="229">
        <v>2.2729563703886631E-2</v>
      </c>
      <c r="G51" s="229">
        <v>2.4105685429184259E-2</v>
      </c>
      <c r="H51" s="229">
        <v>2.4794986040663301E-2</v>
      </c>
      <c r="I51" s="229">
        <v>2.410568542897153E-2</v>
      </c>
      <c r="J51" s="229">
        <v>2.4105685429506071E-2</v>
      </c>
      <c r="K51" s="229">
        <v>3.1683033163213428E-2</v>
      </c>
      <c r="L51" s="229">
        <v>3.4437756112226617E-2</v>
      </c>
      <c r="M51" s="229">
        <v>3.4437756112402851E-2</v>
      </c>
      <c r="N51" s="229">
        <v>8.2641688474921274E-3</v>
      </c>
      <c r="O51" s="229">
        <v>1.101889179670708E-2</v>
      </c>
      <c r="P51" s="229">
        <v>1.1018891796701799E-2</v>
      </c>
      <c r="Q51" s="229">
        <v>4.8201452864586741E-3</v>
      </c>
      <c r="R51" s="229">
        <v>3.168303316326062E-2</v>
      </c>
      <c r="S51" s="229">
        <v>3.3143457840916081E-2</v>
      </c>
      <c r="T51" s="229">
        <v>6.3338791842360756E-2</v>
      </c>
      <c r="U51" s="229">
        <v>5.9807985829909358E-2</v>
      </c>
      <c r="V51" s="229">
        <v>5.9721203379364672E-2</v>
      </c>
      <c r="W51" s="229">
        <v>6.0355955021554539E-2</v>
      </c>
      <c r="X51" s="229">
        <v>4.2359754153887208E-2</v>
      </c>
      <c r="Y51" s="229">
        <v>2.3012226545379901E-2</v>
      </c>
      <c r="DA51" s="73" t="s">
        <v>3167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0.37504220022798163</v>
      </c>
      <c r="N52" s="229">
        <v>0.35672716427922591</v>
      </c>
      <c r="O52" s="229">
        <v>0.35411162768806198</v>
      </c>
      <c r="P52" s="229">
        <v>0.35236584335943771</v>
      </c>
      <c r="Q52" s="229">
        <v>0.36544980612722722</v>
      </c>
      <c r="R52" s="229">
        <v>0.37155377147116903</v>
      </c>
      <c r="S52" s="229">
        <v>0.38559226379388167</v>
      </c>
      <c r="T52" s="229">
        <v>0.20425048662997211</v>
      </c>
      <c r="U52" s="229">
        <v>0.20964483460829161</v>
      </c>
      <c r="V52" s="229">
        <v>0.20675298682888099</v>
      </c>
      <c r="W52" s="229">
        <v>0.14156552559864941</v>
      </c>
      <c r="X52" s="229">
        <v>9.8875446950550394E-3</v>
      </c>
      <c r="Y52" s="229">
        <v>0</v>
      </c>
      <c r="DA52" s="73" t="s">
        <v>3168</v>
      </c>
    </row>
    <row r="53" spans="1:105" ht="12" customHeight="1" x14ac:dyDescent="0.25">
      <c r="A53" s="60" t="s">
        <v>3099</v>
      </c>
      <c r="B53" s="262">
        <v>0.21324109845145059</v>
      </c>
      <c r="C53" s="262">
        <v>0.22919835653652881</v>
      </c>
      <c r="D53" s="262">
        <v>0.24435103201870101</v>
      </c>
      <c r="E53" s="262">
        <v>0.29283040309140002</v>
      </c>
      <c r="F53" s="262">
        <v>0.29108447058880621</v>
      </c>
      <c r="G53" s="262">
        <v>0.26778202769420001</v>
      </c>
      <c r="H53" s="262">
        <v>0.27862950136121128</v>
      </c>
      <c r="I53" s="262">
        <v>0.26398523537516072</v>
      </c>
      <c r="J53" s="262">
        <v>0.29614109994815557</v>
      </c>
      <c r="K53" s="262">
        <v>0.28642791426926723</v>
      </c>
      <c r="L53" s="262">
        <v>0.30544704815213541</v>
      </c>
      <c r="M53" s="262">
        <v>0.29303798737335912</v>
      </c>
      <c r="N53" s="262">
        <v>0.25697643254716118</v>
      </c>
      <c r="O53" s="262">
        <v>0.24363388341020209</v>
      </c>
      <c r="P53" s="262">
        <v>9.4121975623017079E-2</v>
      </c>
      <c r="Q53" s="262">
        <v>9.6519743961806057E-2</v>
      </c>
      <c r="R53" s="262">
        <v>9.7534173824651751E-2</v>
      </c>
      <c r="S53" s="262">
        <v>9.9364749360842025E-2</v>
      </c>
      <c r="T53" s="262">
        <v>0.1031662375469951</v>
      </c>
      <c r="U53" s="262">
        <v>0.1061449443543972</v>
      </c>
      <c r="V53" s="262">
        <v>0.1077461782557934</v>
      </c>
      <c r="W53" s="262">
        <v>6.9892435406197592E-2</v>
      </c>
      <c r="X53" s="262">
        <v>0.1127955412710617</v>
      </c>
      <c r="Y53" s="262">
        <v>0.11782852397713819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3.2904679491785123</v>
      </c>
      <c r="C54" s="261">
        <f t="shared" si="2"/>
        <v>3.1603053626781588</v>
      </c>
      <c r="D54" s="261">
        <f t="shared" si="2"/>
        <v>3.4126574708404909</v>
      </c>
      <c r="E54" s="261">
        <f t="shared" si="2"/>
        <v>4.1157014544726414</v>
      </c>
      <c r="F54" s="261">
        <f t="shared" si="2"/>
        <v>4.0945854108795805</v>
      </c>
      <c r="G54" s="261">
        <f t="shared" si="2"/>
        <v>3.7584069886867812</v>
      </c>
      <c r="H54" s="261">
        <f t="shared" si="2"/>
        <v>4.251444232154447</v>
      </c>
      <c r="I54" s="261">
        <f t="shared" si="2"/>
        <v>3.8210457043323056</v>
      </c>
      <c r="J54" s="261">
        <f t="shared" si="2"/>
        <v>4.0337776196073332</v>
      </c>
      <c r="K54" s="261">
        <f t="shared" si="2"/>
        <v>4.0681479980157835</v>
      </c>
      <c r="L54" s="261">
        <f t="shared" si="2"/>
        <v>4.4027823808526394</v>
      </c>
      <c r="M54" s="261">
        <f t="shared" si="2"/>
        <v>4.136110963331296</v>
      </c>
      <c r="N54" s="261">
        <f t="shared" si="2"/>
        <v>3.6076560571602272</v>
      </c>
      <c r="O54" s="261">
        <f t="shared" si="2"/>
        <v>3.3641802699451349</v>
      </c>
      <c r="P54" s="261">
        <f t="shared" si="2"/>
        <v>1.4486128786962553</v>
      </c>
      <c r="Q54" s="261">
        <f t="shared" si="2"/>
        <v>1.4458022189905348</v>
      </c>
      <c r="R54" s="261">
        <f t="shared" si="2"/>
        <v>1.5178258406109273</v>
      </c>
      <c r="S54" s="261">
        <f t="shared" si="2"/>
        <v>1.5698584006056286</v>
      </c>
      <c r="T54" s="261">
        <f t="shared" si="2"/>
        <v>1.5881823378957602</v>
      </c>
      <c r="U54" s="261">
        <f t="shared" si="2"/>
        <v>1.6461432689865245</v>
      </c>
      <c r="V54" s="261">
        <f t="shared" si="2"/>
        <v>1.6348927597402254</v>
      </c>
      <c r="W54" s="261">
        <f t="shared" si="2"/>
        <v>1.1974958292168232</v>
      </c>
      <c r="X54" s="261">
        <f t="shared" si="2"/>
        <v>1.6736913789997905</v>
      </c>
      <c r="Y54" s="261">
        <f t="shared" si="2"/>
        <v>1.7551493393982487</v>
      </c>
      <c r="DA54" s="70"/>
    </row>
    <row r="55" spans="1:105" ht="12" customHeight="1" x14ac:dyDescent="0.25">
      <c r="A55" s="60" t="s">
        <v>3102</v>
      </c>
      <c r="B55" s="262">
        <v>0.42449360740315412</v>
      </c>
      <c r="C55" s="262">
        <v>0.15663691406722971</v>
      </c>
      <c r="D55" s="262">
        <v>0.20258436452259351</v>
      </c>
      <c r="E55" s="262">
        <v>0.26218269783928377</v>
      </c>
      <c r="F55" s="262">
        <v>0.26361601169356919</v>
      </c>
      <c r="G55" s="262">
        <v>0.2349140960491426</v>
      </c>
      <c r="H55" s="262">
        <v>0.52051337152526722</v>
      </c>
      <c r="I55" s="262">
        <v>0.32609850392715978</v>
      </c>
      <c r="J55" s="262">
        <v>0.16273769319447831</v>
      </c>
      <c r="K55" s="262">
        <v>0.2907992133353734</v>
      </c>
      <c r="L55" s="262">
        <v>0.36160564757563579</v>
      </c>
      <c r="M55" s="262">
        <v>0.25647148010883158</v>
      </c>
      <c r="N55" s="262">
        <v>0.20784664965671051</v>
      </c>
      <c r="O55" s="262">
        <v>0.1481479267404541</v>
      </c>
      <c r="P55" s="262">
        <v>0.16422842016754161</v>
      </c>
      <c r="Q55" s="262">
        <v>0.1344432870870573</v>
      </c>
      <c r="R55" s="262">
        <v>0.18221870022888201</v>
      </c>
      <c r="S55" s="262">
        <v>0.2049162226853076</v>
      </c>
      <c r="T55" s="262">
        <v>0.19106179472931309</v>
      </c>
      <c r="U55" s="262">
        <v>0.20682707156372671</v>
      </c>
      <c r="V55" s="262">
        <v>0.18083290372328509</v>
      </c>
      <c r="W55" s="262">
        <v>0.22725695361884979</v>
      </c>
      <c r="X55" s="262">
        <v>0.17066002756754051</v>
      </c>
      <c r="Y55" s="262">
        <v>0.18443391235558351</v>
      </c>
      <c r="DA55" s="72" t="s">
        <v>3170</v>
      </c>
    </row>
    <row r="56" spans="1:105" ht="12" customHeight="1" x14ac:dyDescent="0.25">
      <c r="A56" s="60" t="s">
        <v>3104</v>
      </c>
      <c r="B56" s="262">
        <v>0.1071894354083742</v>
      </c>
      <c r="C56" s="262">
        <v>3.8438147468704081E-2</v>
      </c>
      <c r="D56" s="262">
        <v>4.8806615553382067E-2</v>
      </c>
      <c r="E56" s="262">
        <v>6.5055359846638031E-2</v>
      </c>
      <c r="F56" s="262">
        <v>6.5093825622251661E-2</v>
      </c>
      <c r="G56" s="262">
        <v>5.9090291244647368E-2</v>
      </c>
      <c r="H56" s="262">
        <v>0.12619017787155279</v>
      </c>
      <c r="I56" s="262">
        <v>7.9665211400861927E-2</v>
      </c>
      <c r="J56" s="262">
        <v>3.974472757530606E-2</v>
      </c>
      <c r="K56" s="262">
        <v>7.1716932347138079E-2</v>
      </c>
      <c r="L56" s="262">
        <v>8.9486781124968329E-2</v>
      </c>
      <c r="M56" s="262">
        <v>8.8490486014310032E-2</v>
      </c>
      <c r="N56" s="262">
        <v>7.5203088405282836E-2</v>
      </c>
      <c r="O56" s="262">
        <v>6.40438892309938E-2</v>
      </c>
      <c r="P56" s="262">
        <v>6.669102329564186E-2</v>
      </c>
      <c r="Q56" s="262">
        <v>6.264461396977658E-2</v>
      </c>
      <c r="R56" s="262">
        <v>7.3768739827734214E-2</v>
      </c>
      <c r="S56" s="262">
        <v>7.9420893551020236E-2</v>
      </c>
      <c r="T56" s="262">
        <v>6.241789410782829E-2</v>
      </c>
      <c r="U56" s="262">
        <v>6.6076833629405848E-2</v>
      </c>
      <c r="V56" s="262">
        <v>6.0104692357506317E-2</v>
      </c>
      <c r="W56" s="262">
        <v>6.6012639341988213E-2</v>
      </c>
      <c r="X56" s="262">
        <v>4.3750570082560017E-2</v>
      </c>
      <c r="Y56" s="262">
        <v>4.6320946577928297E-2</v>
      </c>
      <c r="DA56" s="72" t="s">
        <v>3171</v>
      </c>
    </row>
    <row r="57" spans="1:105" ht="12" customHeight="1" x14ac:dyDescent="0.25">
      <c r="A57" s="64" t="s">
        <v>28</v>
      </c>
      <c r="B57" s="229">
        <v>8.3227572762722371E-2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1.7500590095408911E-4</v>
      </c>
      <c r="T57" s="229">
        <v>1.6825097348879649E-4</v>
      </c>
      <c r="U57" s="229">
        <v>3.3985959286197021E-4</v>
      </c>
      <c r="V57" s="229">
        <v>5.4554190117124903E-4</v>
      </c>
      <c r="W57" s="229">
        <v>3.4675909471762489E-4</v>
      </c>
      <c r="X57" s="229">
        <v>4.3740805555516227E-4</v>
      </c>
      <c r="Y57" s="229">
        <v>3.2984949434638182E-4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8.5322401435343701E-3</v>
      </c>
      <c r="F59" s="229">
        <v>8.5409741597066401E-3</v>
      </c>
      <c r="G59" s="229">
        <v>2.8346211918229341E-3</v>
      </c>
      <c r="H59" s="229">
        <v>2.8757269459660181E-3</v>
      </c>
      <c r="I59" s="229">
        <v>1.110870769113171E-2</v>
      </c>
      <c r="J59" s="229">
        <v>5.4485953086162702E-3</v>
      </c>
      <c r="K59" s="229">
        <v>5.5064874505891754E-3</v>
      </c>
      <c r="L59" s="229">
        <v>5.5261508406019982E-3</v>
      </c>
      <c r="M59" s="229">
        <v>3.611828492036714E-3</v>
      </c>
      <c r="N59" s="229">
        <v>3.4384564308249212E-3</v>
      </c>
      <c r="O59" s="229">
        <v>1.3088459590106421E-3</v>
      </c>
      <c r="P59" s="229">
        <v>2.899597593610046E-3</v>
      </c>
      <c r="Q59" s="229">
        <v>2.3674516180775739E-3</v>
      </c>
      <c r="R59" s="229">
        <v>2.8660068355449309E-3</v>
      </c>
      <c r="S59" s="229">
        <v>3.095374730574774E-3</v>
      </c>
      <c r="T59" s="229">
        <v>3.8579603098776219E-3</v>
      </c>
      <c r="U59" s="229">
        <v>3.87205817223224E-3</v>
      </c>
      <c r="V59" s="229">
        <v>3.3481164375114788E-3</v>
      </c>
      <c r="W59" s="229">
        <v>5.7689293399084971E-3</v>
      </c>
      <c r="X59" s="229">
        <v>5.6288715412100903E-3</v>
      </c>
      <c r="Y59" s="229">
        <v>5.5051877266004317E-3</v>
      </c>
      <c r="DA59" s="73" t="s">
        <v>3174</v>
      </c>
    </row>
    <row r="60" spans="1:105" ht="12" customHeight="1" x14ac:dyDescent="0.25">
      <c r="A60" s="64" t="s">
        <v>159</v>
      </c>
      <c r="B60" s="229">
        <v>1.00236024750121E-2</v>
      </c>
      <c r="C60" s="229">
        <v>7.4738083167521048E-3</v>
      </c>
      <c r="D60" s="229">
        <v>0</v>
      </c>
      <c r="E60" s="229">
        <v>2.5340114544535001E-3</v>
      </c>
      <c r="F60" s="229">
        <v>2.535987297469212E-3</v>
      </c>
      <c r="G60" s="229">
        <v>0</v>
      </c>
      <c r="H60" s="229">
        <v>4.3018605776872498E-2</v>
      </c>
      <c r="I60" s="229">
        <v>7.5647752288348453E-3</v>
      </c>
      <c r="J60" s="229">
        <v>4.9582773919655439E-3</v>
      </c>
      <c r="K60" s="229">
        <v>3.2176913855516832E-2</v>
      </c>
      <c r="L60" s="229">
        <v>4.7326196206188477E-2</v>
      </c>
      <c r="M60" s="229">
        <v>1.6418698077140389E-3</v>
      </c>
      <c r="N60" s="229">
        <v>1.5634016246069281E-3</v>
      </c>
      <c r="O60" s="229">
        <v>1.190856529029528E-3</v>
      </c>
      <c r="P60" s="229">
        <v>1.3126227027057721E-3</v>
      </c>
      <c r="Q60" s="229">
        <v>1.073743503874373E-3</v>
      </c>
      <c r="R60" s="229">
        <v>1.296453301118365E-3</v>
      </c>
      <c r="S60" s="229">
        <v>9.2493557861929386E-4</v>
      </c>
      <c r="T60" s="229">
        <v>8.7477162042522833E-4</v>
      </c>
      <c r="U60" s="229">
        <v>9.5103571593984867E-4</v>
      </c>
      <c r="V60" s="229">
        <v>8.7352701531655469E-4</v>
      </c>
      <c r="W60" s="229">
        <v>1.000942229844535E-3</v>
      </c>
      <c r="X60" s="229">
        <v>9.6963731090602822E-4</v>
      </c>
      <c r="Y60" s="229">
        <v>9.6347031963856119E-4</v>
      </c>
      <c r="DA60" s="73" t="s">
        <v>3175</v>
      </c>
    </row>
    <row r="61" spans="1:105" ht="12" customHeight="1" x14ac:dyDescent="0.25">
      <c r="A61" s="64" t="s">
        <v>32</v>
      </c>
      <c r="B61" s="229">
        <v>0</v>
      </c>
      <c r="C61" s="229">
        <v>6.3034172519224824E-3</v>
      </c>
      <c r="D61" s="229">
        <v>1.488114240695044E-2</v>
      </c>
      <c r="E61" s="229">
        <v>4.2768444122908257E-3</v>
      </c>
      <c r="F61" s="229">
        <v>6.3873465057826539E-3</v>
      </c>
      <c r="G61" s="229">
        <v>0</v>
      </c>
      <c r="H61" s="229">
        <v>2.1505315081446739E-2</v>
      </c>
      <c r="I61" s="229">
        <v>1.275568428994571E-2</v>
      </c>
      <c r="J61" s="229">
        <v>8.3415834688682928E-3</v>
      </c>
      <c r="K61" s="229">
        <v>6.3226605328067353E-3</v>
      </c>
      <c r="L61" s="229">
        <v>4.2301589572583849E-3</v>
      </c>
      <c r="M61" s="229">
        <v>2.7647831353813991E-3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5.2682311039027103E-5</v>
      </c>
      <c r="T61" s="229">
        <v>0</v>
      </c>
      <c r="U61" s="229">
        <v>0</v>
      </c>
      <c r="V61" s="229">
        <v>0</v>
      </c>
      <c r="W61" s="229">
        <v>1.8882208984800609E-5</v>
      </c>
      <c r="X61" s="229">
        <v>1.041085714797677E-4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3177</v>
      </c>
    </row>
    <row r="63" spans="1:105" ht="12" customHeight="1" x14ac:dyDescent="0.25">
      <c r="A63" s="64" t="s">
        <v>35</v>
      </c>
      <c r="B63" s="229">
        <v>6.2437680771254877E-3</v>
      </c>
      <c r="C63" s="229">
        <v>2.1020224973903819E-2</v>
      </c>
      <c r="D63" s="229">
        <v>3.0599374692776331E-2</v>
      </c>
      <c r="E63" s="229">
        <v>4.628566038962096E-2</v>
      </c>
      <c r="F63" s="229">
        <v>4.4303419205646177E-2</v>
      </c>
      <c r="G63" s="229">
        <v>5.2728198779084128E-2</v>
      </c>
      <c r="H63" s="229">
        <v>5.516219096659454E-2</v>
      </c>
      <c r="I63" s="229">
        <v>4.4708572917240487E-2</v>
      </c>
      <c r="J63" s="229">
        <v>1.746880013206855E-2</v>
      </c>
      <c r="K63" s="229">
        <v>2.3074578805319011E-2</v>
      </c>
      <c r="L63" s="229">
        <v>2.736487494394366E-2</v>
      </c>
      <c r="M63" s="229">
        <v>2.0551336178917381E-2</v>
      </c>
      <c r="N63" s="229">
        <v>1.6790741502687539E-2</v>
      </c>
      <c r="O63" s="229">
        <v>8.1133302575762106E-3</v>
      </c>
      <c r="P63" s="229">
        <v>9.303413386586518E-3</v>
      </c>
      <c r="Q63" s="229">
        <v>5.0204908834653277E-3</v>
      </c>
      <c r="R63" s="229">
        <v>1.059919403729795E-2</v>
      </c>
      <c r="S63" s="229">
        <v>1.389779734821316E-2</v>
      </c>
      <c r="T63" s="229">
        <v>1.835961382101875E-2</v>
      </c>
      <c r="U63" s="229">
        <v>2.1483883995956909E-2</v>
      </c>
      <c r="V63" s="229">
        <v>1.6343384479416401E-2</v>
      </c>
      <c r="W63" s="229">
        <v>2.9329233108215939E-2</v>
      </c>
      <c r="X63" s="229">
        <v>2.8965010260003029E-2</v>
      </c>
      <c r="Y63" s="229">
        <v>3.6154977517856117E-2</v>
      </c>
      <c r="DA63" s="73" t="s">
        <v>3178</v>
      </c>
    </row>
    <row r="64" spans="1:105" ht="12" customHeight="1" x14ac:dyDescent="0.25">
      <c r="A64" s="64" t="s">
        <v>36</v>
      </c>
      <c r="B64" s="229">
        <v>4.5701292939080837E-3</v>
      </c>
      <c r="C64" s="229">
        <v>4.154662994546434E-4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3.1243627996061581E-3</v>
      </c>
      <c r="C65" s="229">
        <v>3.2252306266710318E-3</v>
      </c>
      <c r="D65" s="229">
        <v>3.3260984536552982E-3</v>
      </c>
      <c r="E65" s="229">
        <v>3.4266034467383731E-3</v>
      </c>
      <c r="F65" s="229">
        <v>3.326098453646985E-3</v>
      </c>
      <c r="G65" s="229">
        <v>3.5274712737403059E-3</v>
      </c>
      <c r="H65" s="229">
        <v>3.6283391006729599E-3</v>
      </c>
      <c r="I65" s="229">
        <v>3.5274712737091759E-3</v>
      </c>
      <c r="J65" s="229">
        <v>3.5274712737873972E-3</v>
      </c>
      <c r="K65" s="229">
        <v>4.636291702906325E-3</v>
      </c>
      <c r="L65" s="229">
        <v>5.0394001769757989E-3</v>
      </c>
      <c r="M65" s="229">
        <v>5.0394001770015856E-3</v>
      </c>
      <c r="N65" s="229">
        <v>1.209325422274645E-3</v>
      </c>
      <c r="O65" s="229">
        <v>1.612433896373643E-3</v>
      </c>
      <c r="P65" s="229">
        <v>1.612433896372871E-3</v>
      </c>
      <c r="Q65" s="229">
        <v>7.0534912119331924E-4</v>
      </c>
      <c r="R65" s="229">
        <v>4.6362917029132301E-3</v>
      </c>
      <c r="S65" s="229">
        <v>4.850000875922438E-3</v>
      </c>
      <c r="T65" s="229">
        <v>9.2685922328865841E-3</v>
      </c>
      <c r="U65" s="229">
        <v>8.7519167449125676E-3</v>
      </c>
      <c r="V65" s="229">
        <v>8.7392175581476675E-3</v>
      </c>
      <c r="W65" s="229">
        <v>8.832103039058882E-3</v>
      </c>
      <c r="X65" s="229">
        <v>6.1986545198849897E-3</v>
      </c>
      <c r="Y65" s="229">
        <v>3.3674615194868029E-3</v>
      </c>
      <c r="DA65" s="73" t="s">
        <v>3180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5.4881268223258908E-2</v>
      </c>
      <c r="N66" s="229">
        <v>5.22011634248888E-2</v>
      </c>
      <c r="O66" s="229">
        <v>5.1818422589003779E-2</v>
      </c>
      <c r="P66" s="229">
        <v>5.1562955716366647E-2</v>
      </c>
      <c r="Q66" s="229">
        <v>5.3477578843165993E-2</v>
      </c>
      <c r="R66" s="229">
        <v>5.4370793950859739E-2</v>
      </c>
      <c r="S66" s="229">
        <v>5.6425096805697447E-2</v>
      </c>
      <c r="T66" s="229">
        <v>2.9888705150131312E-2</v>
      </c>
      <c r="U66" s="229">
        <v>3.06780794075023E-2</v>
      </c>
      <c r="V66" s="229">
        <v>3.025490496594296E-2</v>
      </c>
      <c r="W66" s="229">
        <v>2.0715790321257931E-2</v>
      </c>
      <c r="X66" s="229">
        <v>1.446879823520964E-3</v>
      </c>
      <c r="Y66" s="229">
        <v>0</v>
      </c>
      <c r="DA66" s="73" t="s">
        <v>3181</v>
      </c>
    </row>
    <row r="67" spans="1:105" ht="12" customHeight="1" x14ac:dyDescent="0.25">
      <c r="A67" s="60" t="s">
        <v>3116</v>
      </c>
      <c r="B67" s="262">
        <v>2.758784906366984</v>
      </c>
      <c r="C67" s="262">
        <v>2.965230301142225</v>
      </c>
      <c r="D67" s="262">
        <v>3.1612664907645152</v>
      </c>
      <c r="E67" s="262">
        <v>3.7884633967867192</v>
      </c>
      <c r="F67" s="262">
        <v>3.7658755735637599</v>
      </c>
      <c r="G67" s="262">
        <v>3.4644026013929912</v>
      </c>
      <c r="H67" s="262">
        <v>3.6047406827576269</v>
      </c>
      <c r="I67" s="262">
        <v>3.415281989004284</v>
      </c>
      <c r="J67" s="262">
        <v>3.831295198837549</v>
      </c>
      <c r="K67" s="262">
        <v>3.7056318523332719</v>
      </c>
      <c r="L67" s="262">
        <v>3.951689952152035</v>
      </c>
      <c r="M67" s="262">
        <v>3.791148997208154</v>
      </c>
      <c r="N67" s="262">
        <v>3.3246063190982338</v>
      </c>
      <c r="O67" s="262">
        <v>3.1519884539736869</v>
      </c>
      <c r="P67" s="262">
        <v>1.2176934352330719</v>
      </c>
      <c r="Q67" s="262">
        <v>1.248714317933701</v>
      </c>
      <c r="R67" s="262">
        <v>1.2618384005543111</v>
      </c>
      <c r="S67" s="262">
        <v>1.2855212843693009</v>
      </c>
      <c r="T67" s="262">
        <v>1.3347026490586189</v>
      </c>
      <c r="U67" s="262">
        <v>1.373239363793392</v>
      </c>
      <c r="V67" s="262">
        <v>1.3939551636594341</v>
      </c>
      <c r="W67" s="262">
        <v>0.90422623625598519</v>
      </c>
      <c r="X67" s="262">
        <v>1.45928078134969</v>
      </c>
      <c r="Y67" s="262">
        <v>1.5243944804647369</v>
      </c>
      <c r="DA67" s="72" t="s">
        <v>3182</v>
      </c>
    </row>
    <row r="68" spans="1:105" ht="12" customHeight="1" x14ac:dyDescent="0.25">
      <c r="A68" s="57" t="s">
        <v>3118</v>
      </c>
      <c r="B68" s="261">
        <v>45.456163919581968</v>
      </c>
      <c r="C68" s="261">
        <v>47.467402806094633</v>
      </c>
      <c r="D68" s="261">
        <v>50.155654358860183</v>
      </c>
      <c r="E68" s="261">
        <v>38.44973827904294</v>
      </c>
      <c r="F68" s="261">
        <v>44.148233023632201</v>
      </c>
      <c r="G68" s="261">
        <v>41.250268762175523</v>
      </c>
      <c r="H68" s="261">
        <v>33.495410361529011</v>
      </c>
      <c r="I68" s="261">
        <v>36.763575547333701</v>
      </c>
      <c r="J68" s="261">
        <v>31.063465898152881</v>
      </c>
      <c r="K68" s="261">
        <v>30.271359290105192</v>
      </c>
      <c r="L68" s="261">
        <v>31.024886972430629</v>
      </c>
      <c r="M68" s="261">
        <v>28.91203962921837</v>
      </c>
      <c r="N68" s="261">
        <v>21.506606756878998</v>
      </c>
      <c r="O68" s="261">
        <v>17.46187362298474</v>
      </c>
      <c r="P68" s="261">
        <v>16.66392526220648</v>
      </c>
      <c r="Q68" s="261">
        <v>19.62252771737036</v>
      </c>
      <c r="R68" s="261">
        <v>16.332431691764072</v>
      </c>
      <c r="S68" s="261">
        <v>17.467887975375159</v>
      </c>
      <c r="T68" s="261">
        <v>16.549010489513439</v>
      </c>
      <c r="U68" s="261">
        <v>15.794274784209581</v>
      </c>
      <c r="V68" s="261">
        <v>16.590862755675399</v>
      </c>
      <c r="W68" s="261">
        <v>18.29291246631383</v>
      </c>
      <c r="X68" s="261">
        <v>18.545482472125901</v>
      </c>
      <c r="Y68" s="261">
        <v>17.11247444211887</v>
      </c>
      <c r="DA68" s="70" t="s">
        <v>3183</v>
      </c>
    </row>
    <row r="69" spans="1:105" ht="12" customHeight="1" x14ac:dyDescent="0.25">
      <c r="A69" s="41" t="s">
        <v>3120</v>
      </c>
      <c r="B69" s="350">
        <v>62.165586861631311</v>
      </c>
      <c r="C69" s="350">
        <v>68.037453181324082</v>
      </c>
      <c r="D69" s="350">
        <v>71.001908766215706</v>
      </c>
      <c r="E69" s="350">
        <v>79.114962482240216</v>
      </c>
      <c r="F69" s="350">
        <v>79.888530912722445</v>
      </c>
      <c r="G69" s="350">
        <v>75.082132197347732</v>
      </c>
      <c r="H69" s="350">
        <v>78.762386078795657</v>
      </c>
      <c r="I69" s="350">
        <v>75.11069396486846</v>
      </c>
      <c r="J69" s="350">
        <v>80.532557771763166</v>
      </c>
      <c r="K69" s="350">
        <v>78.571383726438015</v>
      </c>
      <c r="L69" s="350">
        <v>81.697401001626616</v>
      </c>
      <c r="M69" s="350">
        <v>79.037310532663042</v>
      </c>
      <c r="N69" s="350">
        <v>69.824182299759968</v>
      </c>
      <c r="O69" s="350">
        <v>65.440934014704126</v>
      </c>
      <c r="P69" s="350">
        <v>41.020866847541377</v>
      </c>
      <c r="Q69" s="350">
        <v>41.696225105443801</v>
      </c>
      <c r="R69" s="350">
        <v>43.147518630608801</v>
      </c>
      <c r="S69" s="350">
        <v>43.93932193625966</v>
      </c>
      <c r="T69" s="350">
        <v>42.891047067752652</v>
      </c>
      <c r="U69" s="350">
        <v>45.335706226221177</v>
      </c>
      <c r="V69" s="350">
        <v>45.44564950220645</v>
      </c>
      <c r="W69" s="350">
        <v>39.735768779109257</v>
      </c>
      <c r="X69" s="350">
        <v>48.504157322195823</v>
      </c>
      <c r="Y69" s="350">
        <v>45.092426025024082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0.99999999999999989</v>
      </c>
      <c r="C73" s="232">
        <f t="shared" si="3"/>
        <v>1</v>
      </c>
      <c r="D73" s="232">
        <f t="shared" si="3"/>
        <v>0.99999999999999978</v>
      </c>
      <c r="E73" s="232">
        <f t="shared" si="3"/>
        <v>1.0000000000000002</v>
      </c>
      <c r="F73" s="232">
        <f t="shared" si="3"/>
        <v>1</v>
      </c>
      <c r="G73" s="232">
        <f t="shared" si="3"/>
        <v>0.99999999999999978</v>
      </c>
      <c r="H73" s="232">
        <f t="shared" si="3"/>
        <v>1.0000000000000004</v>
      </c>
      <c r="I73" s="232">
        <f t="shared" si="3"/>
        <v>1</v>
      </c>
      <c r="J73" s="232">
        <f t="shared" si="3"/>
        <v>1.0000000000000002</v>
      </c>
      <c r="K73" s="232">
        <f t="shared" si="3"/>
        <v>1.0000000000000002</v>
      </c>
      <c r="L73" s="232">
        <f t="shared" si="3"/>
        <v>1.0000000000000002</v>
      </c>
      <c r="M73" s="232">
        <f t="shared" si="3"/>
        <v>1</v>
      </c>
      <c r="N73" s="232">
        <f t="shared" si="3"/>
        <v>1</v>
      </c>
      <c r="O73" s="232">
        <f t="shared" si="3"/>
        <v>1.0000000000000002</v>
      </c>
      <c r="P73" s="232">
        <f t="shared" si="3"/>
        <v>1</v>
      </c>
      <c r="Q73" s="232">
        <f t="shared" si="3"/>
        <v>1</v>
      </c>
      <c r="R73" s="232">
        <f t="shared" si="3"/>
        <v>1</v>
      </c>
      <c r="S73" s="232">
        <f t="shared" si="3"/>
        <v>1</v>
      </c>
      <c r="T73" s="232">
        <f t="shared" si="3"/>
        <v>0.99999999999999967</v>
      </c>
      <c r="U73" s="232">
        <f t="shared" si="3"/>
        <v>0.99999999999999978</v>
      </c>
      <c r="V73" s="232">
        <f t="shared" si="3"/>
        <v>0.99999999999999956</v>
      </c>
      <c r="W73" s="232">
        <f t="shared" si="3"/>
        <v>1</v>
      </c>
      <c r="X73" s="232">
        <f t="shared" si="3"/>
        <v>0.99999999999999978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2.715507530339872E-2</v>
      </c>
      <c r="C74" s="299">
        <f t="shared" si="4"/>
        <v>2.9586246046374946E-2</v>
      </c>
      <c r="D74" s="299">
        <f t="shared" si="4"/>
        <v>2.8784778812203388E-2</v>
      </c>
      <c r="E74" s="299">
        <f t="shared" si="4"/>
        <v>3.2328259484296538E-2</v>
      </c>
      <c r="F74" s="299">
        <f t="shared" si="4"/>
        <v>2.9944471192202851E-2</v>
      </c>
      <c r="G74" s="299">
        <f t="shared" si="4"/>
        <v>3.0170374056385108E-2</v>
      </c>
      <c r="H74" s="299">
        <f t="shared" si="4"/>
        <v>3.24002932557396E-2</v>
      </c>
      <c r="I74" s="299">
        <f t="shared" si="4"/>
        <v>3.148282235228294E-2</v>
      </c>
      <c r="J74" s="299">
        <f t="shared" si="4"/>
        <v>3.4548620127261218E-2</v>
      </c>
      <c r="K74" s="299">
        <f t="shared" si="4"/>
        <v>3.3617538545238572E-2</v>
      </c>
      <c r="L74" s="299">
        <f t="shared" si="4"/>
        <v>3.3217426175939639E-2</v>
      </c>
      <c r="M74" s="299">
        <f t="shared" si="4"/>
        <v>3.3612989571706033E-2</v>
      </c>
      <c r="N74" s="299">
        <f t="shared" si="4"/>
        <v>3.5452282414635092E-2</v>
      </c>
      <c r="O74" s="299">
        <f t="shared" si="4"/>
        <v>3.6198100638719574E-2</v>
      </c>
      <c r="P74" s="299">
        <f t="shared" si="4"/>
        <v>4.0234042310926373E-2</v>
      </c>
      <c r="Q74" s="299">
        <f t="shared" si="4"/>
        <v>3.9628504191376271E-2</v>
      </c>
      <c r="R74" s="299">
        <f t="shared" si="4"/>
        <v>4.3338971246888777E-2</v>
      </c>
      <c r="S74" s="299">
        <f t="shared" si="4"/>
        <v>4.2394596601868402E-2</v>
      </c>
      <c r="T74" s="299">
        <f t="shared" si="4"/>
        <v>4.2477512202818743E-2</v>
      </c>
      <c r="U74" s="299">
        <f t="shared" si="4"/>
        <v>4.4468099192659594E-2</v>
      </c>
      <c r="V74" s="299">
        <f t="shared" si="4"/>
        <v>4.3797805118446546E-2</v>
      </c>
      <c r="W74" s="299">
        <f t="shared" si="4"/>
        <v>4.330209205491279E-2</v>
      </c>
      <c r="X74" s="299">
        <f t="shared" si="4"/>
        <v>4.3987855590185906E-2</v>
      </c>
      <c r="Y74" s="299">
        <f t="shared" si="4"/>
        <v>4.1627170487473268E-2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3.3400800242855285E-3</v>
      </c>
      <c r="C75" s="233">
        <f t="shared" si="5"/>
        <v>3.6256573720077523E-3</v>
      </c>
      <c r="D75" s="233">
        <f t="shared" si="5"/>
        <v>3.5429666519851441E-3</v>
      </c>
      <c r="E75" s="233">
        <f t="shared" si="5"/>
        <v>4.0458677763574391E-3</v>
      </c>
      <c r="F75" s="233">
        <f t="shared" si="5"/>
        <v>3.7332165800858285E-3</v>
      </c>
      <c r="G75" s="233">
        <f t="shared" si="5"/>
        <v>3.7426416597142157E-3</v>
      </c>
      <c r="H75" s="233">
        <f t="shared" si="5"/>
        <v>4.0118823498612134E-3</v>
      </c>
      <c r="I75" s="233">
        <f t="shared" si="5"/>
        <v>3.892642295073264E-3</v>
      </c>
      <c r="J75" s="233">
        <f t="shared" si="5"/>
        <v>4.3168093201914155E-3</v>
      </c>
      <c r="K75" s="233">
        <f t="shared" si="5"/>
        <v>4.1916425869708944E-3</v>
      </c>
      <c r="L75" s="233">
        <f t="shared" si="5"/>
        <v>4.1676678082913149E-3</v>
      </c>
      <c r="M75" s="233">
        <f t="shared" si="5"/>
        <v>4.2084204047501527E-3</v>
      </c>
      <c r="N75" s="233">
        <f t="shared" si="5"/>
        <v>4.4306200523232895E-3</v>
      </c>
      <c r="O75" s="233">
        <f t="shared" si="5"/>
        <v>4.5367792090912663E-3</v>
      </c>
      <c r="P75" s="233">
        <f t="shared" si="5"/>
        <v>4.6710767549974965E-3</v>
      </c>
      <c r="Q75" s="233">
        <f t="shared" si="5"/>
        <v>4.6047649580778704E-3</v>
      </c>
      <c r="R75" s="233">
        <f t="shared" si="5"/>
        <v>5.0243221265445E-3</v>
      </c>
      <c r="S75" s="233">
        <f t="shared" si="5"/>
        <v>4.9150316604927207E-3</v>
      </c>
      <c r="T75" s="233">
        <f t="shared" si="5"/>
        <v>4.955192966381073E-3</v>
      </c>
      <c r="U75" s="233">
        <f t="shared" si="5"/>
        <v>5.1729909374828289E-3</v>
      </c>
      <c r="V75" s="233">
        <f t="shared" si="5"/>
        <v>5.1015363346525663E-3</v>
      </c>
      <c r="W75" s="233">
        <f t="shared" si="5"/>
        <v>4.9222097417993809E-3</v>
      </c>
      <c r="X75" s="233">
        <f t="shared" si="5"/>
        <v>5.1136448766821059E-3</v>
      </c>
      <c r="Y75" s="233">
        <f t="shared" si="5"/>
        <v>4.9018751385645374E-3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3.0141584823669292E-2</v>
      </c>
      <c r="C76" s="233">
        <f t="shared" si="6"/>
        <v>3.262841148614825E-2</v>
      </c>
      <c r="D76" s="233">
        <f t="shared" si="6"/>
        <v>3.1988797621976921E-2</v>
      </c>
      <c r="E76" s="233">
        <f t="shared" si="6"/>
        <v>3.6976932988636697E-2</v>
      </c>
      <c r="F76" s="233">
        <f t="shared" si="6"/>
        <v>3.4025049200804146E-2</v>
      </c>
      <c r="G76" s="233">
        <f t="shared" si="6"/>
        <v>3.3986920034716865E-2</v>
      </c>
      <c r="H76" s="233">
        <f t="shared" si="6"/>
        <v>3.6382792628249984E-2</v>
      </c>
      <c r="I76" s="233">
        <f t="shared" si="6"/>
        <v>3.526386883344193E-2</v>
      </c>
      <c r="J76" s="233">
        <f t="shared" si="6"/>
        <v>3.9407453112548028E-2</v>
      </c>
      <c r="K76" s="233">
        <f t="shared" si="6"/>
        <v>3.8206515521883776E-2</v>
      </c>
      <c r="L76" s="233">
        <f t="shared" si="6"/>
        <v>3.8159489980941298E-2</v>
      </c>
      <c r="M76" s="233">
        <f t="shared" si="6"/>
        <v>3.8474237347137376E-2</v>
      </c>
      <c r="N76" s="233">
        <f t="shared" si="6"/>
        <v>4.0452351425297697E-2</v>
      </c>
      <c r="O76" s="233">
        <f t="shared" si="6"/>
        <v>4.1507119490457614E-2</v>
      </c>
      <c r="P76" s="233">
        <f t="shared" si="6"/>
        <v>4.028957807982643E-2</v>
      </c>
      <c r="Q76" s="233">
        <f t="shared" si="6"/>
        <v>3.9745975331580995E-2</v>
      </c>
      <c r="R76" s="233">
        <f t="shared" si="6"/>
        <v>4.3285049905207339E-2</v>
      </c>
      <c r="S76" s="233">
        <f t="shared" si="6"/>
        <v>4.2344865540994814E-2</v>
      </c>
      <c r="T76" s="233">
        <f t="shared" si="6"/>
        <v>4.2908307499283489E-2</v>
      </c>
      <c r="U76" s="233">
        <f t="shared" si="6"/>
        <v>4.4692321148972515E-2</v>
      </c>
      <c r="V76" s="233">
        <f t="shared" si="6"/>
        <v>4.4121242555923285E-2</v>
      </c>
      <c r="W76" s="233">
        <f t="shared" si="6"/>
        <v>4.1708932712567662E-2</v>
      </c>
      <c r="X76" s="233">
        <f t="shared" si="6"/>
        <v>4.4154918170650183E-2</v>
      </c>
      <c r="Y76" s="233">
        <f t="shared" si="6"/>
        <v>4.2771153196079999E-2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9.6883238787563806E-3</v>
      </c>
      <c r="C77" s="233">
        <f t="shared" si="7"/>
        <v>1.0562968533788589E-2</v>
      </c>
      <c r="D77" s="233">
        <f t="shared" si="7"/>
        <v>1.0268453711681266E-2</v>
      </c>
      <c r="E77" s="233">
        <f t="shared" si="7"/>
        <v>1.1496527999415956E-2</v>
      </c>
      <c r="F77" s="233">
        <f t="shared" si="7"/>
        <v>1.0656531912195896E-2</v>
      </c>
      <c r="G77" s="233">
        <f t="shared" si="7"/>
        <v>1.0747030865139897E-2</v>
      </c>
      <c r="H77" s="233">
        <f t="shared" si="7"/>
        <v>1.1545334113601556E-2</v>
      </c>
      <c r="I77" s="233">
        <f t="shared" si="7"/>
        <v>1.1221447553810177E-2</v>
      </c>
      <c r="J77" s="233">
        <f t="shared" si="7"/>
        <v>1.2289869678071904E-2</v>
      </c>
      <c r="K77" s="233">
        <f t="shared" si="7"/>
        <v>1.1963420484042557E-2</v>
      </c>
      <c r="L77" s="233">
        <f t="shared" si="7"/>
        <v>1.180705819970391E-2</v>
      </c>
      <c r="M77" s="233">
        <f t="shared" si="7"/>
        <v>1.1952447707766817E-2</v>
      </c>
      <c r="N77" s="233">
        <f t="shared" si="7"/>
        <v>1.2610841636741987E-2</v>
      </c>
      <c r="O77" s="233">
        <f t="shared" si="7"/>
        <v>1.2869154578486006E-2</v>
      </c>
      <c r="P77" s="233">
        <f t="shared" si="7"/>
        <v>1.4504377208253452E-2</v>
      </c>
      <c r="Q77" s="233">
        <f t="shared" si="7"/>
        <v>1.4283929026167418E-2</v>
      </c>
      <c r="R77" s="233">
        <f t="shared" si="7"/>
        <v>1.56276032497005E-2</v>
      </c>
      <c r="S77" s="233">
        <f t="shared" si="7"/>
        <v>1.5286967761669599E-2</v>
      </c>
      <c r="T77" s="233">
        <f t="shared" si="7"/>
        <v>1.5300391715267554E-2</v>
      </c>
      <c r="U77" s="233">
        <f t="shared" si="7"/>
        <v>1.6025173488169491E-2</v>
      </c>
      <c r="V77" s="233">
        <f t="shared" si="7"/>
        <v>1.5780099858288234E-2</v>
      </c>
      <c r="W77" s="233">
        <f t="shared" si="7"/>
        <v>1.5667067178505665E-2</v>
      </c>
      <c r="X77" s="233">
        <f t="shared" si="7"/>
        <v>1.5853982146509002E-2</v>
      </c>
      <c r="Y77" s="233">
        <f t="shared" si="7"/>
        <v>1.49693571878494E-2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3.5554209443416744E-2</v>
      </c>
      <c r="C78" s="300">
        <f t="shared" si="8"/>
        <v>3.8002617346966694E-2</v>
      </c>
      <c r="D78" s="300">
        <f t="shared" si="8"/>
        <v>3.6714891812088653E-2</v>
      </c>
      <c r="E78" s="300">
        <f t="shared" si="8"/>
        <v>4.1738273794495968E-2</v>
      </c>
      <c r="F78" s="300">
        <f t="shared" si="8"/>
        <v>3.88205935142703E-2</v>
      </c>
      <c r="G78" s="300">
        <f t="shared" si="8"/>
        <v>3.8937232116379429E-2</v>
      </c>
      <c r="H78" s="300">
        <f t="shared" si="8"/>
        <v>4.1597233936218843E-2</v>
      </c>
      <c r="I78" s="300">
        <f t="shared" si="8"/>
        <v>4.0150745560684847E-2</v>
      </c>
      <c r="J78" s="300">
        <f t="shared" si="8"/>
        <v>4.5662870103932759E-2</v>
      </c>
      <c r="K78" s="300">
        <f t="shared" si="8"/>
        <v>4.3313720291200696E-2</v>
      </c>
      <c r="L78" s="300">
        <f t="shared" si="8"/>
        <v>4.318196822928827E-2</v>
      </c>
      <c r="M78" s="300">
        <f t="shared" si="8"/>
        <v>4.4718561557324912E-2</v>
      </c>
      <c r="N78" s="300">
        <f t="shared" si="8"/>
        <v>4.893915272412893E-2</v>
      </c>
      <c r="O78" s="300">
        <f t="shared" si="8"/>
        <v>5.1724148033773794E-2</v>
      </c>
      <c r="P78" s="300">
        <f t="shared" si="8"/>
        <v>5.5502692072363045E-2</v>
      </c>
      <c r="Q78" s="300">
        <f t="shared" si="8"/>
        <v>5.4612532949342561E-2</v>
      </c>
      <c r="R78" s="300">
        <f t="shared" si="8"/>
        <v>5.7598425865056958E-2</v>
      </c>
      <c r="S78" s="300">
        <f t="shared" si="8"/>
        <v>5.5863338610959046E-2</v>
      </c>
      <c r="T78" s="300">
        <f t="shared" si="8"/>
        <v>5.6387352632092623E-2</v>
      </c>
      <c r="U78" s="300">
        <f t="shared" si="8"/>
        <v>5.9829792409368629E-2</v>
      </c>
      <c r="V78" s="300">
        <f t="shared" si="8"/>
        <v>5.8632209732793983E-2</v>
      </c>
      <c r="W78" s="300">
        <f t="shared" si="8"/>
        <v>5.6537038262480105E-2</v>
      </c>
      <c r="X78" s="300">
        <f t="shared" si="8"/>
        <v>5.9014439644726448E-2</v>
      </c>
      <c r="Y78" s="300">
        <f t="shared" si="8"/>
        <v>5.6708920182629484E-2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0.11252397157795346</v>
      </c>
      <c r="C79" s="301">
        <f t="shared" si="9"/>
        <v>9.0793359556386843E-2</v>
      </c>
      <c r="D79" s="301">
        <f t="shared" si="9"/>
        <v>9.3661556315748518E-2</v>
      </c>
      <c r="E79" s="301">
        <f t="shared" si="9"/>
        <v>8.5600558728669243E-2</v>
      </c>
      <c r="F79" s="301">
        <f t="shared" si="9"/>
        <v>0.11722696642529147</v>
      </c>
      <c r="G79" s="301">
        <f t="shared" si="9"/>
        <v>0.12333705970523623</v>
      </c>
      <c r="H79" s="301">
        <f t="shared" si="9"/>
        <v>0.13715454192304097</v>
      </c>
      <c r="I79" s="301">
        <f t="shared" si="9"/>
        <v>0.12890538930860951</v>
      </c>
      <c r="J79" s="301">
        <f t="shared" si="9"/>
        <v>0.10828169643102835</v>
      </c>
      <c r="K79" s="301">
        <f t="shared" si="9"/>
        <v>0.12417574525927398</v>
      </c>
      <c r="L79" s="301">
        <f t="shared" si="9"/>
        <v>0.12138870732787324</v>
      </c>
      <c r="M79" s="301">
        <f t="shared" si="9"/>
        <v>0.13034912636500592</v>
      </c>
      <c r="N79" s="301">
        <f t="shared" si="9"/>
        <v>0.12931468310937172</v>
      </c>
      <c r="O79" s="301">
        <f t="shared" si="9"/>
        <v>0.13934334253044514</v>
      </c>
      <c r="P79" s="301">
        <f t="shared" si="9"/>
        <v>0.1439871942248416</v>
      </c>
      <c r="Q79" s="301">
        <f t="shared" si="9"/>
        <v>0.11279394777871471</v>
      </c>
      <c r="R79" s="301">
        <f t="shared" si="9"/>
        <v>0.10171255159672554</v>
      </c>
      <c r="S79" s="301">
        <f t="shared" si="9"/>
        <v>0.10491008355747194</v>
      </c>
      <c r="T79" s="301">
        <f t="shared" si="9"/>
        <v>9.6353955722106033E-2</v>
      </c>
      <c r="U79" s="301">
        <f t="shared" si="9"/>
        <v>9.3070709772875806E-2</v>
      </c>
      <c r="V79" s="301">
        <f t="shared" si="9"/>
        <v>9.1343969196565664E-2</v>
      </c>
      <c r="W79" s="301">
        <f t="shared" si="9"/>
        <v>0.102369739211878</v>
      </c>
      <c r="X79" s="301">
        <f t="shared" si="9"/>
        <v>8.2453090027501674E-2</v>
      </c>
      <c r="Y79" s="301">
        <f t="shared" si="9"/>
        <v>8.6445015530786484E-2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0.23274604177574282</v>
      </c>
      <c r="C80" s="301">
        <f t="shared" si="10"/>
        <v>0.22228083289422415</v>
      </c>
      <c r="D80" s="301">
        <f t="shared" si="10"/>
        <v>0.22583522496149919</v>
      </c>
      <c r="E80" s="301">
        <f t="shared" si="10"/>
        <v>0.19452493753062267</v>
      </c>
      <c r="F80" s="301">
        <f t="shared" si="10"/>
        <v>0.19985893278957345</v>
      </c>
      <c r="G80" s="301">
        <f t="shared" si="10"/>
        <v>0.20000206904845735</v>
      </c>
      <c r="H80" s="301">
        <f t="shared" si="10"/>
        <v>0.18064456516430433</v>
      </c>
      <c r="I80" s="301">
        <f t="shared" si="10"/>
        <v>0.19186046069189155</v>
      </c>
      <c r="J80" s="301">
        <f t="shared" si="10"/>
        <v>0.16804276619392011</v>
      </c>
      <c r="K80" s="301">
        <f t="shared" si="10"/>
        <v>0.17417673773266537</v>
      </c>
      <c r="L80" s="301">
        <f t="shared" si="10"/>
        <v>0.17340330391972825</v>
      </c>
      <c r="M80" s="301">
        <f t="shared" si="10"/>
        <v>0.16591699858475722</v>
      </c>
      <c r="N80" s="301">
        <f t="shared" si="10"/>
        <v>0.1550062485758375</v>
      </c>
      <c r="O80" s="301">
        <f t="shared" si="10"/>
        <v>0.14110205233613804</v>
      </c>
      <c r="P80" s="301">
        <f t="shared" si="10"/>
        <v>0.16801748563420388</v>
      </c>
      <c r="Q80" s="301">
        <f t="shared" si="10"/>
        <v>0.18555624204580209</v>
      </c>
      <c r="R80" s="301">
        <f t="shared" si="10"/>
        <v>0.17324695246938684</v>
      </c>
      <c r="S80" s="301">
        <f t="shared" si="10"/>
        <v>0.17824055467113342</v>
      </c>
      <c r="T80" s="301">
        <f t="shared" si="10"/>
        <v>0.17603360851395064</v>
      </c>
      <c r="U80" s="301">
        <f t="shared" si="10"/>
        <v>0.16644224536861338</v>
      </c>
      <c r="V80" s="301">
        <f t="shared" si="10"/>
        <v>0.17089668928057808</v>
      </c>
      <c r="W80" s="301">
        <f t="shared" si="10"/>
        <v>0.19032943555236684</v>
      </c>
      <c r="X80" s="301">
        <f t="shared" si="10"/>
        <v>0.17608124204825712</v>
      </c>
      <c r="Y80" s="301">
        <f t="shared" si="10"/>
        <v>0.18123340614568159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0.22440341367280844</v>
      </c>
      <c r="C81" s="302">
        <f t="shared" si="11"/>
        <v>0.21346508552118174</v>
      </c>
      <c r="D81" s="302">
        <f t="shared" si="11"/>
        <v>0.21694242174670675</v>
      </c>
      <c r="E81" s="302">
        <f t="shared" si="11"/>
        <v>0.18317930723754647</v>
      </c>
      <c r="F81" s="302">
        <f t="shared" si="11"/>
        <v>0.18964126133679934</v>
      </c>
      <c r="G81" s="302">
        <f t="shared" si="11"/>
        <v>0.1900885543908232</v>
      </c>
      <c r="H81" s="302">
        <f t="shared" si="11"/>
        <v>0.17014850772349449</v>
      </c>
      <c r="I81" s="302">
        <f t="shared" si="11"/>
        <v>0.18177629528925196</v>
      </c>
      <c r="J81" s="302">
        <f t="shared" si="11"/>
        <v>0.15605900549707086</v>
      </c>
      <c r="K81" s="302">
        <f t="shared" si="11"/>
        <v>0.16269556989258663</v>
      </c>
      <c r="L81" s="302">
        <f t="shared" si="11"/>
        <v>0.16153156360280307</v>
      </c>
      <c r="M81" s="302">
        <f t="shared" si="11"/>
        <v>0.15408449619258319</v>
      </c>
      <c r="N81" s="302">
        <f t="shared" si="11"/>
        <v>0.14269074332399229</v>
      </c>
      <c r="O81" s="302">
        <f t="shared" si="11"/>
        <v>0.12826396913921909</v>
      </c>
      <c r="P81" s="302">
        <f t="shared" si="11"/>
        <v>0.16130696984515874</v>
      </c>
      <c r="Q81" s="302">
        <f t="shared" si="11"/>
        <v>0.17886554999068399</v>
      </c>
      <c r="R81" s="302">
        <f t="shared" si="11"/>
        <v>0.16616566071495642</v>
      </c>
      <c r="S81" s="302">
        <f t="shared" si="11"/>
        <v>0.17130966805045708</v>
      </c>
      <c r="T81" s="302">
        <f t="shared" si="11"/>
        <v>0.16846765123858953</v>
      </c>
      <c r="U81" s="302">
        <f t="shared" si="11"/>
        <v>0.15881496604614667</v>
      </c>
      <c r="V81" s="302">
        <f t="shared" si="11"/>
        <v>0.16325171003636713</v>
      </c>
      <c r="W81" s="302">
        <f t="shared" si="11"/>
        <v>0.18524468415171141</v>
      </c>
      <c r="X81" s="302">
        <f t="shared" si="11"/>
        <v>0.16860711917246446</v>
      </c>
      <c r="Y81" s="302">
        <f t="shared" si="11"/>
        <v>0.17288550353090792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8.3426281029343498E-3</v>
      </c>
      <c r="C82" s="302">
        <f t="shared" si="12"/>
        <v>8.8157473730424186E-3</v>
      </c>
      <c r="D82" s="302">
        <f t="shared" si="12"/>
        <v>8.8928032147924229E-3</v>
      </c>
      <c r="E82" s="302">
        <f t="shared" si="12"/>
        <v>1.1345630293076187E-2</v>
      </c>
      <c r="F82" s="302">
        <f t="shared" si="12"/>
        <v>1.0217671452774137E-2</v>
      </c>
      <c r="G82" s="302">
        <f t="shared" si="12"/>
        <v>9.9135146576341624E-3</v>
      </c>
      <c r="H82" s="302">
        <f t="shared" si="12"/>
        <v>1.0496057440809824E-2</v>
      </c>
      <c r="I82" s="302">
        <f t="shared" si="12"/>
        <v>1.0084165402639594E-2</v>
      </c>
      <c r="J82" s="302">
        <f t="shared" si="12"/>
        <v>1.198376069684926E-2</v>
      </c>
      <c r="K82" s="302">
        <f t="shared" si="12"/>
        <v>1.148116784007875E-2</v>
      </c>
      <c r="L82" s="302">
        <f t="shared" si="12"/>
        <v>1.1871740316925174E-2</v>
      </c>
      <c r="M82" s="302">
        <f t="shared" si="12"/>
        <v>1.1832502392174033E-2</v>
      </c>
      <c r="N82" s="302">
        <f t="shared" si="12"/>
        <v>1.2315505251845214E-2</v>
      </c>
      <c r="O82" s="302">
        <f t="shared" si="12"/>
        <v>1.2838083196918962E-2</v>
      </c>
      <c r="P82" s="302">
        <f t="shared" si="12"/>
        <v>6.7105157890451125E-3</v>
      </c>
      <c r="Q82" s="302">
        <f t="shared" si="12"/>
        <v>6.6906920551181113E-3</v>
      </c>
      <c r="R82" s="302">
        <f t="shared" si="12"/>
        <v>7.081291754430427E-3</v>
      </c>
      <c r="S82" s="302">
        <f t="shared" si="12"/>
        <v>6.9308866206763365E-3</v>
      </c>
      <c r="T82" s="302">
        <f t="shared" si="12"/>
        <v>7.5659572753610958E-3</v>
      </c>
      <c r="U82" s="302">
        <f t="shared" si="12"/>
        <v>7.6272793224667068E-3</v>
      </c>
      <c r="V82" s="302">
        <f t="shared" si="12"/>
        <v>7.6449792442109411E-3</v>
      </c>
      <c r="W82" s="302">
        <f t="shared" si="12"/>
        <v>5.0847514006554283E-3</v>
      </c>
      <c r="X82" s="302">
        <f t="shared" si="12"/>
        <v>7.4741228757926872E-3</v>
      </c>
      <c r="Y82" s="302">
        <f t="shared" si="12"/>
        <v>8.3479026147736633E-3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7.9046632874517648E-3</v>
      </c>
      <c r="C83" s="301">
        <f t="shared" si="13"/>
        <v>3.5183444226378107E-3</v>
      </c>
      <c r="D83" s="301">
        <f t="shared" si="13"/>
        <v>4.0304349235066707E-3</v>
      </c>
      <c r="E83" s="301">
        <f t="shared" si="13"/>
        <v>5.5615822053180514E-3</v>
      </c>
      <c r="F83" s="301">
        <f t="shared" si="13"/>
        <v>5.0338139481284228E-3</v>
      </c>
      <c r="G83" s="301">
        <f t="shared" si="13"/>
        <v>4.8357593654999882E-3</v>
      </c>
      <c r="H83" s="301">
        <f t="shared" si="13"/>
        <v>9.118828307680826E-3</v>
      </c>
      <c r="I83" s="301">
        <f t="shared" si="13"/>
        <v>6.2643815204868987E-3</v>
      </c>
      <c r="J83" s="301">
        <f t="shared" si="13"/>
        <v>4.1299920419296601E-3</v>
      </c>
      <c r="K83" s="301">
        <f t="shared" si="13"/>
        <v>6.1338080374630554E-3</v>
      </c>
      <c r="L83" s="301">
        <f t="shared" si="13"/>
        <v>7.167789471396427E-3</v>
      </c>
      <c r="M83" s="301">
        <f t="shared" si="13"/>
        <v>6.552321658486137E-3</v>
      </c>
      <c r="N83" s="301">
        <f t="shared" si="13"/>
        <v>6.5841318198669018E-3</v>
      </c>
      <c r="O83" s="301">
        <f t="shared" si="13"/>
        <v>6.0238604053953586E-3</v>
      </c>
      <c r="P83" s="301">
        <f t="shared" si="13"/>
        <v>7.2117237346757592E-3</v>
      </c>
      <c r="Q83" s="301">
        <f t="shared" si="13"/>
        <v>6.3837934936183741E-3</v>
      </c>
      <c r="R83" s="301">
        <f t="shared" si="13"/>
        <v>8.0730889574632571E-3</v>
      </c>
      <c r="S83" s="301">
        <f t="shared" si="13"/>
        <v>8.421813523380256E-3</v>
      </c>
      <c r="T83" s="301">
        <f t="shared" si="13"/>
        <v>7.6279710338078566E-3</v>
      </c>
      <c r="U83" s="301">
        <f t="shared" si="13"/>
        <v>7.9477289243150128E-3</v>
      </c>
      <c r="V83" s="301">
        <f t="shared" si="13"/>
        <v>7.1279901032833574E-3</v>
      </c>
      <c r="W83" s="301">
        <f t="shared" si="13"/>
        <v>8.013164781794594E-3</v>
      </c>
      <c r="X83" s="301">
        <f t="shared" si="13"/>
        <v>5.6457990208178006E-3</v>
      </c>
      <c r="Y83" s="301">
        <f t="shared" si="13"/>
        <v>6.4343315412754903E-3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3.2920494580706322E-3</v>
      </c>
      <c r="C84" s="302">
        <f t="shared" si="14"/>
        <v>1.1598037670025505E-3</v>
      </c>
      <c r="D84" s="302">
        <f t="shared" si="14"/>
        <v>1.4085996032641229E-3</v>
      </c>
      <c r="E84" s="302">
        <f t="shared" si="14"/>
        <v>1.9998786043192128E-3</v>
      </c>
      <c r="F84" s="302">
        <f t="shared" si="14"/>
        <v>1.8134580436670285E-3</v>
      </c>
      <c r="G84" s="302">
        <f t="shared" si="14"/>
        <v>1.7362612497679611E-3</v>
      </c>
      <c r="H84" s="302">
        <f t="shared" si="14"/>
        <v>3.7606395733889792E-3</v>
      </c>
      <c r="I84" s="302">
        <f t="shared" si="14"/>
        <v>2.4146918213053779E-3</v>
      </c>
      <c r="J84" s="302">
        <f t="shared" si="14"/>
        <v>1.2658792306403375E-3</v>
      </c>
      <c r="K84" s="302">
        <f t="shared" si="14"/>
        <v>2.2535021043315257E-3</v>
      </c>
      <c r="L84" s="302">
        <f t="shared" si="14"/>
        <v>2.7247764380769184E-3</v>
      </c>
      <c r="M84" s="302">
        <f t="shared" si="14"/>
        <v>2.0332069752396903E-3</v>
      </c>
      <c r="N84" s="302">
        <f t="shared" si="14"/>
        <v>1.9784386814231812E-3</v>
      </c>
      <c r="O84" s="302">
        <f t="shared" si="14"/>
        <v>1.5484017840811093E-3</v>
      </c>
      <c r="P84" s="302">
        <f t="shared" si="14"/>
        <v>2.3244539955293289E-3</v>
      </c>
      <c r="Q84" s="302">
        <f t="shared" si="14"/>
        <v>1.8502517590331966E-3</v>
      </c>
      <c r="R84" s="302">
        <f t="shared" si="14"/>
        <v>2.627554154908794E-3</v>
      </c>
      <c r="S84" s="302">
        <f t="shared" si="14"/>
        <v>2.8383456062826351E-3</v>
      </c>
      <c r="T84" s="302">
        <f t="shared" si="14"/>
        <v>2.7850401367484155E-3</v>
      </c>
      <c r="U84" s="302">
        <f t="shared" si="14"/>
        <v>2.9518819468345231E-3</v>
      </c>
      <c r="V84" s="302">
        <f t="shared" si="14"/>
        <v>2.5417991780078892E-3</v>
      </c>
      <c r="W84" s="302">
        <f t="shared" si="14"/>
        <v>3.2879402756173732E-3</v>
      </c>
      <c r="X84" s="302">
        <f t="shared" si="14"/>
        <v>2.2443052767309969E-3</v>
      </c>
      <c r="Y84" s="302">
        <f t="shared" si="14"/>
        <v>2.5978652312738906E-3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3.5725847757660375E-3</v>
      </c>
      <c r="C85" s="302">
        <f t="shared" si="15"/>
        <v>1.2595304535539522E-3</v>
      </c>
      <c r="D85" s="302">
        <f t="shared" si="15"/>
        <v>1.5132189948650827E-3</v>
      </c>
      <c r="E85" s="302">
        <f t="shared" si="15"/>
        <v>2.1473069635382209E-3</v>
      </c>
      <c r="F85" s="302">
        <f t="shared" si="15"/>
        <v>1.9465756232283191E-3</v>
      </c>
      <c r="G85" s="302">
        <f t="shared" si="15"/>
        <v>1.8636353707833224E-3</v>
      </c>
      <c r="H85" s="302">
        <f t="shared" si="15"/>
        <v>4.0497036199888883E-3</v>
      </c>
      <c r="I85" s="302">
        <f t="shared" si="15"/>
        <v>2.5925528748136136E-3</v>
      </c>
      <c r="J85" s="302">
        <f t="shared" si="15"/>
        <v>1.3701640049281522E-3</v>
      </c>
      <c r="K85" s="302">
        <f t="shared" si="15"/>
        <v>2.449012583388028E-3</v>
      </c>
      <c r="L85" s="302">
        <f t="shared" si="15"/>
        <v>2.9630291847966323E-3</v>
      </c>
      <c r="M85" s="302">
        <f t="shared" si="15"/>
        <v>3.0440224086066745E-3</v>
      </c>
      <c r="N85" s="302">
        <f t="shared" si="15"/>
        <v>3.0703875831879128E-3</v>
      </c>
      <c r="O85" s="302">
        <f t="shared" si="15"/>
        <v>2.875006179615786E-3</v>
      </c>
      <c r="P85" s="302">
        <f t="shared" si="15"/>
        <v>4.0507070517967472E-3</v>
      </c>
      <c r="Q85" s="302">
        <f t="shared" si="15"/>
        <v>3.6994503619076605E-3</v>
      </c>
      <c r="R85" s="302">
        <f t="shared" si="15"/>
        <v>4.5627495374241291E-3</v>
      </c>
      <c r="S85" s="302">
        <f t="shared" si="15"/>
        <v>4.7194328236142896E-3</v>
      </c>
      <c r="T85" s="302">
        <f t="shared" si="15"/>
        <v>3.8997250765796382E-3</v>
      </c>
      <c r="U85" s="302">
        <f t="shared" si="15"/>
        <v>4.0449964783898116E-3</v>
      </c>
      <c r="V85" s="302">
        <f t="shared" si="15"/>
        <v>3.6331338753672797E-3</v>
      </c>
      <c r="W85" s="302">
        <f t="shared" si="15"/>
        <v>4.0913368245206862E-3</v>
      </c>
      <c r="X85" s="302">
        <f t="shared" si="15"/>
        <v>2.4697364075252567E-3</v>
      </c>
      <c r="Y85" s="302">
        <f t="shared" si="15"/>
        <v>2.7957797123261859E-3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1.0400290536150961E-3</v>
      </c>
      <c r="C86" s="302">
        <f t="shared" si="16"/>
        <v>1.0990102020813084E-3</v>
      </c>
      <c r="D86" s="302">
        <f t="shared" si="16"/>
        <v>1.1086163253774652E-3</v>
      </c>
      <c r="E86" s="302">
        <f t="shared" si="16"/>
        <v>1.4143966374606184E-3</v>
      </c>
      <c r="F86" s="302">
        <f t="shared" si="16"/>
        <v>1.273780281233075E-3</v>
      </c>
      <c r="G86" s="302">
        <f t="shared" si="16"/>
        <v>1.2358627449487042E-3</v>
      </c>
      <c r="H86" s="302">
        <f t="shared" si="16"/>
        <v>1.3084851143029589E-3</v>
      </c>
      <c r="I86" s="302">
        <f t="shared" si="16"/>
        <v>1.2571368243679082E-3</v>
      </c>
      <c r="J86" s="302">
        <f t="shared" si="16"/>
        <v>1.49394880636117E-3</v>
      </c>
      <c r="K86" s="302">
        <f t="shared" si="16"/>
        <v>1.4312933497435023E-3</v>
      </c>
      <c r="L86" s="302">
        <f t="shared" si="16"/>
        <v>1.4799838485228757E-3</v>
      </c>
      <c r="M86" s="302">
        <f t="shared" si="16"/>
        <v>1.4750922746397726E-3</v>
      </c>
      <c r="N86" s="302">
        <f t="shared" si="16"/>
        <v>1.5353055552558073E-3</v>
      </c>
      <c r="O86" s="302">
        <f t="shared" si="16"/>
        <v>1.6004524416984632E-3</v>
      </c>
      <c r="P86" s="302">
        <f t="shared" si="16"/>
        <v>8.3656268734968358E-4</v>
      </c>
      <c r="Q86" s="302">
        <f t="shared" si="16"/>
        <v>8.3409137267751647E-4</v>
      </c>
      <c r="R86" s="302">
        <f t="shared" si="16"/>
        <v>8.8278526513033281E-4</v>
      </c>
      <c r="S86" s="302">
        <f t="shared" si="16"/>
        <v>8.6403509348333097E-4</v>
      </c>
      <c r="T86" s="302">
        <f t="shared" si="16"/>
        <v>9.4320582047980304E-4</v>
      </c>
      <c r="U86" s="302">
        <f t="shared" si="16"/>
        <v>9.5085049909067823E-4</v>
      </c>
      <c r="V86" s="302">
        <f t="shared" si="16"/>
        <v>9.5305704990818858E-4</v>
      </c>
      <c r="W86" s="302">
        <f t="shared" si="16"/>
        <v>6.3388768165653381E-4</v>
      </c>
      <c r="X86" s="302">
        <f t="shared" si="16"/>
        <v>9.3175733656154628E-4</v>
      </c>
      <c r="Y86" s="302">
        <f t="shared" si="16"/>
        <v>1.0406865976754142E-3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1.6048417926875742E-2</v>
      </c>
      <c r="C87" s="301">
        <f t="shared" si="17"/>
        <v>1.5153720505504663E-2</v>
      </c>
      <c r="D87" s="301">
        <f t="shared" si="17"/>
        <v>1.5483166794260105E-2</v>
      </c>
      <c r="E87" s="301">
        <f t="shared" si="17"/>
        <v>1.9879200508360197E-2</v>
      </c>
      <c r="F87" s="301">
        <f t="shared" si="17"/>
        <v>1.7917830331700309E-2</v>
      </c>
      <c r="G87" s="301">
        <f t="shared" si="17"/>
        <v>1.7345731592477008E-2</v>
      </c>
      <c r="H87" s="301">
        <f t="shared" si="17"/>
        <v>1.9965407341599253E-2</v>
      </c>
      <c r="I87" s="301">
        <f t="shared" si="17"/>
        <v>1.8196386080768429E-2</v>
      </c>
      <c r="J87" s="301">
        <f t="shared" si="17"/>
        <v>2.0349276952755877E-2</v>
      </c>
      <c r="K87" s="301">
        <f t="shared" si="17"/>
        <v>2.0328721068221287E-2</v>
      </c>
      <c r="L87" s="301">
        <f t="shared" si="17"/>
        <v>2.1332819719958537E-2</v>
      </c>
      <c r="M87" s="301">
        <f t="shared" si="17"/>
        <v>2.0820322251563262E-2</v>
      </c>
      <c r="N87" s="301">
        <f t="shared" si="17"/>
        <v>2.1553939134063782E-2</v>
      </c>
      <c r="O87" s="301">
        <f t="shared" si="17"/>
        <v>2.2099596542087645E-2</v>
      </c>
      <c r="P87" s="301">
        <f t="shared" si="17"/>
        <v>1.2875372352842401E-2</v>
      </c>
      <c r="Q87" s="301">
        <f t="shared" si="17"/>
        <v>1.2494139623238278E-2</v>
      </c>
      <c r="R87" s="301">
        <f t="shared" si="17"/>
        <v>1.373789549429417E-2</v>
      </c>
      <c r="S87" s="301">
        <f t="shared" si="17"/>
        <v>1.3650844576652414E-2</v>
      </c>
      <c r="T87" s="301">
        <f t="shared" si="17"/>
        <v>1.4520087779726671E-2</v>
      </c>
      <c r="U87" s="301">
        <f t="shared" si="17"/>
        <v>1.4746214795351724E-2</v>
      </c>
      <c r="V87" s="301">
        <f t="shared" si="17"/>
        <v>1.446126531574215E-2</v>
      </c>
      <c r="W87" s="301">
        <f t="shared" si="17"/>
        <v>1.0860658246690752E-2</v>
      </c>
      <c r="X87" s="301">
        <f t="shared" si="17"/>
        <v>1.3825672574904854E-2</v>
      </c>
      <c r="Y87" s="301">
        <f t="shared" si="17"/>
        <v>1.5501852461336228E-2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2.0703592692929E-3</v>
      </c>
      <c r="C88" s="302">
        <f t="shared" si="18"/>
        <v>7.5107679297422322E-4</v>
      </c>
      <c r="D88" s="302">
        <f t="shared" si="18"/>
        <v>9.1912169112008516E-4</v>
      </c>
      <c r="E88" s="302">
        <f t="shared" si="18"/>
        <v>1.2663655218494866E-3</v>
      </c>
      <c r="F88" s="302">
        <f t="shared" si="18"/>
        <v>1.1535788111036696E-3</v>
      </c>
      <c r="G88" s="302">
        <f t="shared" si="18"/>
        <v>1.0841712644807382E-3</v>
      </c>
      <c r="H88" s="302">
        <f t="shared" si="18"/>
        <v>2.4444073406050073E-3</v>
      </c>
      <c r="I88" s="302">
        <f t="shared" si="18"/>
        <v>1.5529294169634804E-3</v>
      </c>
      <c r="J88" s="302">
        <f t="shared" si="18"/>
        <v>8.2096602781722532E-4</v>
      </c>
      <c r="K88" s="302">
        <f t="shared" si="18"/>
        <v>1.4531369305237469E-3</v>
      </c>
      <c r="L88" s="302">
        <f t="shared" si="18"/>
        <v>1.7520893430930827E-3</v>
      </c>
      <c r="M88" s="302">
        <f t="shared" si="18"/>
        <v>1.2910240831402857E-3</v>
      </c>
      <c r="N88" s="302">
        <f t="shared" si="18"/>
        <v>1.2417796943332202E-3</v>
      </c>
      <c r="O88" s="302">
        <f t="shared" si="18"/>
        <v>9.7319678102867767E-4</v>
      </c>
      <c r="P88" s="302">
        <f t="shared" si="18"/>
        <v>1.4596736586238225E-3</v>
      </c>
      <c r="Q88" s="302">
        <f t="shared" si="18"/>
        <v>1.1618139592050236E-3</v>
      </c>
      <c r="R88" s="302">
        <f t="shared" si="18"/>
        <v>1.6492679159045779E-3</v>
      </c>
      <c r="S88" s="302">
        <f t="shared" si="18"/>
        <v>1.781867400290803E-3</v>
      </c>
      <c r="T88" s="302">
        <f t="shared" si="18"/>
        <v>1.7467981884859813E-3</v>
      </c>
      <c r="U88" s="302">
        <f t="shared" si="18"/>
        <v>1.8527648718267569E-3</v>
      </c>
      <c r="V88" s="302">
        <f t="shared" si="18"/>
        <v>1.5995376962670024E-3</v>
      </c>
      <c r="W88" s="302">
        <f t="shared" si="18"/>
        <v>2.061101214066512E-3</v>
      </c>
      <c r="X88" s="302">
        <f t="shared" si="18"/>
        <v>1.4097519365745305E-3</v>
      </c>
      <c r="Y88" s="302">
        <f t="shared" si="18"/>
        <v>1.6289595614601667E-3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5.227891240238054E-4</v>
      </c>
      <c r="C89" s="302">
        <f t="shared" si="19"/>
        <v>1.8431160177398095E-4</v>
      </c>
      <c r="D89" s="302">
        <f t="shared" si="19"/>
        <v>2.2143475450826013E-4</v>
      </c>
      <c r="E89" s="302">
        <f t="shared" si="19"/>
        <v>3.1422311769709022E-4</v>
      </c>
      <c r="F89" s="302">
        <f t="shared" si="19"/>
        <v>2.8484938183039233E-4</v>
      </c>
      <c r="G89" s="302">
        <f t="shared" si="19"/>
        <v>2.727124376727169E-4</v>
      </c>
      <c r="H89" s="302">
        <f t="shared" si="19"/>
        <v>5.9260763310957831E-4</v>
      </c>
      <c r="I89" s="302">
        <f t="shared" si="19"/>
        <v>3.7937754636447783E-4</v>
      </c>
      <c r="J89" s="302">
        <f t="shared" si="19"/>
        <v>2.0050100553645957E-4</v>
      </c>
      <c r="K89" s="302">
        <f t="shared" si="19"/>
        <v>3.5837278148792909E-4</v>
      </c>
      <c r="L89" s="302">
        <f t="shared" si="19"/>
        <v>4.3359067151727839E-4</v>
      </c>
      <c r="M89" s="302">
        <f t="shared" si="19"/>
        <v>4.4544270000229522E-4</v>
      </c>
      <c r="N89" s="302">
        <f t="shared" si="19"/>
        <v>4.4930081041511373E-4</v>
      </c>
      <c r="O89" s="302">
        <f t="shared" si="19"/>
        <v>4.2070994994991665E-4</v>
      </c>
      <c r="P89" s="302">
        <f t="shared" si="19"/>
        <v>5.9275446887941253E-4</v>
      </c>
      <c r="Q89" s="302">
        <f t="shared" si="19"/>
        <v>5.4135381956235305E-4</v>
      </c>
      <c r="R89" s="302">
        <f t="shared" si="19"/>
        <v>6.6768347947698847E-4</v>
      </c>
      <c r="S89" s="302">
        <f t="shared" si="19"/>
        <v>6.9061150584382586E-4</v>
      </c>
      <c r="T89" s="302">
        <f t="shared" si="19"/>
        <v>5.7066073576423086E-4</v>
      </c>
      <c r="U89" s="302">
        <f t="shared" si="19"/>
        <v>5.9191882022263719E-4</v>
      </c>
      <c r="V89" s="302">
        <f t="shared" si="19"/>
        <v>5.3164949060088037E-4</v>
      </c>
      <c r="W89" s="302">
        <f t="shared" si="19"/>
        <v>5.986999690214158E-4</v>
      </c>
      <c r="X89" s="302">
        <f t="shared" si="19"/>
        <v>3.6140537288803141E-4</v>
      </c>
      <c r="Y89" s="302">
        <f t="shared" si="19"/>
        <v>4.0911645727346942E-4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1.3455269533559036E-2</v>
      </c>
      <c r="C90" s="302">
        <f t="shared" si="20"/>
        <v>1.421833211075646E-2</v>
      </c>
      <c r="D90" s="302">
        <f t="shared" si="20"/>
        <v>1.4342610348631759E-2</v>
      </c>
      <c r="E90" s="302">
        <f t="shared" si="20"/>
        <v>1.8298611868813618E-2</v>
      </c>
      <c r="F90" s="302">
        <f t="shared" si="20"/>
        <v>1.6479402138766246E-2</v>
      </c>
      <c r="G90" s="302">
        <f t="shared" si="20"/>
        <v>1.5988847890323555E-2</v>
      </c>
      <c r="H90" s="302">
        <f t="shared" si="20"/>
        <v>1.6928392367884668E-2</v>
      </c>
      <c r="I90" s="302">
        <f t="shared" si="20"/>
        <v>1.6264079117440471E-2</v>
      </c>
      <c r="J90" s="302">
        <f t="shared" si="20"/>
        <v>1.9327809919402195E-2</v>
      </c>
      <c r="K90" s="302">
        <f t="shared" si="20"/>
        <v>1.8517211356209609E-2</v>
      </c>
      <c r="L90" s="302">
        <f t="shared" si="20"/>
        <v>1.9147139705348173E-2</v>
      </c>
      <c r="M90" s="302">
        <f t="shared" si="20"/>
        <v>1.9083855468420678E-2</v>
      </c>
      <c r="N90" s="302">
        <f t="shared" si="20"/>
        <v>1.9862858629315448E-2</v>
      </c>
      <c r="O90" s="302">
        <f t="shared" si="20"/>
        <v>2.0705689811109051E-2</v>
      </c>
      <c r="P90" s="302">
        <f t="shared" si="20"/>
        <v>1.0822944225339167E-2</v>
      </c>
      <c r="Q90" s="302">
        <f t="shared" si="20"/>
        <v>1.0790971844470901E-2</v>
      </c>
      <c r="R90" s="302">
        <f t="shared" si="20"/>
        <v>1.1420944098912604E-2</v>
      </c>
      <c r="S90" s="302">
        <f t="shared" si="20"/>
        <v>1.1178365670517785E-2</v>
      </c>
      <c r="T90" s="302">
        <f t="shared" si="20"/>
        <v>1.2202628855476459E-2</v>
      </c>
      <c r="U90" s="302">
        <f t="shared" si="20"/>
        <v>1.2301531103302329E-2</v>
      </c>
      <c r="V90" s="302">
        <f t="shared" si="20"/>
        <v>1.2330078128874268E-2</v>
      </c>
      <c r="W90" s="302">
        <f t="shared" si="20"/>
        <v>8.200857063602825E-3</v>
      </c>
      <c r="X90" s="302">
        <f t="shared" si="20"/>
        <v>1.2054515265442291E-2</v>
      </c>
      <c r="Y90" s="302">
        <f t="shared" si="20"/>
        <v>1.3463776442602592E-2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0.22170084231215381</v>
      </c>
      <c r="C91" s="301">
        <f t="shared" si="21"/>
        <v>0.22760704194616119</v>
      </c>
      <c r="D91" s="301">
        <f t="shared" si="21"/>
        <v>0.2275553197907767</v>
      </c>
      <c r="E91" s="301">
        <f t="shared" si="21"/>
        <v>0.18571562228169575</v>
      </c>
      <c r="F91" s="301">
        <f t="shared" si="21"/>
        <v>0.19319185445734358</v>
      </c>
      <c r="G91" s="301">
        <f t="shared" si="21"/>
        <v>0.19037749030906384</v>
      </c>
      <c r="H91" s="301">
        <f t="shared" si="21"/>
        <v>0.15729937297167787</v>
      </c>
      <c r="I91" s="301">
        <f t="shared" si="21"/>
        <v>0.17507359663620595</v>
      </c>
      <c r="J91" s="301">
        <f t="shared" si="21"/>
        <v>0.15670647474501434</v>
      </c>
      <c r="K91" s="301">
        <f t="shared" si="21"/>
        <v>0.15126736285518738</v>
      </c>
      <c r="L91" s="301">
        <f t="shared" si="21"/>
        <v>0.15032501344905896</v>
      </c>
      <c r="M91" s="301">
        <f t="shared" si="21"/>
        <v>0.14553719360214323</v>
      </c>
      <c r="N91" s="301">
        <f t="shared" si="21"/>
        <v>0.12849121026878063</v>
      </c>
      <c r="O91" s="301">
        <f t="shared" si="21"/>
        <v>0.11470858603637744</v>
      </c>
      <c r="P91" s="301">
        <f t="shared" si="21"/>
        <v>0.14811013057121455</v>
      </c>
      <c r="Q91" s="301">
        <f t="shared" si="21"/>
        <v>0.1695713271438086</v>
      </c>
      <c r="R91" s="301">
        <f t="shared" si="21"/>
        <v>0.14782541826988685</v>
      </c>
      <c r="S91" s="301">
        <f t="shared" si="21"/>
        <v>0.15189358718100357</v>
      </c>
      <c r="T91" s="301">
        <f t="shared" si="21"/>
        <v>0.15130069088523268</v>
      </c>
      <c r="U91" s="301">
        <f t="shared" si="21"/>
        <v>0.14148572174289198</v>
      </c>
      <c r="V91" s="301">
        <f t="shared" si="21"/>
        <v>0.1467526641716913</v>
      </c>
      <c r="W91" s="301">
        <f t="shared" si="21"/>
        <v>0.16590710863953317</v>
      </c>
      <c r="X91" s="301">
        <f t="shared" si="21"/>
        <v>0.15319656396657691</v>
      </c>
      <c r="Y91" s="301">
        <f t="shared" si="21"/>
        <v>0.15114101580727199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0.30319678964629559</v>
      </c>
      <c r="C92" s="235">
        <f t="shared" si="22"/>
        <v>0.32624079988979915</v>
      </c>
      <c r="D92" s="235">
        <f t="shared" si="22"/>
        <v>0.32213440860427328</v>
      </c>
      <c r="E92" s="235">
        <f t="shared" si="22"/>
        <v>0.38213223670213181</v>
      </c>
      <c r="F92" s="235">
        <f t="shared" si="22"/>
        <v>0.34959073964840376</v>
      </c>
      <c r="G92" s="235">
        <f t="shared" si="22"/>
        <v>0.34651769124692994</v>
      </c>
      <c r="H92" s="235">
        <f t="shared" si="22"/>
        <v>0.36987974800802581</v>
      </c>
      <c r="I92" s="235">
        <f t="shared" si="22"/>
        <v>0.35768825916674452</v>
      </c>
      <c r="J92" s="235">
        <f t="shared" si="22"/>
        <v>0.40626417129334658</v>
      </c>
      <c r="K92" s="235">
        <f t="shared" si="22"/>
        <v>0.39262478761785269</v>
      </c>
      <c r="L92" s="235">
        <f t="shared" si="22"/>
        <v>0.39584875571782047</v>
      </c>
      <c r="M92" s="235">
        <f t="shared" si="22"/>
        <v>0.39785738094935896</v>
      </c>
      <c r="N92" s="235">
        <f t="shared" si="22"/>
        <v>0.41716453883895255</v>
      </c>
      <c r="O92" s="235">
        <f t="shared" si="22"/>
        <v>0.42988726019902818</v>
      </c>
      <c r="P92" s="235">
        <f t="shared" si="22"/>
        <v>0.3645963270558551</v>
      </c>
      <c r="Q92" s="235">
        <f t="shared" si="22"/>
        <v>0.36032484345827287</v>
      </c>
      <c r="R92" s="235">
        <f t="shared" si="22"/>
        <v>0.39052972081884518</v>
      </c>
      <c r="S92" s="235">
        <f t="shared" si="22"/>
        <v>0.38207831631437394</v>
      </c>
      <c r="T92" s="235">
        <f t="shared" si="22"/>
        <v>0.39213492904933234</v>
      </c>
      <c r="U92" s="235">
        <f t="shared" si="22"/>
        <v>0.4061190022192987</v>
      </c>
      <c r="V92" s="235">
        <f t="shared" si="22"/>
        <v>0.40198452833203446</v>
      </c>
      <c r="W92" s="235">
        <f t="shared" si="22"/>
        <v>0.36038255361747118</v>
      </c>
      <c r="X92" s="235">
        <f t="shared" si="22"/>
        <v>0.40067279193318778</v>
      </c>
      <c r="Y92" s="235">
        <f t="shared" si="22"/>
        <v>0.39826590232105169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0.34175677680120958</v>
      </c>
      <c r="C96" s="320">
        <f>IF(C$5=0,0,C$5/OIS_fec!C$5)</f>
        <v>0.35023237696120346</v>
      </c>
      <c r="D96" s="320">
        <f>IF(D$5=0,0,D$5/OIS_fec!D$5)</f>
        <v>0.34852160824380396</v>
      </c>
      <c r="E96" s="320">
        <f>IF(E$5=0,0,E$5/OIS_fec!E$5)</f>
        <v>0.36474902717149599</v>
      </c>
      <c r="F96" s="320">
        <f>IF(F$5=0,0,F$5/OIS_fec!F$5)</f>
        <v>0.36134694456842592</v>
      </c>
      <c r="G96" s="320">
        <f>IF(G$5=0,0,G$5/OIS_fec!G$5)</f>
        <v>0.36134503914162386</v>
      </c>
      <c r="H96" s="320">
        <f>IF(H$5=0,0,H$5/OIS_fec!H$5)</f>
        <v>0.36976054667924879</v>
      </c>
      <c r="I96" s="320">
        <f>IF(I$5=0,0,I$5/OIS_fec!I$5)</f>
        <v>0.36519118225950209</v>
      </c>
      <c r="J96" s="320">
        <f>IF(J$5=0,0,J$5/OIS_fec!J$5)</f>
        <v>0.37898580190708225</v>
      </c>
      <c r="K96" s="320">
        <f>IF(K$5=0,0,K$5/OIS_fec!K$5)</f>
        <v>0.3760199043198571</v>
      </c>
      <c r="L96" s="320">
        <f>IF(L$5=0,0,L$5/OIS_fec!L$5)</f>
        <v>0.37616085767330837</v>
      </c>
      <c r="M96" s="320">
        <f>IF(M$5=0,0,M$5/OIS_fec!M$5)</f>
        <v>0.38081718528606967</v>
      </c>
      <c r="N96" s="320">
        <f>IF(N$5=0,0,N$5/OIS_fec!N$5)</f>
        <v>0.38809664011205502</v>
      </c>
      <c r="O96" s="320">
        <f>IF(O$5=0,0,O$5/OIS_fec!O$5)</f>
        <v>0.39638331118150089</v>
      </c>
      <c r="P96" s="320">
        <f>IF(P$5=0,0,P$5/OIS_fec!P$5)</f>
        <v>0.38023237616470251</v>
      </c>
      <c r="Q96" s="320">
        <f>IF(Q$5=0,0,Q$5/OIS_fec!Q$5)</f>
        <v>0.37178565767660365</v>
      </c>
      <c r="R96" s="320">
        <f>IF(R$5=0,0,R$5/OIS_fec!R$5)</f>
        <v>0.37849595502666283</v>
      </c>
      <c r="S96" s="320">
        <f>IF(S$5=0,0,S$5/OIS_fec!S$5)</f>
        <v>0.37563803668822704</v>
      </c>
      <c r="T96" s="320">
        <f>IF(T$5=0,0,T$5/OIS_fec!T$5)</f>
        <v>0.37694197792662237</v>
      </c>
      <c r="U96" s="320">
        <f>IF(U$5=0,0,U$5/OIS_fec!U$5)</f>
        <v>0.38256523229711636</v>
      </c>
      <c r="V96" s="320">
        <f>IF(V$5=0,0,V$5/OIS_fec!V$5)</f>
        <v>0.38080373990594746</v>
      </c>
      <c r="W96" s="320">
        <f>IF(W$5=0,0,W$5/OIS_fec!W$5)</f>
        <v>0.36981465083245935</v>
      </c>
      <c r="X96" s="320">
        <f>IF(X$5=0,0,X$5/OIS_fec!X$5)</f>
        <v>0.37774549695219639</v>
      </c>
      <c r="Y96" s="320">
        <f>IF(Y$5=0,0,Y$5/OIS_fec!Y$5)</f>
        <v>0.37755039531834916</v>
      </c>
      <c r="DA96" s="95"/>
    </row>
    <row r="97" spans="1:105" ht="12" customHeight="1" x14ac:dyDescent="0.25">
      <c r="A97" s="55" t="s">
        <v>91</v>
      </c>
      <c r="B97" s="330">
        <f>IF(B$6=0,0,B$6/OIS_fec!B$6)</f>
        <v>0.4531137909492044</v>
      </c>
      <c r="C97" s="330">
        <f>IF(C$6=0,0,C$6/OIS_fec!C$6)</f>
        <v>0.45319501744272456</v>
      </c>
      <c r="D97" s="330">
        <f>IF(D$6=0,0,D$6/OIS_fec!D$6)</f>
        <v>0.45311299397129162</v>
      </c>
      <c r="E97" s="330">
        <f>IF(E$6=0,0,E$6/OIS_fec!E$6)</f>
        <v>0.45275490642203003</v>
      </c>
      <c r="F97" s="330">
        <f>IF(F$6=0,0,F$6/OIS_fec!F$6)</f>
        <v>0.45283418221906702</v>
      </c>
      <c r="G97" s="330">
        <f>IF(G$6=0,0,G$6/OIS_fec!G$6)</f>
        <v>0.45293498352599693</v>
      </c>
      <c r="H97" s="330">
        <f>IF(H$6=0,0,H$6/OIS_fec!H$6)</f>
        <v>0.45297054596079012</v>
      </c>
      <c r="I97" s="330">
        <f>IF(I$6=0,0,I$6/OIS_fec!I$6)</f>
        <v>0.45299350695829282</v>
      </c>
      <c r="J97" s="330">
        <f>IF(J$6=0,0,J$6/OIS_fec!J$6)</f>
        <v>0.45276144500499943</v>
      </c>
      <c r="K97" s="330">
        <f>IF(K$6=0,0,K$6/OIS_fec!K$6)</f>
        <v>0.45281668253819096</v>
      </c>
      <c r="L97" s="330">
        <f>IF(L$6=0,0,L$6/OIS_fec!L$6)</f>
        <v>0.45267136892970139</v>
      </c>
      <c r="M97" s="330">
        <f>IF(M$6=0,0,M$6/OIS_fec!M$6)</f>
        <v>0.45270528987661268</v>
      </c>
      <c r="N97" s="330">
        <f>IF(N$6=0,0,N$6/OIS_fec!N$6)</f>
        <v>0.45272752443485159</v>
      </c>
      <c r="O97" s="330">
        <f>IF(O$6=0,0,O$6/OIS_fec!O$6)</f>
        <v>0.45263985777774135</v>
      </c>
      <c r="P97" s="330">
        <f>IF(P$6=0,0,P$6/OIS_fec!P$6)</f>
        <v>0.45420265977105978</v>
      </c>
      <c r="Q97" s="330">
        <f>IF(Q$6=0,0,Q$6/OIS_fec!Q$6)</f>
        <v>0.45417966818578115</v>
      </c>
      <c r="R97" s="330">
        <f>IF(R$6=0,0,R$6/OIS_fec!R$6)</f>
        <v>0.45432819035359628</v>
      </c>
      <c r="S97" s="330">
        <f>IF(S$6=0,0,S$6/OIS_fec!S$6)</f>
        <v>0.45433448280257377</v>
      </c>
      <c r="T97" s="330">
        <f>IF(T$6=0,0,T$6/OIS_fec!T$6)</f>
        <v>0.45419232118639874</v>
      </c>
      <c r="U97" s="330">
        <f>IF(U$6=0,0,U$6/OIS_fec!U$6)</f>
        <v>0.45424537282199778</v>
      </c>
      <c r="V97" s="330">
        <f>IF(V$6=0,0,V$6/OIS_fec!V$6)</f>
        <v>0.45421312749770382</v>
      </c>
      <c r="W97" s="330">
        <f>IF(W$6=0,0,W$6/OIS_fec!W$6)</f>
        <v>0.45469446520742424</v>
      </c>
      <c r="X97" s="330">
        <f>IF(X$6=0,0,X$6/OIS_fec!X$6)</f>
        <v>0.45426072281987662</v>
      </c>
      <c r="Y97" s="330">
        <f>IF(Y$6=0,0,Y$6/OIS_fec!Y$6)</f>
        <v>0.4539477407384041</v>
      </c>
      <c r="DA97" s="67"/>
    </row>
    <row r="98" spans="1:105" ht="12" customHeight="1" x14ac:dyDescent="0.25">
      <c r="A98" s="173" t="s">
        <v>92</v>
      </c>
      <c r="B98" s="331">
        <f>IF(B$7=0,0,B$7/OIS_fec!B$7)</f>
        <v>0.11645127913741871</v>
      </c>
      <c r="C98" s="331">
        <f>IF(C$7=0,0,C$7/OIS_fec!C$7)</f>
        <v>0.1164766240481053</v>
      </c>
      <c r="D98" s="331">
        <f>IF(D$7=0,0,D$7/OIS_fec!D$7)</f>
        <v>0.1164498043246194</v>
      </c>
      <c r="E98" s="331">
        <f>IF(E$7=0,0,E$7/OIS_fec!E$7)</f>
        <v>0.11633957499026372</v>
      </c>
      <c r="F98" s="331">
        <f>IF(F$7=0,0,F$7/OIS_fec!F$7)</f>
        <v>0.11636396110543375</v>
      </c>
      <c r="G98" s="331">
        <f>IF(G$7=0,0,G$7/OIS_fec!G$7)</f>
        <v>0.11639543758067555</v>
      </c>
      <c r="H98" s="331">
        <f>IF(H$7=0,0,H$7/OIS_fec!H$7)</f>
        <v>0.11640674874287057</v>
      </c>
      <c r="I98" s="331">
        <f>IF(I$7=0,0,I$7/OIS_fec!I$7)</f>
        <v>0.11641455212522434</v>
      </c>
      <c r="J98" s="331">
        <f>IF(J$7=0,0,J$7/OIS_fec!J$7)</f>
        <v>0.11634386911695843</v>
      </c>
      <c r="K98" s="331">
        <f>IF(K$7=0,0,K$7/OIS_fec!K$7)</f>
        <v>0.11635986469967587</v>
      </c>
      <c r="L98" s="331">
        <f>IF(L$7=0,0,L$7/OIS_fec!L$7)</f>
        <v>0.11631668792534748</v>
      </c>
      <c r="M98" s="331">
        <f>IF(M$7=0,0,M$7/OIS_fec!M$7)</f>
        <v>0.11632786935761921</v>
      </c>
      <c r="N98" s="331">
        <f>IF(N$7=0,0,N$7/OIS_fec!N$7)</f>
        <v>0.11633600122503855</v>
      </c>
      <c r="O98" s="331">
        <f>IF(O$7=0,0,O$7/OIS_fec!O$7)</f>
        <v>0.11631160775354527</v>
      </c>
      <c r="P98" s="331">
        <f>IF(P$7=0,0,P$7/OIS_fec!P$7)</f>
        <v>0.11682352571569511</v>
      </c>
      <c r="Q98" s="331">
        <f>IF(Q$7=0,0,Q$7/OIS_fec!Q$7)</f>
        <v>0.11681607380882093</v>
      </c>
      <c r="R98" s="331">
        <f>IF(R$7=0,0,R$7/OIS_fec!R$7)</f>
        <v>0.11685680290707359</v>
      </c>
      <c r="S98" s="331">
        <f>IF(S$7=0,0,S$7/OIS_fec!S$7)</f>
        <v>0.11685821701961838</v>
      </c>
      <c r="T98" s="331">
        <f>IF(T$7=0,0,T$7/OIS_fec!T$7)</f>
        <v>0.11681022294578215</v>
      </c>
      <c r="U98" s="331">
        <f>IF(U$7=0,0,U$7/OIS_fec!U$7)</f>
        <v>0.11682915296537265</v>
      </c>
      <c r="V98" s="331">
        <f>IF(V$7=0,0,V$7/OIS_fec!V$7)</f>
        <v>0.11681857037562396</v>
      </c>
      <c r="W98" s="331">
        <f>IF(W$7=0,0,W$7/OIS_fec!W$7)</f>
        <v>0.11699203833180541</v>
      </c>
      <c r="X98" s="331">
        <f>IF(X$7=0,0,X$7/OIS_fec!X$7)</f>
        <v>0.11683436190404961</v>
      </c>
      <c r="Y98" s="331">
        <f>IF(Y$7=0,0,Y$7/OIS_fec!Y$7)</f>
        <v>0.11673155900939998</v>
      </c>
      <c r="DA98" s="177"/>
    </row>
    <row r="99" spans="1:105" ht="12" customHeight="1" x14ac:dyDescent="0.25">
      <c r="A99" s="173" t="s">
        <v>93</v>
      </c>
      <c r="B99" s="331">
        <f>IF(B$8=0,0,B$8/OIS_fec!B$8)</f>
        <v>0.63520537705167046</v>
      </c>
      <c r="C99" s="331">
        <f>IF(C$8=0,0,C$8/OIS_fec!C$8)</f>
        <v>0.63535485815880022</v>
      </c>
      <c r="D99" s="331">
        <f>IF(D$8=0,0,D$8/OIS_fec!D$8)</f>
        <v>0.63519348804347331</v>
      </c>
      <c r="E99" s="331">
        <f>IF(E$8=0,0,E$8/OIS_fec!E$8)</f>
        <v>0.63455134083759013</v>
      </c>
      <c r="F99" s="331">
        <f>IF(F$8=0,0,F$8/OIS_fec!F$8)</f>
        <v>0.63469282032849816</v>
      </c>
      <c r="G99" s="331">
        <f>IF(G$8=0,0,G$8/OIS_fec!G$8)</f>
        <v>0.63487710115769591</v>
      </c>
      <c r="H99" s="331">
        <f>IF(H$8=0,0,H$8/OIS_fec!H$8)</f>
        <v>0.63494398337946423</v>
      </c>
      <c r="I99" s="331">
        <f>IF(I$8=0,0,I$8/OIS_fec!I$8)</f>
        <v>0.63499142845002243</v>
      </c>
      <c r="J99" s="331">
        <f>IF(J$8=0,0,J$8/OIS_fec!J$8)</f>
        <v>0.63458195304167841</v>
      </c>
      <c r="K99" s="331">
        <f>IF(K$8=0,0,K$8/OIS_fec!K$8)</f>
        <v>0.63467228371734175</v>
      </c>
      <c r="L99" s="331">
        <f>IF(L$8=0,0,L$8/OIS_fec!L$8)</f>
        <v>0.63442578806279581</v>
      </c>
      <c r="M99" s="331">
        <f>IF(M$8=0,0,M$8/OIS_fec!M$8)</f>
        <v>0.63449238699992583</v>
      </c>
      <c r="N99" s="331">
        <f>IF(N$8=0,0,N$8/OIS_fec!N$8)</f>
        <v>0.63454275848718522</v>
      </c>
      <c r="O99" s="331">
        <f>IF(O$8=0,0,O$8/OIS_fec!O$8)</f>
        <v>0.63440781994039519</v>
      </c>
      <c r="P99" s="331">
        <f>IF(P$8=0,0,P$8/OIS_fec!P$8)</f>
        <v>0.6375337391314001</v>
      </c>
      <c r="Q99" s="331">
        <f>IF(Q$8=0,0,Q$8/OIS_fec!Q$8)</f>
        <v>0.63748740857902875</v>
      </c>
      <c r="R99" s="331">
        <f>IF(R$8=0,0,R$8/OIS_fec!R$8)</f>
        <v>0.63771775412559351</v>
      </c>
      <c r="S99" s="331">
        <f>IF(S$8=0,0,S$8/OIS_fec!S$8)</f>
        <v>0.63772460748244464</v>
      </c>
      <c r="T99" s="331">
        <f>IF(T$8=0,0,T$8/OIS_fec!T$8)</f>
        <v>0.63742055257563801</v>
      </c>
      <c r="U99" s="331">
        <f>IF(U$8=0,0,U$8/OIS_fec!U$8)</f>
        <v>0.63754332934229341</v>
      </c>
      <c r="V99" s="331">
        <f>IF(V$8=0,0,V$8/OIS_fec!V$8)</f>
        <v>0.63747722694190168</v>
      </c>
      <c r="W99" s="331">
        <f>IF(W$8=0,0,W$8/OIS_fec!W$8)</f>
        <v>0.638618604337018</v>
      </c>
      <c r="X99" s="331">
        <f>IF(X$8=0,0,X$8/OIS_fec!X$8)</f>
        <v>0.63757640871255272</v>
      </c>
      <c r="Y99" s="331">
        <f>IF(Y$8=0,0,Y$8/OIS_fec!Y$8)</f>
        <v>0.63693618382139727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0.44945413986173238</v>
      </c>
      <c r="C100" s="331">
        <f>IF(C$9=0,0,C$9/OIS_fec!C$9)</f>
        <v>0.44953067583704737</v>
      </c>
      <c r="D100" s="331">
        <f>IF(D$9=0,0,D$9/OIS_fec!D$9)</f>
        <v>0.44945441870246061</v>
      </c>
      <c r="E100" s="331">
        <f>IF(E$9=0,0,E$9/OIS_fec!E$9)</f>
        <v>0.4491164045790475</v>
      </c>
      <c r="F100" s="331">
        <f>IF(F$9=0,0,F$9/OIS_fec!F$9)</f>
        <v>0.44919116057798564</v>
      </c>
      <c r="G100" s="331">
        <f>IF(G$9=0,0,G$9/OIS_fec!G$9)</f>
        <v>0.44928588975096023</v>
      </c>
      <c r="H100" s="331">
        <f>IF(H$9=0,0,H$9/OIS_fec!H$9)</f>
        <v>0.44931915586842586</v>
      </c>
      <c r="I100" s="331">
        <f>IF(I$9=0,0,I$9/OIS_fec!I$9)</f>
        <v>0.4493402157787546</v>
      </c>
      <c r="J100" s="331">
        <f>IF(J$9=0,0,J$9/OIS_fec!J$9)</f>
        <v>0.44912057654540832</v>
      </c>
      <c r="K100" s="331">
        <f>IF(K$9=0,0,K$9/OIS_fec!K$9)</f>
        <v>0.449173537723422</v>
      </c>
      <c r="L100" s="331">
        <f>IF(L$9=0,0,L$9/OIS_fec!L$9)</f>
        <v>0.44903521284645015</v>
      </c>
      <c r="M100" s="331">
        <f>IF(M$9=0,0,M$9/OIS_fec!M$9)</f>
        <v>0.44906652357512783</v>
      </c>
      <c r="N100" s="331">
        <f>IF(N$9=0,0,N$9/OIS_fec!N$9)</f>
        <v>0.44908635604965802</v>
      </c>
      <c r="O100" s="331">
        <f>IF(O$9=0,0,O$9/OIS_fec!O$9)</f>
        <v>0.44900146700198529</v>
      </c>
      <c r="P100" s="331">
        <f>IF(P$9=0,0,P$9/OIS_fec!P$9)</f>
        <v>0.45045962331189454</v>
      </c>
      <c r="Q100" s="331">
        <f>IF(Q$9=0,0,Q$9/OIS_fec!Q$9)</f>
        <v>0.4504379721389063</v>
      </c>
      <c r="R100" s="331">
        <f>IF(R$9=0,0,R$9/OIS_fec!R$9)</f>
        <v>0.45058326107407998</v>
      </c>
      <c r="S100" s="331">
        <f>IF(S$9=0,0,S$9/OIS_fec!S$9)</f>
        <v>0.45058964377936606</v>
      </c>
      <c r="T100" s="331">
        <f>IF(T$9=0,0,T$9/OIS_fec!T$9)</f>
        <v>0.45045720367624309</v>
      </c>
      <c r="U100" s="331">
        <f>IF(U$9=0,0,U$9/OIS_fec!U$9)</f>
        <v>0.45050586056765024</v>
      </c>
      <c r="V100" s="331">
        <f>IF(V$9=0,0,V$9/OIS_fec!V$9)</f>
        <v>0.4504756024909482</v>
      </c>
      <c r="W100" s="331">
        <f>IF(W$9=0,0,W$9/OIS_fec!W$9)</f>
        <v>0.45091705602982007</v>
      </c>
      <c r="X100" s="331">
        <f>IF(X$9=0,0,X$9/OIS_fec!X$9)</f>
        <v>0.45052014131374307</v>
      </c>
      <c r="Y100" s="331">
        <f>IF(Y$9=0,0,Y$9/OIS_fec!Y$9)</f>
        <v>0.45022676421546443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0.71178154938406502</v>
      </c>
      <c r="C101" s="332">
        <f>IF(C$10=0,0,C$10/OIS_fec!C$10)</f>
        <v>0.71786624807695476</v>
      </c>
      <c r="D101" s="332">
        <f>IF(D$10=0,0,D$10/OIS_fec!D$10)</f>
        <v>0.71548542839421481</v>
      </c>
      <c r="E101" s="332">
        <f>IF(E$10=0,0,E$10/OIS_fec!E$10)</f>
        <v>0.74294381243184882</v>
      </c>
      <c r="F101" s="332">
        <f>IF(F$10=0,0,F$10/OIS_fec!F$10)</f>
        <v>0.7329992205095589</v>
      </c>
      <c r="G101" s="332">
        <f>IF(G$10=0,0,G$10/OIS_fec!G$10)</f>
        <v>0.73665954430273772</v>
      </c>
      <c r="H101" s="332">
        <f>IF(H$10=0,0,H$10/OIS_fec!H$10)</f>
        <v>0.75405925218650338</v>
      </c>
      <c r="I101" s="332">
        <f>IF(I$10=0,0,I$10/OIS_fec!I$10)</f>
        <v>0.74941708188120681</v>
      </c>
      <c r="J101" s="332">
        <f>IF(J$10=0,0,J$10/OIS_fec!J$10)</f>
        <v>0.7621644246026561</v>
      </c>
      <c r="K101" s="332">
        <f>IF(K$10=0,0,K$10/OIS_fec!K$10)</f>
        <v>0.7630099330946678</v>
      </c>
      <c r="L101" s="332">
        <f>IF(L$10=0,0,L$10/OIS_fec!L$10)</f>
        <v>0.75864821288807915</v>
      </c>
      <c r="M101" s="332">
        <f>IF(M$10=0,0,M$10/OIS_fec!M$10)</f>
        <v>0.76176409376070975</v>
      </c>
      <c r="N101" s="332">
        <f>IF(N$10=0,0,N$10/OIS_fec!N$10)</f>
        <v>0.76953839369186572</v>
      </c>
      <c r="O101" s="332">
        <f>IF(O$10=0,0,O$10/OIS_fec!O$10)</f>
        <v>0.77208083918285864</v>
      </c>
      <c r="P101" s="332">
        <f>IF(P$10=0,0,P$10/OIS_fec!P$10)</f>
        <v>0.77120164163250537</v>
      </c>
      <c r="Q101" s="332">
        <f>IF(Q$10=0,0,Q$10/OIS_fec!Q$10)</f>
        <v>0.76283957458883533</v>
      </c>
      <c r="R101" s="332">
        <f>IF(R$10=0,0,R$10/OIS_fec!R$10)</f>
        <v>0.77994070177630925</v>
      </c>
      <c r="S101" s="332">
        <f>IF(S$10=0,0,S$10/OIS_fec!S$10)</f>
        <v>0.77858131745554593</v>
      </c>
      <c r="T101" s="332">
        <f>IF(T$10=0,0,T$10/OIS_fec!T$10)</f>
        <v>0.77745208799621868</v>
      </c>
      <c r="U101" s="332">
        <f>IF(U$10=0,0,U$10/OIS_fec!U$10)</f>
        <v>0.78095823671946896</v>
      </c>
      <c r="V101" s="332">
        <f>IF(V$10=0,0,V$10/OIS_fec!V$10)</f>
        <v>0.77879139114433937</v>
      </c>
      <c r="W101" s="332">
        <f>IF(W$10=0,0,W$10/OIS_fec!W$10)</f>
        <v>0.77244315120742291</v>
      </c>
      <c r="X101" s="332">
        <f>IF(X$10=0,0,X$10/OIS_fec!X$10)</f>
        <v>0.77829901630556431</v>
      </c>
      <c r="Y101" s="332">
        <f>IF(Y$10=0,0,Y$10/OIS_fec!Y$10)</f>
        <v>0.76985273807631627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0.36092959728535878</v>
      </c>
      <c r="C102" s="348">
        <f>IF(C$16=0,0,C$16/OIS_fec!C$16)</f>
        <v>0.37513961044171579</v>
      </c>
      <c r="D102" s="348">
        <f>IF(D$16=0,0,D$16/OIS_fec!D$16)</f>
        <v>0.37360755803974277</v>
      </c>
      <c r="E102" s="348">
        <f>IF(E$16=0,0,E$16/OIS_fec!E$16)</f>
        <v>0.37625657529497075</v>
      </c>
      <c r="F102" s="348">
        <f>IF(F$16=0,0,F$16/OIS_fec!F$16)</f>
        <v>0.39245417927815196</v>
      </c>
      <c r="G102" s="348">
        <f>IF(G$16=0,0,G$16/OIS_fec!G$16)</f>
        <v>0.39543982949158418</v>
      </c>
      <c r="H102" s="348">
        <f>IF(H$16=0,0,H$16/OIS_fec!H$16)</f>
        <v>0.39259329740416438</v>
      </c>
      <c r="I102" s="348">
        <f>IF(I$16=0,0,I$16/OIS_fec!I$16)</f>
        <v>0.39599450677092091</v>
      </c>
      <c r="J102" s="348">
        <f>IF(J$16=0,0,J$16/OIS_fec!J$16)</f>
        <v>0.39767378730280617</v>
      </c>
      <c r="K102" s="348">
        <f>IF(K$16=0,0,K$16/OIS_fec!K$16)</f>
        <v>0.39515804180291081</v>
      </c>
      <c r="L102" s="348">
        <f>IF(L$16=0,0,L$16/OIS_fec!L$16)</f>
        <v>0.39315054535654825</v>
      </c>
      <c r="M102" s="348">
        <f>IF(M$16=0,0,M$16/OIS_fec!M$16)</f>
        <v>0.40344507886607184</v>
      </c>
      <c r="N102" s="348">
        <f>IF(N$16=0,0,N$16/OIS_fec!N$16)</f>
        <v>0.4073228462449246</v>
      </c>
      <c r="O102" s="348">
        <f>IF(O$16=0,0,O$16/OIS_fec!O$16)</f>
        <v>0.41281192405051625</v>
      </c>
      <c r="P102" s="348">
        <f>IF(P$16=0,0,P$16/OIS_fec!P$16)</f>
        <v>0.40871641296521199</v>
      </c>
      <c r="Q102" s="348">
        <f>IF(Q$16=0,0,Q$16/OIS_fec!Q$16)</f>
        <v>0.3987960517191147</v>
      </c>
      <c r="R102" s="348">
        <f>IF(R$16=0,0,R$16/OIS_fec!R$16)</f>
        <v>0.39069507520232366</v>
      </c>
      <c r="S102" s="348">
        <f>IF(S$16=0,0,S$16/OIS_fec!S$16)</f>
        <v>0.39023561504577936</v>
      </c>
      <c r="T102" s="348">
        <f>IF(T$16=0,0,T$16/OIS_fec!T$16)</f>
        <v>0.38488931737168325</v>
      </c>
      <c r="U102" s="348">
        <f>IF(U$16=0,0,U$16/OIS_fec!U$16)</f>
        <v>0.38646075112418049</v>
      </c>
      <c r="V102" s="348">
        <f>IF(V$16=0,0,V$16/OIS_fec!V$16)</f>
        <v>0.38633959131075291</v>
      </c>
      <c r="W102" s="348">
        <f>IF(W$16=0,0,W$16/OIS_fec!W$16)</f>
        <v>0.38414209122421827</v>
      </c>
      <c r="X102" s="348">
        <f>IF(X$16=0,0,X$16/OIS_fec!X$16)</f>
        <v>0.37842450604337075</v>
      </c>
      <c r="Y102" s="348">
        <f>IF(Y$16=0,0,Y$16/OIS_fec!Y$16)</f>
        <v>0.38352498919862688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0.22561402992533469</v>
      </c>
      <c r="C103" s="348">
        <f>IF(C$27=0,0,C$27/OIS_fec!C$27)</f>
        <v>0.22859227310073271</v>
      </c>
      <c r="D103" s="348">
        <f>IF(D$27=0,0,D$27/OIS_fec!D$27)</f>
        <v>0.22830036307644944</v>
      </c>
      <c r="E103" s="348">
        <f>IF(E$27=0,0,E$27/OIS_fec!E$27)</f>
        <v>0.22989619643103137</v>
      </c>
      <c r="F103" s="348">
        <f>IF(F$27=0,0,F$27/OIS_fec!F$27)</f>
        <v>0.2299929871052844</v>
      </c>
      <c r="G103" s="348">
        <f>IF(G$27=0,0,G$27/OIS_fec!G$27)</f>
        <v>0.22924467215815561</v>
      </c>
      <c r="H103" s="348">
        <f>IF(H$27=0,0,H$27/OIS_fec!H$27)</f>
        <v>0.23006176996993957</v>
      </c>
      <c r="I103" s="348">
        <f>IF(I$27=0,0,I$27/OIS_fec!I$27)</f>
        <v>0.22923006479693181</v>
      </c>
      <c r="J103" s="348">
        <f>IF(J$27=0,0,J$27/OIS_fec!J$27)</f>
        <v>0.23173535185231975</v>
      </c>
      <c r="K103" s="348">
        <f>IF(K$27=0,0,K$27/OIS_fec!K$27)</f>
        <v>0.23249571011690359</v>
      </c>
      <c r="L103" s="348">
        <f>IF(L$27=0,0,L$27/OIS_fec!L$27)</f>
        <v>0.23281724528298189</v>
      </c>
      <c r="M103" s="348">
        <f>IF(M$27=0,0,M$27/OIS_fec!M$27)</f>
        <v>0.23395464614465741</v>
      </c>
      <c r="N103" s="348">
        <f>IF(N$27=0,0,N$27/OIS_fec!N$27)</f>
        <v>0.23451096773568902</v>
      </c>
      <c r="O103" s="348">
        <f>IF(O$27=0,0,O$27/OIS_fec!O$27)</f>
        <v>0.23685238339508102</v>
      </c>
      <c r="P103" s="348">
        <f>IF(P$27=0,0,P$27/OIS_fec!P$27)</f>
        <v>0.23396262341969065</v>
      </c>
      <c r="Q103" s="348">
        <f>IF(Q$27=0,0,Q$27/OIS_fec!Q$27)</f>
        <v>0.23243521323858743</v>
      </c>
      <c r="R103" s="348">
        <f>IF(R$27=0,0,R$27/OIS_fec!R$27)</f>
        <v>0.23250637513186373</v>
      </c>
      <c r="S103" s="348">
        <f>IF(S$27=0,0,S$27/OIS_fec!S$27)</f>
        <v>0.23210786979308576</v>
      </c>
      <c r="T103" s="348">
        <f>IF(T$27=0,0,T$27/OIS_fec!T$27)</f>
        <v>0.23251155228256198</v>
      </c>
      <c r="U103" s="348">
        <f>IF(U$27=0,0,U$27/OIS_fec!U$27)</f>
        <v>0.23370166154388916</v>
      </c>
      <c r="V103" s="348">
        <f>IF(V$27=0,0,V$27/OIS_fec!V$27)</f>
        <v>0.23414883033187595</v>
      </c>
      <c r="W103" s="348">
        <f>IF(W$27=0,0,W$27/OIS_fec!W$27)</f>
        <v>0.2327387064865401</v>
      </c>
      <c r="X103" s="348">
        <f>IF(X$27=0,0,X$27/OIS_fec!X$27)</f>
        <v>0.23204673779420801</v>
      </c>
      <c r="Y103" s="348">
        <f>IF(Y$27=0,0,Y$27/OIS_fec!Y$27)</f>
        <v>0.23515127478242878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0.22385122348798192</v>
      </c>
      <c r="C104" s="348">
        <f>IF(C$35=0,0,C$35/OIS_fec!C$35)</f>
        <v>0.26501819727895276</v>
      </c>
      <c r="D104" s="348">
        <f>IF(D$35=0,0,D$35/OIS_fec!D$35)</f>
        <v>0.25985378113760099</v>
      </c>
      <c r="E104" s="348">
        <f>IF(E$35=0,0,E$35/OIS_fec!E$35)</f>
        <v>0.2651745482041416</v>
      </c>
      <c r="F104" s="348">
        <f>IF(F$35=0,0,F$35/OIS_fec!F$35)</f>
        <v>0.26392709894226957</v>
      </c>
      <c r="G104" s="348">
        <f>IF(G$35=0,0,G$35/OIS_fec!G$35)</f>
        <v>0.26874785825438774</v>
      </c>
      <c r="H104" s="348">
        <f>IF(H$35=0,0,H$35/OIS_fec!H$35)</f>
        <v>0.24805858575541606</v>
      </c>
      <c r="I104" s="348">
        <f>IF(I$35=0,0,I$35/OIS_fec!I$35)</f>
        <v>0.25608618472611955</v>
      </c>
      <c r="J104" s="348">
        <f>IF(J$35=0,0,J$35/OIS_fec!J$35)</f>
        <v>0.2686876345921016</v>
      </c>
      <c r="K104" s="348">
        <f>IF(K$35=0,0,K$35/OIS_fec!K$35)</f>
        <v>0.25624988313408925</v>
      </c>
      <c r="L104" s="348">
        <f>IF(L$35=0,0,L$35/OIS_fec!L$35)</f>
        <v>0.25429658611927686</v>
      </c>
      <c r="M104" s="348">
        <f>IF(M$35=0,0,M$35/OIS_fec!M$35)</f>
        <v>0.26430836774322536</v>
      </c>
      <c r="N104" s="348">
        <f>IF(N$35=0,0,N$35/OIS_fec!N$35)</f>
        <v>0.26824871319870436</v>
      </c>
      <c r="O104" s="348">
        <f>IF(O$35=0,0,O$35/OIS_fec!O$35)</f>
        <v>0.27023374892133001</v>
      </c>
      <c r="P104" s="348">
        <f>IF(P$35=0,0,P$35/OIS_fec!P$35)</f>
        <v>0.25721079628564769</v>
      </c>
      <c r="Q104" s="348">
        <f>IF(Q$35=0,0,Q$35/OIS_fec!Q$35)</f>
        <v>0.25806390187823208</v>
      </c>
      <c r="R104" s="348">
        <f>IF(R$35=0,0,R$35/OIS_fec!R$35)</f>
        <v>0.25527007294741066</v>
      </c>
      <c r="S104" s="348">
        <f>IF(S$35=0,0,S$35/OIS_fec!S$35)</f>
        <v>0.25504697299933232</v>
      </c>
      <c r="T104" s="348">
        <f>IF(T$35=0,0,T$35/OIS_fec!T$35)</f>
        <v>0.25418556116142904</v>
      </c>
      <c r="U104" s="348">
        <f>IF(U$35=0,0,U$35/OIS_fec!U$35)</f>
        <v>0.25436511773041282</v>
      </c>
      <c r="V104" s="348">
        <f>IF(V$35=0,0,V$35/OIS_fec!V$35)</f>
        <v>0.25459751516910162</v>
      </c>
      <c r="W104" s="348">
        <f>IF(W$35=0,0,W$35/OIS_fec!W$35)</f>
        <v>0.25084668071575728</v>
      </c>
      <c r="X104" s="348">
        <f>IF(X$35=0,0,X$35/OIS_fec!X$35)</f>
        <v>0.2569243082847037</v>
      </c>
      <c r="Y104" s="348">
        <f>IF(Y$35=0,0,Y$35/OIS_fec!Y$35)</f>
        <v>0.25883445724369275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0.65629472564827818</v>
      </c>
      <c r="C105" s="348">
        <f>IF(C$54=0,0,C$54/OIS_fec!C$54)</f>
        <v>0.69928524323856767</v>
      </c>
      <c r="D105" s="348">
        <f>IF(D$54=0,0,D$54/OIS_fec!D$54)</f>
        <v>0.69426292036647741</v>
      </c>
      <c r="E105" s="348">
        <f>IF(E$54=0,0,E$54/OIS_fec!E$54)</f>
        <v>0.69248649086159875</v>
      </c>
      <c r="F105" s="348">
        <f>IF(F$54=0,0,F$54/OIS_fec!F$54)</f>
        <v>0.6920918911864905</v>
      </c>
      <c r="G105" s="348">
        <f>IF(G$54=0,0,G$54/OIS_fec!G$54)</f>
        <v>0.69324668085722541</v>
      </c>
      <c r="H105" s="348">
        <f>IF(H$54=0,0,H$54/OIS_fec!H$54)</f>
        <v>0.66384452554221007</v>
      </c>
      <c r="I105" s="348">
        <f>IF(I$54=0,0,I$54/OIS_fec!I$54)</f>
        <v>0.68160215072880281</v>
      </c>
      <c r="J105" s="348">
        <f>IF(J$54=0,0,J$54/OIS_fec!J$54)</f>
        <v>0.7039920968497414</v>
      </c>
      <c r="K105" s="348">
        <f>IF(K$54=0,0,K$54/OIS_fec!K$54)</f>
        <v>0.68812076218029306</v>
      </c>
      <c r="L105" s="348">
        <f>IF(L$54=0,0,L$54/OIS_fec!L$54)</f>
        <v>0.68290254829567321</v>
      </c>
      <c r="M105" s="348">
        <f>IF(M$54=0,0,M$54/OIS_fec!M$54)</f>
        <v>0.69158725959522938</v>
      </c>
      <c r="N105" s="348">
        <f>IF(N$54=0,0,N$54/OIS_fec!N$54)</f>
        <v>0.69389344679032372</v>
      </c>
      <c r="O105" s="348">
        <f>IF(O$54=0,0,O$54/OIS_fec!O$54)</f>
        <v>0.69999622738979173</v>
      </c>
      <c r="P105" s="348">
        <f>IF(P$54=0,0,P$54/OIS_fec!P$54)</f>
        <v>0.66387954407312699</v>
      </c>
      <c r="Q105" s="348">
        <f>IF(Q$54=0,0,Q$54/OIS_fec!Q$54)</f>
        <v>0.67244687813601745</v>
      </c>
      <c r="R105" s="348">
        <f>IF(R$54=0,0,R$54/OIS_fec!R$54)</f>
        <v>0.66016150632768722</v>
      </c>
      <c r="S105" s="348">
        <f>IF(S$54=0,0,S$54/OIS_fec!S$54)</f>
        <v>0.65574936976074927</v>
      </c>
      <c r="T105" s="348">
        <f>IF(T$54=0,0,T$54/OIS_fec!T$54)</f>
        <v>0.66226063009909764</v>
      </c>
      <c r="U105" s="348">
        <f>IF(U$54=0,0,U$54/OIS_fec!U$54)</f>
        <v>0.6601355479579728</v>
      </c>
      <c r="V105" s="348">
        <f>IF(V$54=0,0,V$54/OIS_fec!V$54)</f>
        <v>0.66673629906084786</v>
      </c>
      <c r="W105" s="348">
        <f>IF(W$54=0,0,W$54/OIS_fec!W$54)</f>
        <v>0.63251729298850246</v>
      </c>
      <c r="X105" s="348">
        <f>IF(X$54=0,0,X$54/OIS_fec!X$54)</f>
        <v>0.6734096400497166</v>
      </c>
      <c r="Y105" s="348">
        <f>IF(Y$54=0,0,Y$54/OIS_fec!Y$54)</f>
        <v>0.67251820851383004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0.32699167243106286</v>
      </c>
      <c r="C106" s="348">
        <f>IF(C$68=0,0,C$68/OIS_fec!C$68)</f>
        <v>0.32699279314075319</v>
      </c>
      <c r="D106" s="348">
        <f>IF(D$68=0,0,D$68/OIS_fec!D$68)</f>
        <v>0.32699115021891212</v>
      </c>
      <c r="E106" s="348">
        <f>IF(E$68=0,0,E$68/OIS_fec!E$68)</f>
        <v>0.32699621499558718</v>
      </c>
      <c r="F106" s="348">
        <f>IF(F$68=0,0,F$68/OIS_fec!F$68)</f>
        <v>0.32699658755102623</v>
      </c>
      <c r="G106" s="348">
        <f>IF(G$68=0,0,G$68/OIS_fec!G$68)</f>
        <v>0.32698743166242317</v>
      </c>
      <c r="H106" s="348">
        <f>IF(H$68=0,0,H$68/OIS_fec!H$68)</f>
        <v>0.32698316799188643</v>
      </c>
      <c r="I106" s="348">
        <f>IF(I$68=0,0,I$68/OIS_fec!I$68)</f>
        <v>0.32695690903054037</v>
      </c>
      <c r="J106" s="348">
        <f>IF(J$68=0,0,J$68/OIS_fec!J$68)</f>
        <v>0.32696030513971031</v>
      </c>
      <c r="K106" s="348">
        <f>IF(K$68=0,0,K$68/OIS_fec!K$68)</f>
        <v>0.32695215997436072</v>
      </c>
      <c r="L106" s="348">
        <f>IF(L$68=0,0,L$68/OIS_fec!L$68)</f>
        <v>0.32696820437413976</v>
      </c>
      <c r="M106" s="348">
        <f>IF(M$68=0,0,M$68/OIS_fec!M$68)</f>
        <v>0.32696343042713416</v>
      </c>
      <c r="N106" s="348">
        <f>IF(N$68=0,0,N$68/OIS_fec!N$68)</f>
        <v>0.32696339300622523</v>
      </c>
      <c r="O106" s="348">
        <f>IF(O$68=0,0,O$68/OIS_fec!O$68)</f>
        <v>0.32695396878227823</v>
      </c>
      <c r="P106" s="348">
        <f>IF(P$68=0,0,P$68/OIS_fec!P$68)</f>
        <v>0.32694896837323528</v>
      </c>
      <c r="Q106" s="348">
        <f>IF(Q$68=0,0,Q$68/OIS_fec!Q$68)</f>
        <v>0.32695668368791986</v>
      </c>
      <c r="R106" s="348">
        <f>IF(R$68=0,0,R$68/OIS_fec!R$68)</f>
        <v>0.32696201455183971</v>
      </c>
      <c r="S106" s="348">
        <f>IF(S$68=0,0,S$68/OIS_fec!S$68)</f>
        <v>0.32696133093571117</v>
      </c>
      <c r="T106" s="348">
        <f>IF(T$68=0,0,T$68/OIS_fec!T$68)</f>
        <v>0.32696398233742102</v>
      </c>
      <c r="U106" s="348">
        <f>IF(U$68=0,0,U$68/OIS_fec!U$68)</f>
        <v>0.32695620088926264</v>
      </c>
      <c r="V106" s="348">
        <f>IF(V$68=0,0,V$68/OIS_fec!V$68)</f>
        <v>0.32696340188819639</v>
      </c>
      <c r="W106" s="348">
        <f>IF(W$68=0,0,W$68/OIS_fec!W$68)</f>
        <v>0.32696475275503001</v>
      </c>
      <c r="X106" s="348">
        <f>IF(X$68=0,0,X$68/OIS_fec!X$68)</f>
        <v>0.32697358061667003</v>
      </c>
      <c r="Y106" s="348">
        <f>IF(Y$68=0,0,Y$68/OIS_fec!Y$68)</f>
        <v>0.32696869064596729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0.47571687700021442</v>
      </c>
      <c r="C107" s="333">
        <f>IF(C$69=0,0,C$69/OIS_fec!C$69)</f>
        <v>0.47583186258825427</v>
      </c>
      <c r="D107" s="333">
        <f>IF(D$69=0,0,D$69/OIS_fec!D$69)</f>
        <v>0.47570456515297543</v>
      </c>
      <c r="E107" s="333">
        <f>IF(E$69=0,0,E$69/OIS_fec!E$69)</f>
        <v>0.47522485884998933</v>
      </c>
      <c r="F107" s="333">
        <f>IF(F$69=0,0,F$69/OIS_fec!F$69)</f>
        <v>0.47532916670022235</v>
      </c>
      <c r="G107" s="333">
        <f>IF(G$69=0,0,G$69/OIS_fec!G$69)</f>
        <v>0.4754673445695734</v>
      </c>
      <c r="H107" s="333">
        <f>IF(H$69=0,0,H$69/OIS_fec!H$69)</f>
        <v>0.47551834526388137</v>
      </c>
      <c r="I107" s="333">
        <f>IF(I$69=0,0,I$69/OIS_fec!I$69)</f>
        <v>0.47555586741416667</v>
      </c>
      <c r="J107" s="333">
        <f>IF(J$69=0,0,J$69/OIS_fec!J$69)</f>
        <v>0.4752527804825154</v>
      </c>
      <c r="K107" s="333">
        <f>IF(K$69=0,0,K$69/OIS_fec!K$69)</f>
        <v>0.47531708346689561</v>
      </c>
      <c r="L107" s="333">
        <f>IF(L$69=0,0,L$69/OIS_fec!L$69)</f>
        <v>0.47513939688110218</v>
      </c>
      <c r="M107" s="333">
        <f>IF(M$69=0,0,M$69/OIS_fec!M$69)</f>
        <v>0.47518992188386244</v>
      </c>
      <c r="N107" s="333">
        <f>IF(N$69=0,0,N$69/OIS_fec!N$69)</f>
        <v>0.47523000934149789</v>
      </c>
      <c r="O107" s="333">
        <f>IF(O$69=0,0,O$69/OIS_fec!O$69)</f>
        <v>0.47513693942062696</v>
      </c>
      <c r="P107" s="333">
        <f>IF(P$69=0,0,P$69/OIS_fec!P$69)</f>
        <v>0.47773793600738607</v>
      </c>
      <c r="Q107" s="333">
        <f>IF(Q$69=0,0,Q$69/OIS_fec!Q$69)</f>
        <v>0.47769624798601812</v>
      </c>
      <c r="R107" s="333">
        <f>IF(R$69=0,0,R$69/OIS_fec!R$69)</f>
        <v>0.47787425421967239</v>
      </c>
      <c r="S107" s="333">
        <f>IF(S$69=0,0,S$69/OIS_fec!S$69)</f>
        <v>0.47787792292469555</v>
      </c>
      <c r="T107" s="333">
        <f>IF(T$69=0,0,T$69/OIS_fec!T$69)</f>
        <v>0.477597719472871</v>
      </c>
      <c r="U107" s="333">
        <f>IF(U$69=0,0,U$69/OIS_fec!U$69)</f>
        <v>0.47771402732850154</v>
      </c>
      <c r="V107" s="333">
        <f>IF(V$69=0,0,V$69/OIS_fec!V$69)</f>
        <v>0.47765439575945196</v>
      </c>
      <c r="W107" s="333">
        <f>IF(W$69=0,0,W$69/OIS_fec!W$69)</f>
        <v>0.47878609288003621</v>
      </c>
      <c r="X107" s="333">
        <f>IF(X$69=0,0,X$69/OIS_fec!X$69)</f>
        <v>0.47774461079044456</v>
      </c>
      <c r="Y107" s="333">
        <f>IF(Y$69=0,0,Y$69/OIS_fec!Y$69)</f>
        <v>0.47717452927091947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PT: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1346.050513087549</v>
      </c>
      <c r="C5" s="223">
        <v>1223.1055317653979</v>
      </c>
      <c r="D5" s="223">
        <v>1309.8847183253979</v>
      </c>
      <c r="E5" s="223">
        <v>1028.2103524855061</v>
      </c>
      <c r="F5" s="223">
        <v>1153.875547806015</v>
      </c>
      <c r="G5" s="223">
        <v>1084.2668254856351</v>
      </c>
      <c r="H5" s="223">
        <v>969.0888175251132</v>
      </c>
      <c r="I5" s="223">
        <v>985.75313940468845</v>
      </c>
      <c r="J5" s="223">
        <v>789.80162328541496</v>
      </c>
      <c r="K5" s="223">
        <v>807.93479412547231</v>
      </c>
      <c r="L5" s="223">
        <v>834.65504820528656</v>
      </c>
      <c r="M5" s="223">
        <v>728.5835167243813</v>
      </c>
      <c r="N5" s="223">
        <v>553.72893552410619</v>
      </c>
      <c r="O5" s="223">
        <v>435.99876660485791</v>
      </c>
      <c r="P5" s="223">
        <v>415.65672288477441</v>
      </c>
      <c r="Q5" s="223">
        <v>483.01080840355439</v>
      </c>
      <c r="R5" s="223">
        <v>432.82978380449322</v>
      </c>
      <c r="S5" s="223">
        <v>465.75604152440519</v>
      </c>
      <c r="T5" s="223">
        <v>439.89349500599161</v>
      </c>
      <c r="U5" s="223">
        <v>417.83425956505101</v>
      </c>
      <c r="V5" s="223">
        <v>430.90488792641082</v>
      </c>
      <c r="W5" s="223">
        <v>478.84324572623342</v>
      </c>
      <c r="X5" s="223">
        <v>490.84409664608938</v>
      </c>
      <c r="Y5" s="223">
        <v>455.79863412738081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11.265286221841301</v>
      </c>
      <c r="C10" s="260">
        <v>11.213215661548549</v>
      </c>
      <c r="D10" s="260">
        <v>11.843516675135801</v>
      </c>
      <c r="E10" s="260">
        <v>7.5395749356663151</v>
      </c>
      <c r="F10" s="260">
        <v>9.5985785190859634</v>
      </c>
      <c r="G10" s="260">
        <v>8.5292413851723552</v>
      </c>
      <c r="H10" s="260">
        <v>5.8903365440430004</v>
      </c>
      <c r="I10" s="260">
        <v>6.2339654770365307</v>
      </c>
      <c r="J10" s="260">
        <v>4.3433202447914727</v>
      </c>
      <c r="K10" s="260">
        <v>4.0275892707971899</v>
      </c>
      <c r="L10" s="260">
        <v>4.8064533006060994</v>
      </c>
      <c r="M10" s="260">
        <v>4.2553197010327386</v>
      </c>
      <c r="N10" s="260">
        <v>2.8165506447227941</v>
      </c>
      <c r="O10" s="260">
        <v>2.335702563204209</v>
      </c>
      <c r="P10" s="260">
        <v>2.314268472242393</v>
      </c>
      <c r="Q10" s="260">
        <v>3.2686568938020901</v>
      </c>
      <c r="R10" s="260">
        <v>1.370971031347646</v>
      </c>
      <c r="S10" s="260">
        <v>1.546095542375993</v>
      </c>
      <c r="T10" s="260">
        <v>1.5747477901696461</v>
      </c>
      <c r="U10" s="260">
        <v>1.3077703494503721</v>
      </c>
      <c r="V10" s="260">
        <v>1.536729325257941</v>
      </c>
      <c r="W10" s="260">
        <v>2.2724098504729131</v>
      </c>
      <c r="X10" s="260">
        <v>1.720078961773043</v>
      </c>
      <c r="Y10" s="260">
        <v>2.495565685024979</v>
      </c>
      <c r="DA10" s="68" t="s">
        <v>3190</v>
      </c>
    </row>
    <row r="11" spans="1:105" ht="12" customHeight="1" x14ac:dyDescent="0.25">
      <c r="A11" s="37" t="s">
        <v>159</v>
      </c>
      <c r="B11" s="226">
        <v>11.13113777485249</v>
      </c>
      <c r="C11" s="226">
        <v>11.09984170476968</v>
      </c>
      <c r="D11" s="226">
        <v>11.597654806642909</v>
      </c>
      <c r="E11" s="226">
        <v>7.2690940660907266</v>
      </c>
      <c r="F11" s="226">
        <v>9.1356712919773351</v>
      </c>
      <c r="G11" s="226">
        <v>8.0779597270622556</v>
      </c>
      <c r="H11" s="226">
        <v>5.3738418984904106</v>
      </c>
      <c r="I11" s="226">
        <v>5.7588728027903038</v>
      </c>
      <c r="J11" s="226">
        <v>4.1091596301898692</v>
      </c>
      <c r="K11" s="226">
        <v>3.44752389243278</v>
      </c>
      <c r="L11" s="226">
        <v>4.2539346409062837</v>
      </c>
      <c r="M11" s="226">
        <v>3.6570112212891548</v>
      </c>
      <c r="N11" s="226">
        <v>2.2486146971766918</v>
      </c>
      <c r="O11" s="226">
        <v>1.6008028769227609</v>
      </c>
      <c r="P11" s="226">
        <v>1.696704954338617</v>
      </c>
      <c r="Q11" s="226">
        <v>2.5123479662332171</v>
      </c>
      <c r="R11" s="226">
        <v>0.90846891237023319</v>
      </c>
      <c r="S11" s="226">
        <v>1.0147849020596671</v>
      </c>
      <c r="T11" s="226">
        <v>1.078382262090988</v>
      </c>
      <c r="U11" s="226">
        <v>0.83944549640365906</v>
      </c>
      <c r="V11" s="226">
        <v>1.0075878505609861</v>
      </c>
      <c r="W11" s="226">
        <v>1.312834564244111</v>
      </c>
      <c r="X11" s="226">
        <v>1.2155744012436851</v>
      </c>
      <c r="Y11" s="226">
        <v>1.477796729067421</v>
      </c>
      <c r="DA11" s="69" t="s">
        <v>3191</v>
      </c>
    </row>
    <row r="12" spans="1:105" ht="12" customHeight="1" x14ac:dyDescent="0.25">
      <c r="A12" s="37" t="s">
        <v>35</v>
      </c>
      <c r="B12" s="226">
        <v>0.13414844698881431</v>
      </c>
      <c r="C12" s="226">
        <v>0.11337395677887011</v>
      </c>
      <c r="D12" s="226">
        <v>0.24586186849288791</v>
      </c>
      <c r="E12" s="226">
        <v>0.2704808695755887</v>
      </c>
      <c r="F12" s="226">
        <v>0.46290722710862858</v>
      </c>
      <c r="G12" s="226">
        <v>0.45128165811009963</v>
      </c>
      <c r="H12" s="226">
        <v>0.5164946455525895</v>
      </c>
      <c r="I12" s="226">
        <v>0.47509267424622748</v>
      </c>
      <c r="J12" s="226">
        <v>0.23416061460160309</v>
      </c>
      <c r="K12" s="226">
        <v>0.58006537836440963</v>
      </c>
      <c r="L12" s="226">
        <v>0.55251865969981506</v>
      </c>
      <c r="M12" s="226">
        <v>0.59830847974358481</v>
      </c>
      <c r="N12" s="226">
        <v>0.56793594754610188</v>
      </c>
      <c r="O12" s="226">
        <v>0.73489968628144819</v>
      </c>
      <c r="P12" s="226">
        <v>0.61756351790377495</v>
      </c>
      <c r="Q12" s="226">
        <v>0.75630892756887369</v>
      </c>
      <c r="R12" s="226">
        <v>0.46250211897741278</v>
      </c>
      <c r="S12" s="226">
        <v>0.53131064031632647</v>
      </c>
      <c r="T12" s="226">
        <v>0.49636552807865858</v>
      </c>
      <c r="U12" s="226">
        <v>0.4683248530467129</v>
      </c>
      <c r="V12" s="226">
        <v>0.52914147469695538</v>
      </c>
      <c r="W12" s="226">
        <v>0.95957528622880206</v>
      </c>
      <c r="X12" s="226">
        <v>0.50450456052935799</v>
      </c>
      <c r="Y12" s="226">
        <v>1.017768955957558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215.55987687845439</v>
      </c>
      <c r="C16" s="261">
        <v>150.60984162764089</v>
      </c>
      <c r="D16" s="261">
        <v>165.05533796739121</v>
      </c>
      <c r="E16" s="261">
        <v>136.7495440163068</v>
      </c>
      <c r="F16" s="261">
        <v>137.12359934169359</v>
      </c>
      <c r="G16" s="261">
        <v>124.5821444395546</v>
      </c>
      <c r="H16" s="261">
        <v>141.0992438431737</v>
      </c>
      <c r="I16" s="261">
        <v>119.23523275817119</v>
      </c>
      <c r="J16" s="261">
        <v>88.200233013197163</v>
      </c>
      <c r="K16" s="261">
        <v>105.656087736461</v>
      </c>
      <c r="L16" s="261">
        <v>115.5156548031739</v>
      </c>
      <c r="M16" s="261">
        <v>79.07467901534153</v>
      </c>
      <c r="N16" s="261">
        <v>58.675781693727387</v>
      </c>
      <c r="O16" s="261">
        <v>42.532004784438143</v>
      </c>
      <c r="P16" s="261">
        <v>41.584488799192393</v>
      </c>
      <c r="Q16" s="261">
        <v>51.443226399161631</v>
      </c>
      <c r="R16" s="261">
        <v>55.480635368138643</v>
      </c>
      <c r="S16" s="261">
        <v>59.298089218065932</v>
      </c>
      <c r="T16" s="261">
        <v>58.228916907437487</v>
      </c>
      <c r="U16" s="261">
        <v>54.81190340348239</v>
      </c>
      <c r="V16" s="261">
        <v>55.057211659361471</v>
      </c>
      <c r="W16" s="261">
        <v>65.404296977835457</v>
      </c>
      <c r="X16" s="261">
        <v>68.228826494550219</v>
      </c>
      <c r="Y16" s="261">
        <v>65.851619607389438</v>
      </c>
      <c r="DA16" s="70" t="s">
        <v>3196</v>
      </c>
    </row>
    <row r="17" spans="1:105" ht="12" customHeight="1" x14ac:dyDescent="0.25">
      <c r="A17" s="46" t="s">
        <v>28</v>
      </c>
      <c r="B17" s="229">
        <v>75.127629225421899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0.1566205411435036</v>
      </c>
      <c r="T17" s="229">
        <v>0.1344417880939805</v>
      </c>
      <c r="U17" s="229">
        <v>0.28243767683621679</v>
      </c>
      <c r="V17" s="229">
        <v>0.46946747240844627</v>
      </c>
      <c r="W17" s="229">
        <v>0.28737707407973628</v>
      </c>
      <c r="X17" s="229">
        <v>0.35936949349324931</v>
      </c>
      <c r="Y17" s="229">
        <v>0.27124323644022608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7.7445350219581686</v>
      </c>
      <c r="C19" s="229">
        <v>7.7638080089570423</v>
      </c>
      <c r="D19" s="229">
        <v>8.3379953106711291</v>
      </c>
      <c r="E19" s="229">
        <v>10.54503223940733</v>
      </c>
      <c r="F19" s="229">
        <v>9.580089512906131</v>
      </c>
      <c r="G19" s="229">
        <v>6.4324827362351877</v>
      </c>
      <c r="H19" s="229">
        <v>6.5225377579904853</v>
      </c>
      <c r="I19" s="229">
        <v>9.3400033017920769</v>
      </c>
      <c r="J19" s="229">
        <v>9.3821279964503113</v>
      </c>
      <c r="K19" s="229">
        <v>8.6041162716653954</v>
      </c>
      <c r="L19" s="229">
        <v>8.3680214429037552</v>
      </c>
      <c r="M19" s="229">
        <v>5.9983384699528521</v>
      </c>
      <c r="N19" s="229">
        <v>6.5186617213565272</v>
      </c>
      <c r="O19" s="229">
        <v>4.9820355731195862</v>
      </c>
      <c r="P19" s="229">
        <v>5.7583563732991143</v>
      </c>
      <c r="Q19" s="229">
        <v>5.7062538006432577</v>
      </c>
      <c r="R19" s="229">
        <v>5.6115289866784206</v>
      </c>
      <c r="S19" s="229">
        <v>6.4690766150431642</v>
      </c>
      <c r="T19" s="229">
        <v>6.6497269517976036</v>
      </c>
      <c r="U19" s="229">
        <v>6.3857541435297396</v>
      </c>
      <c r="V19" s="229">
        <v>6.0307297999343454</v>
      </c>
      <c r="W19" s="229">
        <v>7.187676411130667</v>
      </c>
      <c r="X19" s="229">
        <v>7.4450614601964684</v>
      </c>
      <c r="Y19" s="229">
        <v>7.7365878832837476</v>
      </c>
      <c r="DA19" s="73" t="s">
        <v>3199</v>
      </c>
    </row>
    <row r="20" spans="1:105" ht="12" customHeight="1" x14ac:dyDescent="0.25">
      <c r="A20" s="46" t="s">
        <v>159</v>
      </c>
      <c r="B20" s="229">
        <v>96.076380700231184</v>
      </c>
      <c r="C20" s="229">
        <v>106.8620548842089</v>
      </c>
      <c r="D20" s="229">
        <v>104.75253867095731</v>
      </c>
      <c r="E20" s="229">
        <v>79.794378960918593</v>
      </c>
      <c r="F20" s="229">
        <v>79.219018119133196</v>
      </c>
      <c r="G20" s="229">
        <v>67.963761413301512</v>
      </c>
      <c r="H20" s="229">
        <v>77.706096774220839</v>
      </c>
      <c r="I20" s="229">
        <v>61.882371304122692</v>
      </c>
      <c r="J20" s="229">
        <v>48.503527904299823</v>
      </c>
      <c r="K20" s="229">
        <v>54.010148610513511</v>
      </c>
      <c r="L20" s="229">
        <v>66.39949853514058</v>
      </c>
      <c r="M20" s="229">
        <v>39.163159949382468</v>
      </c>
      <c r="N20" s="229">
        <v>25.65061816954924</v>
      </c>
      <c r="O20" s="229">
        <v>18.26650819332546</v>
      </c>
      <c r="P20" s="229">
        <v>20.31145177904525</v>
      </c>
      <c r="Q20" s="229">
        <v>27.319682688449291</v>
      </c>
      <c r="R20" s="229">
        <v>24.95684414015971</v>
      </c>
      <c r="S20" s="229">
        <v>26.20418060582216</v>
      </c>
      <c r="T20" s="229">
        <v>25.57856556841914</v>
      </c>
      <c r="U20" s="229">
        <v>25.21544911013801</v>
      </c>
      <c r="V20" s="229">
        <v>25.96718140483053</v>
      </c>
      <c r="W20" s="229">
        <v>28.60543793772662</v>
      </c>
      <c r="X20" s="229">
        <v>27.683596205912909</v>
      </c>
      <c r="Y20" s="229">
        <v>25.05397252432665</v>
      </c>
      <c r="DA20" s="73" t="s">
        <v>3200</v>
      </c>
    </row>
    <row r="21" spans="1:105" ht="12" customHeight="1" x14ac:dyDescent="0.25">
      <c r="A21" s="46" t="s">
        <v>32</v>
      </c>
      <c r="B21" s="229">
        <v>30.68672914841564</v>
      </c>
      <c r="C21" s="229">
        <v>26.636462222700359</v>
      </c>
      <c r="D21" s="229">
        <v>37.952392129515218</v>
      </c>
      <c r="E21" s="229">
        <v>26.00104933508992</v>
      </c>
      <c r="F21" s="229">
        <v>27.510654587203199</v>
      </c>
      <c r="G21" s="229">
        <v>26.38513046917323</v>
      </c>
      <c r="H21" s="229">
        <v>33.058593520096871</v>
      </c>
      <c r="I21" s="229">
        <v>27.27505793031871</v>
      </c>
      <c r="J21" s="229">
        <v>20.996171526132319</v>
      </c>
      <c r="K21" s="229">
        <v>19.326703582175391</v>
      </c>
      <c r="L21" s="229">
        <v>15.804012087120981</v>
      </c>
      <c r="M21" s="229">
        <v>13.980102073160291</v>
      </c>
      <c r="N21" s="229">
        <v>13.936602969385429</v>
      </c>
      <c r="O21" s="229">
        <v>8.1396836762436724</v>
      </c>
      <c r="P21" s="229">
        <v>5.7660570648824114</v>
      </c>
      <c r="Q21" s="229">
        <v>8.9759868150855535</v>
      </c>
      <c r="R21" s="229">
        <v>10.31484349209866</v>
      </c>
      <c r="S21" s="229">
        <v>11.673256039299529</v>
      </c>
      <c r="T21" s="229">
        <v>9.8107361774541779</v>
      </c>
      <c r="U21" s="229">
        <v>7.3687468807294003</v>
      </c>
      <c r="V21" s="229">
        <v>7.1828449156977046</v>
      </c>
      <c r="W21" s="229">
        <v>8.8341323257867632</v>
      </c>
      <c r="X21" s="229">
        <v>13.187464919453101</v>
      </c>
      <c r="Y21" s="229">
        <v>7.403659473721782</v>
      </c>
      <c r="DA21" s="73" t="s">
        <v>3201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9.1474336800469338</v>
      </c>
      <c r="L22" s="229">
        <v>9.1476831600304322</v>
      </c>
      <c r="M22" s="229">
        <v>6.098289120020671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0.40551732000366408</v>
      </c>
      <c r="U22" s="229">
        <v>3.10608000001873E-3</v>
      </c>
      <c r="V22" s="229">
        <v>3.1060800000294762E-3</v>
      </c>
      <c r="W22" s="229">
        <v>3.1060800000238518E-3</v>
      </c>
      <c r="X22" s="229">
        <v>0</v>
      </c>
      <c r="Y22" s="229">
        <v>3.1060800000247469E-3</v>
      </c>
      <c r="DA22" s="73" t="s">
        <v>3202</v>
      </c>
    </row>
    <row r="23" spans="1:105" ht="12" customHeight="1" x14ac:dyDescent="0.25">
      <c r="A23" s="46" t="s">
        <v>35</v>
      </c>
      <c r="B23" s="229">
        <v>4.4576778849201144</v>
      </c>
      <c r="C23" s="229">
        <v>9.2141597029075317</v>
      </c>
      <c r="D23" s="229">
        <v>14.012411856247571</v>
      </c>
      <c r="E23" s="229">
        <v>20.409083480890949</v>
      </c>
      <c r="F23" s="229">
        <v>20.813837122451059</v>
      </c>
      <c r="G23" s="229">
        <v>23.80076982084471</v>
      </c>
      <c r="H23" s="229">
        <v>23.81201579086548</v>
      </c>
      <c r="I23" s="229">
        <v>20.737800221937668</v>
      </c>
      <c r="J23" s="229">
        <v>9.3184055863147197</v>
      </c>
      <c r="K23" s="229">
        <v>14.56768559205976</v>
      </c>
      <c r="L23" s="229">
        <v>15.796439577978211</v>
      </c>
      <c r="M23" s="229">
        <v>13.834789402825249</v>
      </c>
      <c r="N23" s="229">
        <v>12.56989883343619</v>
      </c>
      <c r="O23" s="229">
        <v>11.14377734174942</v>
      </c>
      <c r="P23" s="229">
        <v>9.7486235819656137</v>
      </c>
      <c r="Q23" s="229">
        <v>9.4413030949835264</v>
      </c>
      <c r="R23" s="229">
        <v>11.733908663769499</v>
      </c>
      <c r="S23" s="229">
        <v>12.84156650593077</v>
      </c>
      <c r="T23" s="229">
        <v>13.67935998931492</v>
      </c>
      <c r="U23" s="229">
        <v>15.556409512248999</v>
      </c>
      <c r="V23" s="229">
        <v>15.40388198649042</v>
      </c>
      <c r="W23" s="229">
        <v>20.48656714911165</v>
      </c>
      <c r="X23" s="229">
        <v>19.553334415494479</v>
      </c>
      <c r="Y23" s="229">
        <v>25.38305040961701</v>
      </c>
      <c r="DA23" s="73" t="s">
        <v>3203</v>
      </c>
    </row>
    <row r="24" spans="1:105" ht="12" customHeight="1" x14ac:dyDescent="0.25">
      <c r="A24" s="46" t="s">
        <v>36</v>
      </c>
      <c r="B24" s="229">
        <v>1.466924897507393</v>
      </c>
      <c r="C24" s="229">
        <v>0.13335680886702189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2.8635100854323312</v>
      </c>
      <c r="S25" s="229">
        <v>1.9533889108268041</v>
      </c>
      <c r="T25" s="229">
        <v>1.9705691123539919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657.2411006809582</v>
      </c>
      <c r="C27" s="261">
        <f t="shared" si="0"/>
        <v>604.48258712629763</v>
      </c>
      <c r="D27" s="261">
        <f t="shared" si="0"/>
        <v>648.79339346275162</v>
      </c>
      <c r="E27" s="261">
        <f t="shared" si="0"/>
        <v>508.94056308032441</v>
      </c>
      <c r="F27" s="261">
        <f t="shared" si="0"/>
        <v>577.91511115316723</v>
      </c>
      <c r="G27" s="261">
        <f t="shared" si="0"/>
        <v>551.12274054401951</v>
      </c>
      <c r="H27" s="261">
        <f t="shared" si="0"/>
        <v>481.4535074326318</v>
      </c>
      <c r="I27" s="261">
        <f t="shared" si="0"/>
        <v>504.68024291571828</v>
      </c>
      <c r="J27" s="261">
        <f t="shared" si="0"/>
        <v>402.37422369691012</v>
      </c>
      <c r="K27" s="261">
        <f t="shared" si="0"/>
        <v>409.92713851234032</v>
      </c>
      <c r="L27" s="261">
        <f t="shared" si="0"/>
        <v>417.92837358249221</v>
      </c>
      <c r="M27" s="261">
        <f t="shared" si="0"/>
        <v>377.21163401682219</v>
      </c>
      <c r="N27" s="261">
        <f t="shared" si="0"/>
        <v>292.81841757252062</v>
      </c>
      <c r="O27" s="261">
        <f t="shared" si="0"/>
        <v>232.2457671370378</v>
      </c>
      <c r="P27" s="261">
        <f t="shared" si="0"/>
        <v>217.84351038909389</v>
      </c>
      <c r="Q27" s="261">
        <f t="shared" si="0"/>
        <v>251.298147408933</v>
      </c>
      <c r="R27" s="261">
        <f t="shared" si="0"/>
        <v>224.28018567700931</v>
      </c>
      <c r="S27" s="261">
        <f t="shared" si="0"/>
        <v>241.98819698341649</v>
      </c>
      <c r="T27" s="261">
        <f t="shared" si="0"/>
        <v>225.6812914394558</v>
      </c>
      <c r="U27" s="261">
        <f t="shared" si="0"/>
        <v>213.91388102122119</v>
      </c>
      <c r="V27" s="261">
        <f t="shared" si="0"/>
        <v>220.86709031149769</v>
      </c>
      <c r="W27" s="261">
        <f t="shared" si="0"/>
        <v>243.4050808480178</v>
      </c>
      <c r="X27" s="261">
        <f t="shared" si="0"/>
        <v>250.13606196816781</v>
      </c>
      <c r="Y27" s="261">
        <f t="shared" si="0"/>
        <v>229.50233058035789</v>
      </c>
      <c r="DA27" s="70"/>
    </row>
    <row r="28" spans="1:105" ht="12" customHeight="1" x14ac:dyDescent="0.25">
      <c r="A28" s="60" t="s">
        <v>3070</v>
      </c>
      <c r="B28" s="262">
        <v>657.2411006809582</v>
      </c>
      <c r="C28" s="262">
        <v>604.48258712629763</v>
      </c>
      <c r="D28" s="262">
        <v>648.79339346275162</v>
      </c>
      <c r="E28" s="262">
        <v>508.94056308032441</v>
      </c>
      <c r="F28" s="262">
        <v>577.91511115316723</v>
      </c>
      <c r="G28" s="262">
        <v>551.12274054401951</v>
      </c>
      <c r="H28" s="262">
        <v>481.4535074326318</v>
      </c>
      <c r="I28" s="262">
        <v>504.68024291571828</v>
      </c>
      <c r="J28" s="262">
        <v>402.37422369691012</v>
      </c>
      <c r="K28" s="262">
        <v>409.92713851234032</v>
      </c>
      <c r="L28" s="262">
        <v>417.92837358249221</v>
      </c>
      <c r="M28" s="262">
        <v>377.21163401682219</v>
      </c>
      <c r="N28" s="262">
        <v>292.81841757252062</v>
      </c>
      <c r="O28" s="262">
        <v>232.2457671370378</v>
      </c>
      <c r="P28" s="262">
        <v>217.84351038909389</v>
      </c>
      <c r="Q28" s="262">
        <v>251.298147408933</v>
      </c>
      <c r="R28" s="262">
        <v>224.28018567700931</v>
      </c>
      <c r="S28" s="262">
        <v>241.98819698341649</v>
      </c>
      <c r="T28" s="262">
        <v>225.6812914394558</v>
      </c>
      <c r="U28" s="262">
        <v>213.91388102122119</v>
      </c>
      <c r="V28" s="262">
        <v>220.86709031149769</v>
      </c>
      <c r="W28" s="262">
        <v>243.4050808480178</v>
      </c>
      <c r="X28" s="262">
        <v>250.13606196816781</v>
      </c>
      <c r="Y28" s="262">
        <v>229.50233058035789</v>
      </c>
      <c r="DA28" s="72" t="s">
        <v>3207</v>
      </c>
    </row>
    <row r="29" spans="1:105" ht="12" customHeight="1" x14ac:dyDescent="0.25">
      <c r="A29" s="59" t="s">
        <v>28</v>
      </c>
      <c r="B29" s="230">
        <v>73.351749493763094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0.44364782819988352</v>
      </c>
      <c r="T29" s="230">
        <v>0.25474469508876929</v>
      </c>
      <c r="U29" s="230">
        <v>0.50528345522588436</v>
      </c>
      <c r="V29" s="230">
        <v>0.92453801439714622</v>
      </c>
      <c r="W29" s="230">
        <v>0.41327522199515021</v>
      </c>
      <c r="X29" s="230">
        <v>0.3911440082718004</v>
      </c>
      <c r="Y29" s="230">
        <v>0.26863169345843702</v>
      </c>
      <c r="DA29" s="71" t="s">
        <v>3208</v>
      </c>
    </row>
    <row r="30" spans="1:105" ht="12" customHeight="1" x14ac:dyDescent="0.25">
      <c r="A30" s="59" t="s">
        <v>31</v>
      </c>
      <c r="B30" s="230">
        <v>34.040411178219898</v>
      </c>
      <c r="C30" s="230">
        <v>34.021138191199363</v>
      </c>
      <c r="D30" s="230">
        <v>36.431606129474368</v>
      </c>
      <c r="E30" s="230">
        <v>32.909317472069347</v>
      </c>
      <c r="F30" s="230">
        <v>30.89804843071617</v>
      </c>
      <c r="G30" s="230">
        <v>25.967237197641339</v>
      </c>
      <c r="H30" s="230">
        <v>28.861418078152639</v>
      </c>
      <c r="I30" s="230">
        <v>29.58978191291191</v>
      </c>
      <c r="J30" s="230">
        <v>39.111048489387727</v>
      </c>
      <c r="K30" s="230">
        <v>36.98540646009279</v>
      </c>
      <c r="L30" s="230">
        <v>34.318660045002787</v>
      </c>
      <c r="M30" s="230">
        <v>28.021078399883251</v>
      </c>
      <c r="N30" s="230">
        <v>27.50443998150784</v>
      </c>
      <c r="O30" s="230">
        <v>23.648612263240089</v>
      </c>
      <c r="P30" s="230">
        <v>25.373547703240931</v>
      </c>
      <c r="Q30" s="230">
        <v>25.436960454921891</v>
      </c>
      <c r="R30" s="230">
        <v>22.618438544459529</v>
      </c>
      <c r="S30" s="230">
        <v>26.060300175098781</v>
      </c>
      <c r="T30" s="230">
        <v>25.02713799490035</v>
      </c>
      <c r="U30" s="230">
        <v>23.474838578422119</v>
      </c>
      <c r="V30" s="230">
        <v>22.77577307560404</v>
      </c>
      <c r="W30" s="230">
        <v>23.778747582292919</v>
      </c>
      <c r="X30" s="230">
        <v>24.205463192706269</v>
      </c>
      <c r="Y30" s="230">
        <v>25.429454109409519</v>
      </c>
      <c r="DA30" s="71" t="s">
        <v>3209</v>
      </c>
    </row>
    <row r="31" spans="1:105" ht="12" customHeight="1" x14ac:dyDescent="0.25">
      <c r="A31" s="59" t="s">
        <v>159</v>
      </c>
      <c r="B31" s="230">
        <v>403.60981571669709</v>
      </c>
      <c r="C31" s="230">
        <v>454.50017355450291</v>
      </c>
      <c r="D31" s="230">
        <v>457.70033296116981</v>
      </c>
      <c r="E31" s="230">
        <v>343.93562104435591</v>
      </c>
      <c r="F31" s="230">
        <v>394.53431448447668</v>
      </c>
      <c r="G31" s="230">
        <v>341.69027253665888</v>
      </c>
      <c r="H31" s="230">
        <v>304.92650904535913</v>
      </c>
      <c r="I31" s="230">
        <v>299.31114537716888</v>
      </c>
      <c r="J31" s="230">
        <v>257.3725305347445</v>
      </c>
      <c r="K31" s="230">
        <v>234.52446325446761</v>
      </c>
      <c r="L31" s="230">
        <v>261.51011165037181</v>
      </c>
      <c r="M31" s="230">
        <v>218.65338896592689</v>
      </c>
      <c r="N31" s="230">
        <v>141.18612886016831</v>
      </c>
      <c r="O31" s="230">
        <v>111.2747365673815</v>
      </c>
      <c r="P31" s="230">
        <v>121.0515262731878</v>
      </c>
      <c r="Q31" s="230">
        <v>140.19204992330981</v>
      </c>
      <c r="R31" s="230">
        <v>110.8453324039787</v>
      </c>
      <c r="S31" s="230">
        <v>117.1262737255568</v>
      </c>
      <c r="T31" s="230">
        <v>114.5881350097941</v>
      </c>
      <c r="U31" s="230">
        <v>110.8803532436384</v>
      </c>
      <c r="V31" s="230">
        <v>113.51594899189639</v>
      </c>
      <c r="W31" s="230">
        <v>124.4251472400354</v>
      </c>
      <c r="X31" s="230">
        <v>119.60650268898981</v>
      </c>
      <c r="Y31" s="230">
        <v>108.0586060636157</v>
      </c>
      <c r="DA31" s="71" t="s">
        <v>3210</v>
      </c>
    </row>
    <row r="32" spans="1:105" ht="12" customHeight="1" x14ac:dyDescent="0.25">
      <c r="A32" s="59" t="s">
        <v>32</v>
      </c>
      <c r="B32" s="230">
        <v>135.04221277216931</v>
      </c>
      <c r="C32" s="230">
        <v>103.32110793378941</v>
      </c>
      <c r="D32" s="230">
        <v>133.94487318322061</v>
      </c>
      <c r="E32" s="230">
        <v>104.4122764402488</v>
      </c>
      <c r="F32" s="230">
        <v>111.1004266542768</v>
      </c>
      <c r="G32" s="230">
        <v>138.48225657151059</v>
      </c>
      <c r="H32" s="230">
        <v>105.4577151208305</v>
      </c>
      <c r="I32" s="230">
        <v>134.0827869221701</v>
      </c>
      <c r="J32" s="230">
        <v>76.260376802308485</v>
      </c>
      <c r="K32" s="230">
        <v>81.477669431570533</v>
      </c>
      <c r="L32" s="230">
        <v>66.878581337527294</v>
      </c>
      <c r="M32" s="230">
        <v>62.553671224337833</v>
      </c>
      <c r="N32" s="230">
        <v>63.463458950953971</v>
      </c>
      <c r="O32" s="230">
        <v>38.300409204137353</v>
      </c>
      <c r="P32" s="230">
        <v>25.193911975342751</v>
      </c>
      <c r="Q32" s="230">
        <v>40.560075105146467</v>
      </c>
      <c r="R32" s="230">
        <v>45.413156508256542</v>
      </c>
      <c r="S32" s="230">
        <v>51.456838408773613</v>
      </c>
      <c r="T32" s="230">
        <v>43.378574783072793</v>
      </c>
      <c r="U32" s="230">
        <v>32.495441999626728</v>
      </c>
      <c r="V32" s="230">
        <v>31.477061884721241</v>
      </c>
      <c r="W32" s="230">
        <v>38.668844917472377</v>
      </c>
      <c r="X32" s="230">
        <v>57.563616467503337</v>
      </c>
      <c r="Y32" s="230">
        <v>32.454399326639653</v>
      </c>
      <c r="DA32" s="71" t="s">
        <v>3211</v>
      </c>
    </row>
    <row r="33" spans="1:105" ht="12" customHeight="1" x14ac:dyDescent="0.25">
      <c r="A33" s="59" t="s">
        <v>35</v>
      </c>
      <c r="B33" s="230">
        <v>11.196911520108809</v>
      </c>
      <c r="C33" s="230">
        <v>12.64016744680594</v>
      </c>
      <c r="D33" s="230">
        <v>20.71658118888676</v>
      </c>
      <c r="E33" s="230">
        <v>27.68334812365034</v>
      </c>
      <c r="F33" s="230">
        <v>41.382321583697518</v>
      </c>
      <c r="G33" s="230">
        <v>44.982974238208662</v>
      </c>
      <c r="H33" s="230">
        <v>42.207865188289588</v>
      </c>
      <c r="I33" s="230">
        <v>41.696528703467308</v>
      </c>
      <c r="J33" s="230">
        <v>29.6302678704694</v>
      </c>
      <c r="K33" s="230">
        <v>56.93959936620945</v>
      </c>
      <c r="L33" s="230">
        <v>55.2210205495903</v>
      </c>
      <c r="M33" s="230">
        <v>67.983495426674224</v>
      </c>
      <c r="N33" s="230">
        <v>60.664389779890421</v>
      </c>
      <c r="O33" s="230">
        <v>59.022009102278872</v>
      </c>
      <c r="P33" s="230">
        <v>46.224524437322472</v>
      </c>
      <c r="Q33" s="230">
        <v>45.10906192555494</v>
      </c>
      <c r="R33" s="230">
        <v>45.403258220314576</v>
      </c>
      <c r="S33" s="230">
        <v>46.901136845787512</v>
      </c>
      <c r="T33" s="230">
        <v>42.432698956599758</v>
      </c>
      <c r="U33" s="230">
        <v>46.557963744308047</v>
      </c>
      <c r="V33" s="230">
        <v>52.173768344878901</v>
      </c>
      <c r="W33" s="230">
        <v>56.119065886221897</v>
      </c>
      <c r="X33" s="230">
        <v>48.369335610696517</v>
      </c>
      <c r="Y33" s="230">
        <v>63.291239387234533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27.369406631838501</v>
      </c>
      <c r="C35" s="261">
        <f t="shared" si="1"/>
        <v>5.4155401423662894</v>
      </c>
      <c r="D35" s="261">
        <f t="shared" si="1"/>
        <v>6.9974388602372546</v>
      </c>
      <c r="E35" s="261">
        <f t="shared" si="1"/>
        <v>8.4855969321301039</v>
      </c>
      <c r="F35" s="261">
        <f t="shared" si="1"/>
        <v>8.6632967726987893</v>
      </c>
      <c r="G35" s="261">
        <f t="shared" si="1"/>
        <v>7.1535063881483758</v>
      </c>
      <c r="H35" s="261">
        <f t="shared" si="1"/>
        <v>19.35440879494179</v>
      </c>
      <c r="I35" s="261">
        <f t="shared" si="1"/>
        <v>11.267673537076778</v>
      </c>
      <c r="J35" s="261">
        <f t="shared" si="1"/>
        <v>5.7084898964458093</v>
      </c>
      <c r="K35" s="261">
        <f t="shared" si="1"/>
        <v>10.447903328534551</v>
      </c>
      <c r="L35" s="261">
        <f t="shared" si="1"/>
        <v>13.233983983624146</v>
      </c>
      <c r="M35" s="261">
        <f t="shared" si="1"/>
        <v>5.9292655455256744</v>
      </c>
      <c r="N35" s="261">
        <f t="shared" si="1"/>
        <v>4.524601401556132</v>
      </c>
      <c r="O35" s="261">
        <f t="shared" si="1"/>
        <v>2.8779831670863532</v>
      </c>
      <c r="P35" s="261">
        <f t="shared" si="1"/>
        <v>3.3539183194386695</v>
      </c>
      <c r="Q35" s="261">
        <f t="shared" si="1"/>
        <v>2.5987261424470876</v>
      </c>
      <c r="R35" s="261">
        <f t="shared" si="1"/>
        <v>4.2083465373095112</v>
      </c>
      <c r="S35" s="261">
        <f t="shared" si="1"/>
        <v>4.5727154444298952</v>
      </c>
      <c r="T35" s="261">
        <f t="shared" si="1"/>
        <v>4.7364400769722543</v>
      </c>
      <c r="U35" s="261">
        <f t="shared" si="1"/>
        <v>4.8548527649065969</v>
      </c>
      <c r="V35" s="261">
        <f t="shared" si="1"/>
        <v>4.1521222505458653</v>
      </c>
      <c r="W35" s="261">
        <f t="shared" si="1"/>
        <v>5.8559698738923487</v>
      </c>
      <c r="X35" s="261">
        <f t="shared" si="1"/>
        <v>5.0699135400426627</v>
      </c>
      <c r="Y35" s="261">
        <f t="shared" si="1"/>
        <v>5.7113405056595949</v>
      </c>
      <c r="DA35" s="70"/>
    </row>
    <row r="36" spans="1:105" ht="12" customHeight="1" x14ac:dyDescent="0.25">
      <c r="A36" s="60" t="s">
        <v>3080</v>
      </c>
      <c r="B36" s="262">
        <v>11.75849758060787</v>
      </c>
      <c r="C36" s="262">
        <v>2.3806466929528449</v>
      </c>
      <c r="D36" s="262">
        <v>3.0487021356189521</v>
      </c>
      <c r="E36" s="262">
        <v>3.671564260593013</v>
      </c>
      <c r="F36" s="262">
        <v>3.7448269489868862</v>
      </c>
      <c r="G36" s="262">
        <v>3.1081603116651899</v>
      </c>
      <c r="H36" s="262">
        <v>8.2668700651986402</v>
      </c>
      <c r="I36" s="262">
        <v>4.8518657688302342</v>
      </c>
      <c r="J36" s="262">
        <v>2.5138536330477952</v>
      </c>
      <c r="K36" s="262">
        <v>4.5450829913134196</v>
      </c>
      <c r="L36" s="262">
        <v>5.7330901052095466</v>
      </c>
      <c r="M36" s="262">
        <v>3.6531589069405852</v>
      </c>
      <c r="N36" s="262">
        <v>2.865638751339453</v>
      </c>
      <c r="O36" s="262">
        <v>2.0619173872221399</v>
      </c>
      <c r="P36" s="262">
        <v>2.3061817477431328</v>
      </c>
      <c r="Q36" s="262">
        <v>1.9290534680504861</v>
      </c>
      <c r="R36" s="262">
        <v>2.5426197913697668</v>
      </c>
      <c r="S36" s="262">
        <v>2.8281699823677302</v>
      </c>
      <c r="T36" s="262">
        <v>2.6147774297359789</v>
      </c>
      <c r="U36" s="262">
        <v>2.8358022726656529</v>
      </c>
      <c r="V36" s="262">
        <v>2.5213403346253518</v>
      </c>
      <c r="W36" s="262">
        <v>3.1054292239763019</v>
      </c>
      <c r="X36" s="262">
        <v>2.336068830867553</v>
      </c>
      <c r="Y36" s="262">
        <v>2.4982555461327798</v>
      </c>
      <c r="DA36" s="72" t="s">
        <v>3214</v>
      </c>
    </row>
    <row r="37" spans="1:105" ht="12" customHeight="1" x14ac:dyDescent="0.25">
      <c r="A37" s="59" t="s">
        <v>28</v>
      </c>
      <c r="B37" s="230">
        <v>10.636003676595649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5.2751445145564679E-2</v>
      </c>
      <c r="T37" s="230">
        <v>3.6937980787871562E-2</v>
      </c>
      <c r="U37" s="230">
        <v>7.326610100775327E-2</v>
      </c>
      <c r="V37" s="230">
        <v>0.13405801208758619</v>
      </c>
      <c r="W37" s="230">
        <v>5.9924907189296779E-2</v>
      </c>
      <c r="X37" s="230">
        <v>5.6715881199411053E-2</v>
      </c>
      <c r="Y37" s="230">
        <v>3.8951595551473379E-2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0.54579008317027566</v>
      </c>
      <c r="F38" s="230">
        <v>0.54541819261860758</v>
      </c>
      <c r="G38" s="230">
        <v>0.1826683175708386</v>
      </c>
      <c r="H38" s="230">
        <v>0.17983494164459751</v>
      </c>
      <c r="I38" s="230">
        <v>0.70459805985976243</v>
      </c>
      <c r="J38" s="230">
        <v>0.3596032369226359</v>
      </c>
      <c r="K38" s="230">
        <v>0.35561279312880117</v>
      </c>
      <c r="L38" s="230">
        <v>0.35425741656317872</v>
      </c>
      <c r="M38" s="230">
        <v>0.48620962026712061</v>
      </c>
      <c r="N38" s="230">
        <v>0.49815997207505058</v>
      </c>
      <c r="O38" s="230">
        <v>0.27736719855192171</v>
      </c>
      <c r="P38" s="230">
        <v>0.53530293867763423</v>
      </c>
      <c r="Q38" s="230">
        <v>0.5719831948683598</v>
      </c>
      <c r="R38" s="230">
        <v>0.53761831390517689</v>
      </c>
      <c r="S38" s="230">
        <v>0.53061092680996036</v>
      </c>
      <c r="T38" s="230">
        <v>0.48135491730332308</v>
      </c>
      <c r="U38" s="230">
        <v>0.45613259668431749</v>
      </c>
      <c r="V38" s="230">
        <v>0.43416679672738728</v>
      </c>
      <c r="W38" s="230">
        <v>0.54628497673480492</v>
      </c>
      <c r="X38" s="230">
        <v>0.40341644732802961</v>
      </c>
      <c r="Y38" s="230">
        <v>0.35901058523748042</v>
      </c>
      <c r="DA38" s="71" t="s">
        <v>3216</v>
      </c>
    </row>
    <row r="39" spans="1:105" ht="12" customHeight="1" x14ac:dyDescent="0.25">
      <c r="A39" s="59" t="s">
        <v>159</v>
      </c>
      <c r="B39" s="230">
        <v>0.77688722826735779</v>
      </c>
      <c r="C39" s="230">
        <v>0.59763971960429429</v>
      </c>
      <c r="D39" s="230">
        <v>0</v>
      </c>
      <c r="E39" s="230">
        <v>0.19541491588367541</v>
      </c>
      <c r="F39" s="230">
        <v>0.1952341797407999</v>
      </c>
      <c r="G39" s="230">
        <v>0</v>
      </c>
      <c r="H39" s="230">
        <v>3.2431671221248242</v>
      </c>
      <c r="I39" s="230">
        <v>0.57844290509362539</v>
      </c>
      <c r="J39" s="230">
        <v>0.39450855581659461</v>
      </c>
      <c r="K39" s="230">
        <v>2.3375319253411528</v>
      </c>
      <c r="L39" s="230">
        <v>3.4906319565456858</v>
      </c>
      <c r="M39" s="230">
        <v>0.26645367285837518</v>
      </c>
      <c r="N39" s="230">
        <v>0.2730627300094568</v>
      </c>
      <c r="O39" s="230">
        <v>0.30423737971778497</v>
      </c>
      <c r="P39" s="230">
        <v>0.29213821718755262</v>
      </c>
      <c r="Q39" s="230">
        <v>0.31274420593890828</v>
      </c>
      <c r="R39" s="230">
        <v>0.29318400745025031</v>
      </c>
      <c r="S39" s="230">
        <v>0.1810776379752477</v>
      </c>
      <c r="T39" s="230">
        <v>0.124248094322836</v>
      </c>
      <c r="U39" s="230">
        <v>0.12744078618445709</v>
      </c>
      <c r="V39" s="230">
        <v>0.1284392274163825</v>
      </c>
      <c r="W39" s="230">
        <v>0.1055465325092747</v>
      </c>
      <c r="X39" s="230">
        <v>7.8255351838016504E-2</v>
      </c>
      <c r="Y39" s="230">
        <v>7.0316935008271284E-2</v>
      </c>
      <c r="DA39" s="71" t="s">
        <v>3217</v>
      </c>
    </row>
    <row r="40" spans="1:105" ht="12" customHeight="1" x14ac:dyDescent="0.25">
      <c r="A40" s="59" t="s">
        <v>32</v>
      </c>
      <c r="B40" s="230">
        <v>0</v>
      </c>
      <c r="C40" s="230">
        <v>0.58257910101814758</v>
      </c>
      <c r="D40" s="230">
        <v>1.342707676170221</v>
      </c>
      <c r="E40" s="230">
        <v>0.38120091510651372</v>
      </c>
      <c r="F40" s="230">
        <v>0.56834311319348652</v>
      </c>
      <c r="G40" s="230">
        <v>0</v>
      </c>
      <c r="H40" s="230">
        <v>1.8738730040224021</v>
      </c>
      <c r="I40" s="230">
        <v>1.1273261435208619</v>
      </c>
      <c r="J40" s="230">
        <v>0.76710612997832672</v>
      </c>
      <c r="K40" s="230">
        <v>0.56894528225528584</v>
      </c>
      <c r="L40" s="230">
        <v>0.37785120924031618</v>
      </c>
      <c r="M40" s="230">
        <v>0.51859152235826955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1.258333293556123E-2</v>
      </c>
      <c r="T40" s="230">
        <v>0</v>
      </c>
      <c r="U40" s="230">
        <v>0</v>
      </c>
      <c r="V40" s="230">
        <v>0</v>
      </c>
      <c r="W40" s="230">
        <v>2.491407404438152E-3</v>
      </c>
      <c r="X40" s="230">
        <v>1.039648816307133E-2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0.34560667574486331</v>
      </c>
      <c r="C41" s="230">
        <v>1.2004278723304029</v>
      </c>
      <c r="D41" s="230">
        <v>1.70599445944873</v>
      </c>
      <c r="E41" s="230">
        <v>2.5491583464325491</v>
      </c>
      <c r="F41" s="230">
        <v>2.4358314634339919</v>
      </c>
      <c r="G41" s="230">
        <v>2.9254919940943518</v>
      </c>
      <c r="H41" s="230">
        <v>2.9699949974068161</v>
      </c>
      <c r="I41" s="230">
        <v>2.4414986603559838</v>
      </c>
      <c r="J41" s="230">
        <v>0.9926357103302379</v>
      </c>
      <c r="K41" s="230">
        <v>1.2829929905881789</v>
      </c>
      <c r="L41" s="230">
        <v>1.5103495228603649</v>
      </c>
      <c r="M41" s="230">
        <v>2.3819040914568199</v>
      </c>
      <c r="N41" s="230">
        <v>2.0944160492549462</v>
      </c>
      <c r="O41" s="230">
        <v>1.4803128089524329</v>
      </c>
      <c r="P41" s="230">
        <v>1.4787405918779459</v>
      </c>
      <c r="Q41" s="230">
        <v>1.044326067243218</v>
      </c>
      <c r="R41" s="230">
        <v>1.71181747001434</v>
      </c>
      <c r="S41" s="230">
        <v>2.051146639501396</v>
      </c>
      <c r="T41" s="230">
        <v>1.972236437321949</v>
      </c>
      <c r="U41" s="230">
        <v>2.178962788789125</v>
      </c>
      <c r="V41" s="230">
        <v>1.8246762983939959</v>
      </c>
      <c r="W41" s="230">
        <v>2.3911814001384868</v>
      </c>
      <c r="X41" s="230">
        <v>1.7872846623390251</v>
      </c>
      <c r="Y41" s="230">
        <v>2.0299764303355552</v>
      </c>
      <c r="DA41" s="71" t="s">
        <v>3219</v>
      </c>
    </row>
    <row r="42" spans="1:105" ht="12" customHeight="1" x14ac:dyDescent="0.25">
      <c r="A42" s="60" t="s">
        <v>3087</v>
      </c>
      <c r="B42" s="262">
        <v>15.61090905123063</v>
      </c>
      <c r="C42" s="262">
        <v>3.034893449413445</v>
      </c>
      <c r="D42" s="262">
        <v>3.9487367246183021</v>
      </c>
      <c r="E42" s="262">
        <v>4.81403267153709</v>
      </c>
      <c r="F42" s="262">
        <v>4.9184698237119022</v>
      </c>
      <c r="G42" s="262">
        <v>4.0453460764831863</v>
      </c>
      <c r="H42" s="262">
        <v>11.08753872974315</v>
      </c>
      <c r="I42" s="262">
        <v>6.4158077682465429</v>
      </c>
      <c r="J42" s="262">
        <v>3.1946362633980141</v>
      </c>
      <c r="K42" s="262">
        <v>5.9028203372211312</v>
      </c>
      <c r="L42" s="262">
        <v>7.5008938784145993</v>
      </c>
      <c r="M42" s="262">
        <v>2.2761066385850892</v>
      </c>
      <c r="N42" s="262">
        <v>1.658962650216679</v>
      </c>
      <c r="O42" s="262">
        <v>0.81606577986421347</v>
      </c>
      <c r="P42" s="262">
        <v>1.0477365716955369</v>
      </c>
      <c r="Q42" s="262">
        <v>0.66967267439660161</v>
      </c>
      <c r="R42" s="262">
        <v>1.6657267459397449</v>
      </c>
      <c r="S42" s="262">
        <v>1.744545462062165</v>
      </c>
      <c r="T42" s="262">
        <v>2.121662647236275</v>
      </c>
      <c r="U42" s="262">
        <v>2.019050492240944</v>
      </c>
      <c r="V42" s="262">
        <v>1.6307819159205139</v>
      </c>
      <c r="W42" s="262">
        <v>2.7505406499160472</v>
      </c>
      <c r="X42" s="262">
        <v>2.7338447091751101</v>
      </c>
      <c r="Y42" s="262">
        <v>3.2130849595268152</v>
      </c>
      <c r="DA42" s="72" t="s">
        <v>3220</v>
      </c>
    </row>
    <row r="43" spans="1:105" ht="12" customHeight="1" x14ac:dyDescent="0.25">
      <c r="A43" s="64" t="s">
        <v>28</v>
      </c>
      <c r="B43" s="229">
        <v>13.875587089751431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2.5810230036231899E-2</v>
      </c>
      <c r="T43" s="229">
        <v>2.4830528507728999E-2</v>
      </c>
      <c r="U43" s="229">
        <v>5.2164411718743253E-2</v>
      </c>
      <c r="V43" s="229">
        <v>8.6707604996599588E-2</v>
      </c>
      <c r="W43" s="229">
        <v>5.3076686434849182E-2</v>
      </c>
      <c r="X43" s="229">
        <v>6.6373220555163065E-2</v>
      </c>
      <c r="Y43" s="229">
        <v>5.0096870998543881E-2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0.71562176383051535</v>
      </c>
      <c r="F45" s="229">
        <v>0.71635430908866304</v>
      </c>
      <c r="G45" s="229">
        <v>0.23774724843168801</v>
      </c>
      <c r="H45" s="229">
        <v>0.2411948977932391</v>
      </c>
      <c r="I45" s="229">
        <v>0.93171697679294996</v>
      </c>
      <c r="J45" s="229">
        <v>0.45698823750353118</v>
      </c>
      <c r="K45" s="229">
        <v>0.46184380603578479</v>
      </c>
      <c r="L45" s="229">
        <v>0.46349302706181589</v>
      </c>
      <c r="M45" s="229">
        <v>0.30293370001819292</v>
      </c>
      <c r="N45" s="229">
        <v>0.28839252230212348</v>
      </c>
      <c r="O45" s="229">
        <v>0.1097764054940967</v>
      </c>
      <c r="P45" s="229">
        <v>0.24319699275111961</v>
      </c>
      <c r="Q45" s="229">
        <v>0.198564488834263</v>
      </c>
      <c r="R45" s="229">
        <v>0.2403796461773505</v>
      </c>
      <c r="S45" s="229">
        <v>0.2596173439971583</v>
      </c>
      <c r="T45" s="229">
        <v>0.32357743280759371</v>
      </c>
      <c r="U45" s="229">
        <v>0.32475985816772568</v>
      </c>
      <c r="V45" s="229">
        <v>0.28081546583490802</v>
      </c>
      <c r="W45" s="229">
        <v>0.48385550807162409</v>
      </c>
      <c r="X45" s="229">
        <v>0.47210848650909548</v>
      </c>
      <c r="Y45" s="229">
        <v>0.46173479471429479</v>
      </c>
      <c r="DA45" s="73" t="s">
        <v>3223</v>
      </c>
    </row>
    <row r="46" spans="1:105" ht="12" customHeight="1" x14ac:dyDescent="0.25">
      <c r="A46" s="64" t="s">
        <v>159</v>
      </c>
      <c r="B46" s="229">
        <v>1.0135166104220159</v>
      </c>
      <c r="C46" s="229">
        <v>0.75569924994749171</v>
      </c>
      <c r="D46" s="229">
        <v>0</v>
      </c>
      <c r="E46" s="229">
        <v>0.25622152379752777</v>
      </c>
      <c r="F46" s="229">
        <v>0.25642130723077983</v>
      </c>
      <c r="G46" s="229">
        <v>0</v>
      </c>
      <c r="H46" s="229">
        <v>4.3497406866191719</v>
      </c>
      <c r="I46" s="229">
        <v>0.76489718817623664</v>
      </c>
      <c r="J46" s="229">
        <v>0.50134634811831602</v>
      </c>
      <c r="K46" s="229">
        <v>3.0358149706349198</v>
      </c>
      <c r="L46" s="229">
        <v>4.5669716320802394</v>
      </c>
      <c r="M46" s="229">
        <v>0.16601439716079419</v>
      </c>
      <c r="N46" s="229">
        <v>0.15808024303138321</v>
      </c>
      <c r="O46" s="229">
        <v>0.12041108731214691</v>
      </c>
      <c r="P46" s="229">
        <v>0.1327232315652794</v>
      </c>
      <c r="Q46" s="229">
        <v>0.10856943690876961</v>
      </c>
      <c r="R46" s="229">
        <v>0.13108829471196001</v>
      </c>
      <c r="S46" s="229">
        <v>8.8597676853439195E-2</v>
      </c>
      <c r="T46" s="229">
        <v>8.3522319907837955E-2</v>
      </c>
      <c r="U46" s="229">
        <v>9.0736009543934182E-2</v>
      </c>
      <c r="V46" s="229">
        <v>8.307342189746951E-2</v>
      </c>
      <c r="W46" s="229">
        <v>9.3484670615909968E-2</v>
      </c>
      <c r="X46" s="229">
        <v>9.1580340767419638E-2</v>
      </c>
      <c r="Y46" s="229">
        <v>9.0436819653954142E-2</v>
      </c>
      <c r="DA46" s="73" t="s">
        <v>3224</v>
      </c>
    </row>
    <row r="47" spans="1:105" ht="12" customHeight="1" x14ac:dyDescent="0.25">
      <c r="A47" s="64" t="s">
        <v>32</v>
      </c>
      <c r="B47" s="229">
        <v>0</v>
      </c>
      <c r="C47" s="229">
        <v>0.73665550537035396</v>
      </c>
      <c r="D47" s="229">
        <v>1.7391004025533749</v>
      </c>
      <c r="E47" s="229">
        <v>0.49981793303712851</v>
      </c>
      <c r="F47" s="229">
        <v>0.74646398614304321</v>
      </c>
      <c r="G47" s="229">
        <v>0</v>
      </c>
      <c r="H47" s="229">
        <v>2.513241328684086</v>
      </c>
      <c r="I47" s="229">
        <v>1.4907064979854829</v>
      </c>
      <c r="J47" s="229">
        <v>0.97484794997095192</v>
      </c>
      <c r="K47" s="229">
        <v>0.73890439168681188</v>
      </c>
      <c r="L47" s="229">
        <v>0.49436198809553689</v>
      </c>
      <c r="M47" s="229">
        <v>0.32310929713761921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6.1567738436950833E-3</v>
      </c>
      <c r="T47" s="229">
        <v>0</v>
      </c>
      <c r="U47" s="229">
        <v>0</v>
      </c>
      <c r="V47" s="229">
        <v>0</v>
      </c>
      <c r="W47" s="229">
        <v>2.2066892681052649E-3</v>
      </c>
      <c r="X47" s="229">
        <v>1.216675800946281E-2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3226</v>
      </c>
    </row>
    <row r="49" spans="1:105" ht="12" customHeight="1" x14ac:dyDescent="0.25">
      <c r="A49" s="64" t="s">
        <v>35</v>
      </c>
      <c r="B49" s="229">
        <v>0.45087381256267728</v>
      </c>
      <c r="C49" s="229">
        <v>1.517908554231961</v>
      </c>
      <c r="D49" s="229">
        <v>2.2096363220649269</v>
      </c>
      <c r="E49" s="229">
        <v>3.342371450871918</v>
      </c>
      <c r="F49" s="229">
        <v>3.1992302212494161</v>
      </c>
      <c r="G49" s="229">
        <v>3.8075988280514981</v>
      </c>
      <c r="H49" s="229">
        <v>3.9833618166466511</v>
      </c>
      <c r="I49" s="229">
        <v>3.2284871052918742</v>
      </c>
      <c r="J49" s="229">
        <v>1.2614537278052149</v>
      </c>
      <c r="K49" s="229">
        <v>1.6662571688636141</v>
      </c>
      <c r="L49" s="229">
        <v>1.976067231177008</v>
      </c>
      <c r="M49" s="229">
        <v>1.4840492442684829</v>
      </c>
      <c r="N49" s="229">
        <v>1.212489884883172</v>
      </c>
      <c r="O49" s="229">
        <v>0.58587828705796985</v>
      </c>
      <c r="P49" s="229">
        <v>0.67181634737913831</v>
      </c>
      <c r="Q49" s="229">
        <v>0.362538748653569</v>
      </c>
      <c r="R49" s="229">
        <v>0.7653870173679217</v>
      </c>
      <c r="S49" s="229">
        <v>1.003585142691134</v>
      </c>
      <c r="T49" s="229">
        <v>1.32578099929556</v>
      </c>
      <c r="U49" s="229">
        <v>1.551390212810541</v>
      </c>
      <c r="V49" s="229">
        <v>1.180185423191537</v>
      </c>
      <c r="W49" s="229">
        <v>2.117917095525558</v>
      </c>
      <c r="X49" s="229">
        <v>2.091615903333969</v>
      </c>
      <c r="Y49" s="229">
        <v>2.6108164741600222</v>
      </c>
      <c r="DA49" s="73" t="s">
        <v>3227</v>
      </c>
    </row>
    <row r="50" spans="1:105" ht="12" customHeight="1" x14ac:dyDescent="0.25">
      <c r="A50" s="64" t="s">
        <v>36</v>
      </c>
      <c r="B50" s="229">
        <v>0.27093153849450791</v>
      </c>
      <c r="C50" s="229">
        <v>2.463013986363826E-2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0.52887178768251264</v>
      </c>
      <c r="S51" s="229">
        <v>0.36077829464050681</v>
      </c>
      <c r="T51" s="229">
        <v>0.3639513667175544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3.337628574382757</v>
      </c>
      <c r="C54" s="261">
        <f t="shared" si="2"/>
        <v>1.0265229927114874</v>
      </c>
      <c r="D54" s="261">
        <f t="shared" si="2"/>
        <v>1.329415715370424</v>
      </c>
      <c r="E54" s="261">
        <f t="shared" si="2"/>
        <v>1.6982183232525667</v>
      </c>
      <c r="F54" s="261">
        <f t="shared" si="2"/>
        <v>1.7133795634837488</v>
      </c>
      <c r="G54" s="261">
        <f t="shared" si="2"/>
        <v>1.5014304025527645</v>
      </c>
      <c r="H54" s="261">
        <f t="shared" si="2"/>
        <v>3.4866110914342561</v>
      </c>
      <c r="I54" s="261">
        <f t="shared" si="2"/>
        <v>2.1444310554226487</v>
      </c>
      <c r="J54" s="261">
        <f t="shared" si="2"/>
        <v>1.0696296915286616</v>
      </c>
      <c r="K54" s="261">
        <f t="shared" si="2"/>
        <v>1.9259577995493165</v>
      </c>
      <c r="L54" s="261">
        <f t="shared" si="2"/>
        <v>2.4070053985363553</v>
      </c>
      <c r="M54" s="261">
        <f t="shared" si="2"/>
        <v>1.4781738811271117</v>
      </c>
      <c r="N54" s="261">
        <f t="shared" si="2"/>
        <v>1.1839599335931594</v>
      </c>
      <c r="O54" s="261">
        <f t="shared" si="2"/>
        <v>0.81633095604953243</v>
      </c>
      <c r="P54" s="261">
        <f t="shared" si="2"/>
        <v>0.91570392382618659</v>
      </c>
      <c r="Q54" s="261">
        <f t="shared" si="2"/>
        <v>0.73548077133491141</v>
      </c>
      <c r="R54" s="261">
        <f t="shared" si="2"/>
        <v>1.0538735886252197</v>
      </c>
      <c r="S54" s="261">
        <f t="shared" si="2"/>
        <v>1.1754658574505763</v>
      </c>
      <c r="T54" s="261">
        <f t="shared" si="2"/>
        <v>1.1332387336843415</v>
      </c>
      <c r="U54" s="261">
        <f t="shared" si="2"/>
        <v>1.2058556024124105</v>
      </c>
      <c r="V54" s="261">
        <f t="shared" si="2"/>
        <v>1.0441827504076535</v>
      </c>
      <c r="W54" s="261">
        <f t="shared" si="2"/>
        <v>1.3649962069099166</v>
      </c>
      <c r="X54" s="261">
        <f t="shared" si="2"/>
        <v>1.075332724298411</v>
      </c>
      <c r="Y54" s="261">
        <f t="shared" si="2"/>
        <v>1.1815775607473955</v>
      </c>
      <c r="DA54" s="70"/>
    </row>
    <row r="55" spans="1:105" ht="12" customHeight="1" x14ac:dyDescent="0.25">
      <c r="A55" s="60" t="s">
        <v>3102</v>
      </c>
      <c r="B55" s="262">
        <v>2.1631401191177568</v>
      </c>
      <c r="C55" s="262">
        <v>0.7981924510628271</v>
      </c>
      <c r="D55" s="262">
        <v>1.0323320746467901</v>
      </c>
      <c r="E55" s="262">
        <v>1.336034047024071</v>
      </c>
      <c r="F55" s="262">
        <v>1.3433379466527591</v>
      </c>
      <c r="G55" s="262">
        <v>1.197078346641804</v>
      </c>
      <c r="H55" s="262">
        <v>2.652438898600916</v>
      </c>
      <c r="I55" s="262">
        <v>1.6617370540498679</v>
      </c>
      <c r="J55" s="262">
        <v>0.82928088174323122</v>
      </c>
      <c r="K55" s="262">
        <v>1.4818584638336201</v>
      </c>
      <c r="L55" s="262">
        <v>1.8426748246117459</v>
      </c>
      <c r="M55" s="262">
        <v>1.3069307484435939</v>
      </c>
      <c r="N55" s="262">
        <v>1.0591476965862621</v>
      </c>
      <c r="O55" s="262">
        <v>0.75493415756445059</v>
      </c>
      <c r="P55" s="262">
        <v>0.83687734789924961</v>
      </c>
      <c r="Q55" s="262">
        <v>0.68509787420162482</v>
      </c>
      <c r="R55" s="262">
        <v>0.9285524541344552</v>
      </c>
      <c r="S55" s="262">
        <v>1.0442147882045201</v>
      </c>
      <c r="T55" s="262">
        <v>0.97361521163521736</v>
      </c>
      <c r="U55" s="262">
        <v>1.0539521171027471</v>
      </c>
      <c r="V55" s="262">
        <v>0.92149069403745809</v>
      </c>
      <c r="W55" s="262">
        <v>1.158058979330026</v>
      </c>
      <c r="X55" s="262">
        <v>0.86965161765200771</v>
      </c>
      <c r="Y55" s="262">
        <v>0.93984076128456318</v>
      </c>
      <c r="DA55" s="72" t="s">
        <v>3232</v>
      </c>
    </row>
    <row r="56" spans="1:105" ht="12" customHeight="1" x14ac:dyDescent="0.25">
      <c r="A56" s="60" t="s">
        <v>3104</v>
      </c>
      <c r="B56" s="262">
        <v>1.1744884552649999</v>
      </c>
      <c r="C56" s="262">
        <v>0.22833054164866029</v>
      </c>
      <c r="D56" s="262">
        <v>0.29708364072363391</v>
      </c>
      <c r="E56" s="262">
        <v>0.36218427622849581</v>
      </c>
      <c r="F56" s="262">
        <v>0.37004161683098957</v>
      </c>
      <c r="G56" s="262">
        <v>0.30435205591096059</v>
      </c>
      <c r="H56" s="262">
        <v>0.83417219283333999</v>
      </c>
      <c r="I56" s="262">
        <v>0.48269400137278051</v>
      </c>
      <c r="J56" s="262">
        <v>0.24034880978543041</v>
      </c>
      <c r="K56" s="262">
        <v>0.44409933571569632</v>
      </c>
      <c r="L56" s="262">
        <v>0.56433057392460939</v>
      </c>
      <c r="M56" s="262">
        <v>0.17124313268351771</v>
      </c>
      <c r="N56" s="262">
        <v>0.12481223700689741</v>
      </c>
      <c r="O56" s="262">
        <v>6.1396798485081859E-2</v>
      </c>
      <c r="P56" s="262">
        <v>7.8826575926936954E-2</v>
      </c>
      <c r="Q56" s="262">
        <v>5.0382897133286642E-2</v>
      </c>
      <c r="R56" s="262">
        <v>0.12532113449076451</v>
      </c>
      <c r="S56" s="262">
        <v>0.13125106924605631</v>
      </c>
      <c r="T56" s="262">
        <v>0.15962352204912411</v>
      </c>
      <c r="U56" s="262">
        <v>0.15190348530966349</v>
      </c>
      <c r="V56" s="262">
        <v>0.1226920563701954</v>
      </c>
      <c r="W56" s="262">
        <v>0.20693722757989069</v>
      </c>
      <c r="X56" s="262">
        <v>0.20568110664640321</v>
      </c>
      <c r="Y56" s="262">
        <v>0.2417367994628323</v>
      </c>
      <c r="DA56" s="72" t="s">
        <v>3233</v>
      </c>
    </row>
    <row r="57" spans="1:105" ht="12" customHeight="1" x14ac:dyDescent="0.25">
      <c r="A57" s="64" t="s">
        <v>28</v>
      </c>
      <c r="B57" s="229">
        <v>1.0439313170972859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1.9418354886193269E-3</v>
      </c>
      <c r="T57" s="229">
        <v>1.8681275366316491E-3</v>
      </c>
      <c r="U57" s="229">
        <v>3.9245952390277051E-3</v>
      </c>
      <c r="V57" s="229">
        <v>6.523456175292759E-3</v>
      </c>
      <c r="W57" s="229">
        <v>3.9932303273867726E-3</v>
      </c>
      <c r="X57" s="229">
        <v>4.9935965307959674E-3</v>
      </c>
      <c r="Y57" s="229">
        <v>3.7690435860973448E-3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5.3839881918283303E-2</v>
      </c>
      <c r="F59" s="229">
        <v>5.3894995041153339E-2</v>
      </c>
      <c r="G59" s="229">
        <v>1.7886940320879331E-2</v>
      </c>
      <c r="H59" s="229">
        <v>1.814632459886437E-2</v>
      </c>
      <c r="I59" s="229">
        <v>7.0097828975018164E-2</v>
      </c>
      <c r="J59" s="229">
        <v>3.4381560188353442E-2</v>
      </c>
      <c r="K59" s="229">
        <v>3.4746869419620172E-2</v>
      </c>
      <c r="L59" s="229">
        <v>3.4870948744462643E-2</v>
      </c>
      <c r="M59" s="229">
        <v>2.279125015810855E-2</v>
      </c>
      <c r="N59" s="229">
        <v>2.1697243057213041E-2</v>
      </c>
      <c r="O59" s="229">
        <v>8.2590399117815679E-3</v>
      </c>
      <c r="P59" s="229">
        <v>1.8296952432686111E-2</v>
      </c>
      <c r="Q59" s="229">
        <v>1.493902110351822E-2</v>
      </c>
      <c r="R59" s="229">
        <v>1.8084989054095332E-2</v>
      </c>
      <c r="S59" s="229">
        <v>1.9532339360287771E-2</v>
      </c>
      <c r="T59" s="229">
        <v>2.4344383659505479E-2</v>
      </c>
      <c r="U59" s="229">
        <v>2.4433343561208191E-2</v>
      </c>
      <c r="V59" s="229">
        <v>2.1127182382563611E-2</v>
      </c>
      <c r="W59" s="229">
        <v>3.6402922237363571E-2</v>
      </c>
      <c r="X59" s="229">
        <v>3.5519133781248539E-2</v>
      </c>
      <c r="Y59" s="229">
        <v>3.4738667940887369E-2</v>
      </c>
      <c r="DA59" s="73" t="s">
        <v>3236</v>
      </c>
    </row>
    <row r="60" spans="1:105" ht="12" customHeight="1" x14ac:dyDescent="0.25">
      <c r="A60" s="64" t="s">
        <v>159</v>
      </c>
      <c r="B60" s="229">
        <v>7.6252033385982326E-2</v>
      </c>
      <c r="C60" s="229">
        <v>5.6855115983510333E-2</v>
      </c>
      <c r="D60" s="229">
        <v>0</v>
      </c>
      <c r="E60" s="229">
        <v>1.927685445498643E-2</v>
      </c>
      <c r="F60" s="229">
        <v>1.929188518350694E-2</v>
      </c>
      <c r="G60" s="229">
        <v>0</v>
      </c>
      <c r="H60" s="229">
        <v>0.32725321780206917</v>
      </c>
      <c r="I60" s="229">
        <v>5.7547123875328121E-2</v>
      </c>
      <c r="J60" s="229">
        <v>3.7718847507334112E-2</v>
      </c>
      <c r="K60" s="229">
        <v>0.22839987239886539</v>
      </c>
      <c r="L60" s="229">
        <v>0.34359661181794898</v>
      </c>
      <c r="M60" s="229">
        <v>1.2490111385138119E-2</v>
      </c>
      <c r="N60" s="229">
        <v>1.18931844286934E-2</v>
      </c>
      <c r="O60" s="229">
        <v>9.0591413651771955E-3</v>
      </c>
      <c r="P60" s="229">
        <v>9.9854468889238428E-3</v>
      </c>
      <c r="Q60" s="229">
        <v>8.1682334978384653E-3</v>
      </c>
      <c r="R60" s="229">
        <v>9.8624422353825701E-3</v>
      </c>
      <c r="S60" s="229">
        <v>6.6656559388167426E-3</v>
      </c>
      <c r="T60" s="229">
        <v>6.2838109021570877E-3</v>
      </c>
      <c r="U60" s="229">
        <v>6.8265336333994363E-3</v>
      </c>
      <c r="V60" s="229">
        <v>6.250038011094884E-3</v>
      </c>
      <c r="W60" s="229">
        <v>7.0333294507267698E-3</v>
      </c>
      <c r="X60" s="229">
        <v>6.8900569856365848E-3</v>
      </c>
      <c r="Y60" s="229">
        <v>6.804024049200311E-3</v>
      </c>
      <c r="DA60" s="73" t="s">
        <v>3237</v>
      </c>
    </row>
    <row r="61" spans="1:105" ht="12" customHeight="1" x14ac:dyDescent="0.25">
      <c r="A61" s="64" t="s">
        <v>32</v>
      </c>
      <c r="B61" s="229">
        <v>0</v>
      </c>
      <c r="C61" s="229">
        <v>5.542235777081031E-2</v>
      </c>
      <c r="D61" s="229">
        <v>0.1308414095964921</v>
      </c>
      <c r="E61" s="229">
        <v>3.7603857031006542E-2</v>
      </c>
      <c r="F61" s="229">
        <v>5.6160299897909223E-2</v>
      </c>
      <c r="G61" s="229">
        <v>0</v>
      </c>
      <c r="H61" s="229">
        <v>0.18908398711102831</v>
      </c>
      <c r="I61" s="229">
        <v>0.1121534669330771</v>
      </c>
      <c r="J61" s="229">
        <v>7.3342792474303559E-2</v>
      </c>
      <c r="K61" s="229">
        <v>5.5591552979572037E-2</v>
      </c>
      <c r="L61" s="229">
        <v>3.7193378414711237E-2</v>
      </c>
      <c r="M61" s="229">
        <v>2.4309163421012091E-2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4.6320555563850153E-4</v>
      </c>
      <c r="T61" s="229">
        <v>0</v>
      </c>
      <c r="U61" s="229">
        <v>0</v>
      </c>
      <c r="V61" s="229">
        <v>0</v>
      </c>
      <c r="W61" s="229">
        <v>1.660205091991422E-4</v>
      </c>
      <c r="X61" s="229">
        <v>9.1536737375268737E-4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3239</v>
      </c>
    </row>
    <row r="63" spans="1:105" ht="12" customHeight="1" x14ac:dyDescent="0.25">
      <c r="A63" s="64" t="s">
        <v>35</v>
      </c>
      <c r="B63" s="229">
        <v>3.3921540757066611E-2</v>
      </c>
      <c r="C63" s="229">
        <v>0.11420001661933241</v>
      </c>
      <c r="D63" s="229">
        <v>0.16624223112714179</v>
      </c>
      <c r="E63" s="229">
        <v>0.25146368282421949</v>
      </c>
      <c r="F63" s="229">
        <v>0.24069443670842011</v>
      </c>
      <c r="G63" s="229">
        <v>0.28646511559008131</v>
      </c>
      <c r="H63" s="229">
        <v>0.29968866332137811</v>
      </c>
      <c r="I63" s="229">
        <v>0.2428955815893572</v>
      </c>
      <c r="J63" s="229">
        <v>9.4905609615439354E-2</v>
      </c>
      <c r="K63" s="229">
        <v>0.12536104091763861</v>
      </c>
      <c r="L63" s="229">
        <v>0.1486696349474865</v>
      </c>
      <c r="M63" s="229">
        <v>0.1116526077192589</v>
      </c>
      <c r="N63" s="229">
        <v>9.1221809520990946E-2</v>
      </c>
      <c r="O63" s="229">
        <v>4.4078617208123103E-2</v>
      </c>
      <c r="P63" s="229">
        <v>5.0544176605327007E-2</v>
      </c>
      <c r="Q63" s="229">
        <v>2.7275642531929951E-2</v>
      </c>
      <c r="R63" s="229">
        <v>5.7583976228307583E-2</v>
      </c>
      <c r="S63" s="229">
        <v>7.5504838321590023E-2</v>
      </c>
      <c r="T63" s="229">
        <v>9.9745278943866547E-2</v>
      </c>
      <c r="U63" s="229">
        <v>0.11671901287602821</v>
      </c>
      <c r="V63" s="229">
        <v>8.8791379801244186E-2</v>
      </c>
      <c r="W63" s="229">
        <v>0.15934172505521441</v>
      </c>
      <c r="X63" s="229">
        <v>0.15736295197496941</v>
      </c>
      <c r="Y63" s="229">
        <v>0.19642506388664729</v>
      </c>
      <c r="DA63" s="73" t="s">
        <v>3240</v>
      </c>
    </row>
    <row r="64" spans="1:105" ht="12" customHeight="1" x14ac:dyDescent="0.25">
      <c r="A64" s="64" t="s">
        <v>36</v>
      </c>
      <c r="B64" s="229">
        <v>2.0383564024665169E-2</v>
      </c>
      <c r="C64" s="229">
        <v>1.853051275007267E-3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3.9789726972979E-2</v>
      </c>
      <c r="S65" s="229">
        <v>2.7143194581103959E-2</v>
      </c>
      <c r="T65" s="229">
        <v>2.738192100696335E-2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431.27721410007422</v>
      </c>
      <c r="C68" s="261">
        <v>450.35782421483361</v>
      </c>
      <c r="D68" s="261">
        <v>475.86561564451239</v>
      </c>
      <c r="E68" s="261">
        <v>364.79685519782629</v>
      </c>
      <c r="F68" s="261">
        <v>418.86158245588553</v>
      </c>
      <c r="G68" s="261">
        <v>391.37776232618688</v>
      </c>
      <c r="H68" s="261">
        <v>317.80470981888868</v>
      </c>
      <c r="I68" s="261">
        <v>342.1915936612632</v>
      </c>
      <c r="J68" s="261">
        <v>288.10572674254178</v>
      </c>
      <c r="K68" s="261">
        <v>275.95011747778977</v>
      </c>
      <c r="L68" s="261">
        <v>280.76357713685383</v>
      </c>
      <c r="M68" s="261">
        <v>260.63444456453209</v>
      </c>
      <c r="N68" s="261">
        <v>193.70962427798619</v>
      </c>
      <c r="O68" s="261">
        <v>155.1909779970419</v>
      </c>
      <c r="P68" s="261">
        <v>149.64483298098079</v>
      </c>
      <c r="Q68" s="261">
        <v>173.66657078787571</v>
      </c>
      <c r="R68" s="261">
        <v>146.4357716020628</v>
      </c>
      <c r="S68" s="261">
        <v>157.17547847866629</v>
      </c>
      <c r="T68" s="261">
        <v>148.53886005827209</v>
      </c>
      <c r="U68" s="261">
        <v>141.73999642357791</v>
      </c>
      <c r="V68" s="261">
        <v>148.24755162934011</v>
      </c>
      <c r="W68" s="261">
        <v>160.54049196910489</v>
      </c>
      <c r="X68" s="261">
        <v>164.61388295725729</v>
      </c>
      <c r="Y68" s="261">
        <v>151.05620018820159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1.0000000000000004</v>
      </c>
      <c r="D73" s="232">
        <f t="shared" si="3"/>
        <v>1.0000000000000004</v>
      </c>
      <c r="E73" s="232">
        <f t="shared" si="3"/>
        <v>1.0000000000000004</v>
      </c>
      <c r="F73" s="232">
        <f t="shared" si="3"/>
        <v>0.99999999999999978</v>
      </c>
      <c r="G73" s="232">
        <f t="shared" si="3"/>
        <v>0.99999999999999933</v>
      </c>
      <c r="H73" s="232">
        <f t="shared" si="3"/>
        <v>1</v>
      </c>
      <c r="I73" s="232">
        <f t="shared" si="3"/>
        <v>1</v>
      </c>
      <c r="J73" s="232">
        <f t="shared" si="3"/>
        <v>1</v>
      </c>
      <c r="K73" s="232">
        <f t="shared" si="3"/>
        <v>0.99999999999999978</v>
      </c>
      <c r="L73" s="232">
        <f t="shared" si="3"/>
        <v>1</v>
      </c>
      <c r="M73" s="232">
        <f t="shared" si="3"/>
        <v>1.0000000000000002</v>
      </c>
      <c r="N73" s="232">
        <f t="shared" si="3"/>
        <v>1.0000000000000004</v>
      </c>
      <c r="O73" s="232">
        <f t="shared" si="3"/>
        <v>1.0000000000000002</v>
      </c>
      <c r="P73" s="232">
        <f t="shared" si="3"/>
        <v>0.99999999999999978</v>
      </c>
      <c r="Q73" s="232">
        <f t="shared" si="3"/>
        <v>1</v>
      </c>
      <c r="R73" s="232">
        <f t="shared" si="3"/>
        <v>1</v>
      </c>
      <c r="S73" s="232">
        <f t="shared" si="3"/>
        <v>1</v>
      </c>
      <c r="T73" s="232">
        <f t="shared" si="3"/>
        <v>1</v>
      </c>
      <c r="U73" s="232">
        <f t="shared" si="3"/>
        <v>0.99999999999999978</v>
      </c>
      <c r="V73" s="232">
        <f t="shared" si="3"/>
        <v>0.99999999999999978</v>
      </c>
      <c r="W73" s="232">
        <f t="shared" si="3"/>
        <v>0.99999999999999967</v>
      </c>
      <c r="X73" s="232">
        <f t="shared" si="3"/>
        <v>1</v>
      </c>
      <c r="Y73" s="232">
        <f t="shared" si="3"/>
        <v>1.0000000000000002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8.3691407657511818E-3</v>
      </c>
      <c r="C78" s="300">
        <f t="shared" si="8"/>
        <v>9.1678235199898848E-3</v>
      </c>
      <c r="D78" s="300">
        <f t="shared" si="8"/>
        <v>9.0416481003587588E-3</v>
      </c>
      <c r="E78" s="300">
        <f t="shared" si="8"/>
        <v>7.3327164207604052E-3</v>
      </c>
      <c r="F78" s="300">
        <f t="shared" si="8"/>
        <v>8.318556136610011E-3</v>
      </c>
      <c r="G78" s="300">
        <f t="shared" si="8"/>
        <v>7.8663675625712994E-3</v>
      </c>
      <c r="H78" s="300">
        <f t="shared" si="8"/>
        <v>6.0782215598007942E-3</v>
      </c>
      <c r="I78" s="300">
        <f t="shared" si="8"/>
        <v>6.3240635285232959E-3</v>
      </c>
      <c r="J78" s="300">
        <f t="shared" si="8"/>
        <v>5.4992546441271408E-3</v>
      </c>
      <c r="K78" s="300">
        <f t="shared" si="8"/>
        <v>4.9850424812521504E-3</v>
      </c>
      <c r="L78" s="300">
        <f t="shared" si="8"/>
        <v>5.7586104714051093E-3</v>
      </c>
      <c r="M78" s="300">
        <f t="shared" si="8"/>
        <v>5.8405379800027784E-3</v>
      </c>
      <c r="N78" s="300">
        <f t="shared" si="8"/>
        <v>5.0865151954844479E-3</v>
      </c>
      <c r="O78" s="300">
        <f t="shared" si="8"/>
        <v>5.3571311253754923E-3</v>
      </c>
      <c r="P78" s="300">
        <f t="shared" si="8"/>
        <v>5.5677397833979918E-3</v>
      </c>
      <c r="Q78" s="300">
        <f t="shared" si="8"/>
        <v>6.767254142004903E-3</v>
      </c>
      <c r="R78" s="300">
        <f t="shared" si="8"/>
        <v>3.1674600100230301E-3</v>
      </c>
      <c r="S78" s="300">
        <f t="shared" si="8"/>
        <v>3.3195394252228481E-3</v>
      </c>
      <c r="T78" s="300">
        <f t="shared" si="8"/>
        <v>3.5798387747202243E-3</v>
      </c>
      <c r="U78" s="300">
        <f t="shared" si="8"/>
        <v>3.129878222077121E-3</v>
      </c>
      <c r="V78" s="300">
        <f t="shared" si="8"/>
        <v>3.5662842736663989E-3</v>
      </c>
      <c r="W78" s="300">
        <f t="shared" si="8"/>
        <v>4.7456236894946333E-3</v>
      </c>
      <c r="X78" s="300">
        <f t="shared" si="8"/>
        <v>3.5043285098593372E-3</v>
      </c>
      <c r="Y78" s="300">
        <f t="shared" si="8"/>
        <v>5.4751495466911606E-3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0.16014248706313897</v>
      </c>
      <c r="C79" s="301">
        <f t="shared" si="9"/>
        <v>0.12313724181285866</v>
      </c>
      <c r="D79" s="301">
        <f t="shared" si="9"/>
        <v>0.12600753002020185</v>
      </c>
      <c r="E79" s="301">
        <f t="shared" si="9"/>
        <v>0.13299763388468164</v>
      </c>
      <c r="F79" s="301">
        <f t="shared" si="9"/>
        <v>0.11883742540729035</v>
      </c>
      <c r="G79" s="301">
        <f t="shared" si="9"/>
        <v>0.11489989503621968</v>
      </c>
      <c r="H79" s="301">
        <f t="shared" si="9"/>
        <v>0.14559990920493437</v>
      </c>
      <c r="I79" s="301">
        <f t="shared" si="9"/>
        <v>0.12095851181379873</v>
      </c>
      <c r="J79" s="301">
        <f t="shared" si="9"/>
        <v>0.11167390698223946</v>
      </c>
      <c r="K79" s="301">
        <f t="shared" si="9"/>
        <v>0.13077303825097128</v>
      </c>
      <c r="L79" s="301">
        <f t="shared" si="9"/>
        <v>0.138399276505379</v>
      </c>
      <c r="M79" s="301">
        <f t="shared" si="9"/>
        <v>0.10853207243947985</v>
      </c>
      <c r="N79" s="301">
        <f t="shared" si="9"/>
        <v>0.10596481045042476</v>
      </c>
      <c r="O79" s="301">
        <f t="shared" si="9"/>
        <v>9.7550745649206266E-2</v>
      </c>
      <c r="P79" s="301">
        <f t="shared" si="9"/>
        <v>0.10004526935251849</v>
      </c>
      <c r="Q79" s="301">
        <f t="shared" si="9"/>
        <v>0.10650533177340607</v>
      </c>
      <c r="R79" s="301">
        <f t="shared" si="9"/>
        <v>0.128181186794666</v>
      </c>
      <c r="S79" s="301">
        <f t="shared" si="9"/>
        <v>0.12731577034188352</v>
      </c>
      <c r="T79" s="301">
        <f t="shared" si="9"/>
        <v>0.13237048869441539</v>
      </c>
      <c r="U79" s="301">
        <f t="shared" si="9"/>
        <v>0.13118096984325656</v>
      </c>
      <c r="V79" s="301">
        <f t="shared" si="9"/>
        <v>0.12777114672406326</v>
      </c>
      <c r="W79" s="301">
        <f t="shared" si="9"/>
        <v>0.13658811638585525</v>
      </c>
      <c r="X79" s="301">
        <f t="shared" si="9"/>
        <v>0.13900304997198504</v>
      </c>
      <c r="Y79" s="301">
        <f t="shared" si="9"/>
        <v>0.14447524559493538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0.48827372694460713</v>
      </c>
      <c r="C80" s="301">
        <f t="shared" si="10"/>
        <v>0.49421948591288239</v>
      </c>
      <c r="D80" s="301">
        <f t="shared" si="10"/>
        <v>0.49530571995083017</v>
      </c>
      <c r="E80" s="301">
        <f t="shared" si="10"/>
        <v>0.49497708503912247</v>
      </c>
      <c r="F80" s="301">
        <f t="shared" si="10"/>
        <v>0.50084700403957605</v>
      </c>
      <c r="G80" s="301">
        <f t="shared" si="10"/>
        <v>0.50829069707742436</v>
      </c>
      <c r="H80" s="301">
        <f t="shared" si="10"/>
        <v>0.49681050769131929</v>
      </c>
      <c r="I80" s="301">
        <f t="shared" si="10"/>
        <v>0.51197426895389087</v>
      </c>
      <c r="J80" s="301">
        <f t="shared" si="10"/>
        <v>0.50946239135735727</v>
      </c>
      <c r="K80" s="301">
        <f t="shared" si="10"/>
        <v>0.50737651292274788</v>
      </c>
      <c r="L80" s="301">
        <f t="shared" si="10"/>
        <v>0.50071987760828973</v>
      </c>
      <c r="M80" s="301">
        <f t="shared" si="10"/>
        <v>0.51773286844687028</v>
      </c>
      <c r="N80" s="301">
        <f t="shared" si="10"/>
        <v>0.52881184057207897</v>
      </c>
      <c r="O80" s="301">
        <f t="shared" si="10"/>
        <v>0.53267528471593184</v>
      </c>
      <c r="P80" s="301">
        <f t="shared" si="10"/>
        <v>0.52409475991919185</v>
      </c>
      <c r="Q80" s="301">
        <f t="shared" si="10"/>
        <v>0.5202743769637842</v>
      </c>
      <c r="R80" s="301">
        <f t="shared" si="10"/>
        <v>0.51817179424583082</v>
      </c>
      <c r="S80" s="301">
        <f t="shared" si="10"/>
        <v>0.51955997434063672</v>
      </c>
      <c r="T80" s="301">
        <f t="shared" si="10"/>
        <v>0.5130362099043585</v>
      </c>
      <c r="U80" s="301">
        <f t="shared" si="10"/>
        <v>0.51195869205147781</v>
      </c>
      <c r="V80" s="301">
        <f t="shared" si="10"/>
        <v>0.51256575754883749</v>
      </c>
      <c r="W80" s="301">
        <f t="shared" si="10"/>
        <v>0.50831891860322598</v>
      </c>
      <c r="X80" s="301">
        <f t="shared" si="10"/>
        <v>0.50960389190240585</v>
      </c>
      <c r="Y80" s="301">
        <f t="shared" si="10"/>
        <v>0.50351693356812366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0.48827372694460713</v>
      </c>
      <c r="C81" s="302">
        <f t="shared" si="11"/>
        <v>0.49421948591288239</v>
      </c>
      <c r="D81" s="302">
        <f t="shared" si="11"/>
        <v>0.49530571995083017</v>
      </c>
      <c r="E81" s="302">
        <f t="shared" si="11"/>
        <v>0.49497708503912247</v>
      </c>
      <c r="F81" s="302">
        <f t="shared" si="11"/>
        <v>0.50084700403957605</v>
      </c>
      <c r="G81" s="302">
        <f t="shared" si="11"/>
        <v>0.50829069707742436</v>
      </c>
      <c r="H81" s="302">
        <f t="shared" si="11"/>
        <v>0.49681050769131929</v>
      </c>
      <c r="I81" s="302">
        <f t="shared" si="11"/>
        <v>0.51197426895389087</v>
      </c>
      <c r="J81" s="302">
        <f t="shared" si="11"/>
        <v>0.50946239135735727</v>
      </c>
      <c r="K81" s="302">
        <f t="shared" si="11"/>
        <v>0.50737651292274788</v>
      </c>
      <c r="L81" s="302">
        <f t="shared" si="11"/>
        <v>0.50071987760828973</v>
      </c>
      <c r="M81" s="302">
        <f t="shared" si="11"/>
        <v>0.51773286844687028</v>
      </c>
      <c r="N81" s="302">
        <f t="shared" si="11"/>
        <v>0.52881184057207897</v>
      </c>
      <c r="O81" s="302">
        <f t="shared" si="11"/>
        <v>0.53267528471593184</v>
      </c>
      <c r="P81" s="302">
        <f t="shared" si="11"/>
        <v>0.52409475991919185</v>
      </c>
      <c r="Q81" s="302">
        <f t="shared" si="11"/>
        <v>0.5202743769637842</v>
      </c>
      <c r="R81" s="302">
        <f t="shared" si="11"/>
        <v>0.51817179424583082</v>
      </c>
      <c r="S81" s="302">
        <f t="shared" si="11"/>
        <v>0.51955997434063672</v>
      </c>
      <c r="T81" s="302">
        <f t="shared" si="11"/>
        <v>0.5130362099043585</v>
      </c>
      <c r="U81" s="302">
        <f t="shared" si="11"/>
        <v>0.51195869205147781</v>
      </c>
      <c r="V81" s="302">
        <f t="shared" si="11"/>
        <v>0.51256575754883749</v>
      </c>
      <c r="W81" s="302">
        <f t="shared" si="11"/>
        <v>0.50831891860322598</v>
      </c>
      <c r="X81" s="302">
        <f t="shared" si="11"/>
        <v>0.50960389190240585</v>
      </c>
      <c r="Y81" s="302">
        <f t="shared" si="11"/>
        <v>0.50351693356812366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2.0333120017211683E-2</v>
      </c>
      <c r="C83" s="301">
        <f t="shared" si="13"/>
        <v>4.4276965492500413E-3</v>
      </c>
      <c r="D83" s="301">
        <f t="shared" si="13"/>
        <v>5.3420264870201887E-3</v>
      </c>
      <c r="E83" s="301">
        <f t="shared" si="13"/>
        <v>8.2527830143100216E-3</v>
      </c>
      <c r="F83" s="301">
        <f t="shared" si="13"/>
        <v>7.507999271820282E-3</v>
      </c>
      <c r="G83" s="301">
        <f t="shared" si="13"/>
        <v>6.597551654265889E-3</v>
      </c>
      <c r="H83" s="301">
        <f t="shared" si="13"/>
        <v>1.9971759497101241E-2</v>
      </c>
      <c r="I83" s="301">
        <f t="shared" si="13"/>
        <v>1.1430522599077392E-2</v>
      </c>
      <c r="J83" s="301">
        <f t="shared" si="13"/>
        <v>7.2277515367715327E-3</v>
      </c>
      <c r="K83" s="301">
        <f t="shared" si="13"/>
        <v>1.2931617012290711E-2</v>
      </c>
      <c r="L83" s="301">
        <f t="shared" si="13"/>
        <v>1.5855632829491012E-2</v>
      </c>
      <c r="M83" s="301">
        <f t="shared" si="13"/>
        <v>8.1380725880032222E-3</v>
      </c>
      <c r="N83" s="301">
        <f t="shared" si="13"/>
        <v>8.1711485733964445E-3</v>
      </c>
      <c r="O83" s="301">
        <f t="shared" si="13"/>
        <v>6.600897496791879E-3</v>
      </c>
      <c r="P83" s="301">
        <f t="shared" si="13"/>
        <v>8.0689620419502287E-3</v>
      </c>
      <c r="Q83" s="301">
        <f t="shared" si="13"/>
        <v>5.380264990417891E-3</v>
      </c>
      <c r="R83" s="301">
        <f t="shared" si="13"/>
        <v>9.722867267402277E-3</v>
      </c>
      <c r="S83" s="301">
        <f t="shared" si="13"/>
        <v>9.8178338802939365E-3</v>
      </c>
      <c r="T83" s="301">
        <f t="shared" si="13"/>
        <v>1.0767242822965003E-2</v>
      </c>
      <c r="U83" s="301">
        <f t="shared" si="13"/>
        <v>1.1619087362439611E-2</v>
      </c>
      <c r="V83" s="301">
        <f t="shared" si="13"/>
        <v>9.6358207272296183E-3</v>
      </c>
      <c r="W83" s="301">
        <f t="shared" si="13"/>
        <v>1.222940894782998E-2</v>
      </c>
      <c r="X83" s="301">
        <f t="shared" si="13"/>
        <v>1.0328969166961775E-2</v>
      </c>
      <c r="Y83" s="301">
        <f t="shared" si="13"/>
        <v>1.2530402853430803E-2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8.7355544730906252E-3</v>
      </c>
      <c r="C84" s="302">
        <f t="shared" si="14"/>
        <v>1.9463951647056023E-3</v>
      </c>
      <c r="D84" s="302">
        <f t="shared" si="14"/>
        <v>2.3274583579511628E-3</v>
      </c>
      <c r="E84" s="302">
        <f t="shared" si="14"/>
        <v>3.5708298907102943E-3</v>
      </c>
      <c r="F84" s="302">
        <f t="shared" si="14"/>
        <v>3.2454340124524867E-3</v>
      </c>
      <c r="G84" s="302">
        <f t="shared" si="14"/>
        <v>2.8666009496998747E-3</v>
      </c>
      <c r="H84" s="302">
        <f t="shared" si="14"/>
        <v>8.5305597543791807E-3</v>
      </c>
      <c r="I84" s="302">
        <f t="shared" si="14"/>
        <v>4.9219886550504431E-3</v>
      </c>
      <c r="J84" s="302">
        <f t="shared" si="14"/>
        <v>3.182892461768656E-3</v>
      </c>
      <c r="K84" s="302">
        <f t="shared" si="14"/>
        <v>5.6255566963583055E-3</v>
      </c>
      <c r="L84" s="302">
        <f t="shared" si="14"/>
        <v>6.8688137902443635E-3</v>
      </c>
      <c r="M84" s="302">
        <f t="shared" si="14"/>
        <v>5.0140564850612085E-3</v>
      </c>
      <c r="N84" s="302">
        <f t="shared" si="14"/>
        <v>5.1751652613694762E-3</v>
      </c>
      <c r="O84" s="302">
        <f t="shared" si="14"/>
        <v>4.7291816976419076E-3</v>
      </c>
      <c r="P84" s="302">
        <f t="shared" si="14"/>
        <v>5.5482844875876991E-3</v>
      </c>
      <c r="Q84" s="302">
        <f t="shared" si="14"/>
        <v>3.9938101476991511E-3</v>
      </c>
      <c r="R84" s="302">
        <f t="shared" si="14"/>
        <v>5.8744104183880604E-3</v>
      </c>
      <c r="S84" s="302">
        <f t="shared" si="14"/>
        <v>6.0722131979463259E-3</v>
      </c>
      <c r="T84" s="302">
        <f t="shared" si="14"/>
        <v>5.9441147901047372E-3</v>
      </c>
      <c r="U84" s="302">
        <f t="shared" si="14"/>
        <v>6.7869070277234121E-3</v>
      </c>
      <c r="V84" s="302">
        <f t="shared" si="14"/>
        <v>5.8512688188766659E-3</v>
      </c>
      <c r="W84" s="302">
        <f t="shared" si="14"/>
        <v>6.4852731069986796E-3</v>
      </c>
      <c r="X84" s="302">
        <f t="shared" si="14"/>
        <v>4.7592888390219669E-3</v>
      </c>
      <c r="Y84" s="302">
        <f t="shared" si="14"/>
        <v>5.4810509709307268E-3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1.1597565544121058E-2</v>
      </c>
      <c r="C85" s="302">
        <f t="shared" si="15"/>
        <v>2.4813013845444397E-3</v>
      </c>
      <c r="D85" s="302">
        <f t="shared" si="15"/>
        <v>3.0145681290690255E-3</v>
      </c>
      <c r="E85" s="302">
        <f t="shared" si="15"/>
        <v>4.6819531235997259E-3</v>
      </c>
      <c r="F85" s="302">
        <f t="shared" si="15"/>
        <v>4.2625652593677949E-3</v>
      </c>
      <c r="G85" s="302">
        <f t="shared" si="15"/>
        <v>3.7309507045660147E-3</v>
      </c>
      <c r="H85" s="302">
        <f t="shared" si="15"/>
        <v>1.144119974272206E-2</v>
      </c>
      <c r="I85" s="302">
        <f t="shared" si="15"/>
        <v>6.5085339440269481E-3</v>
      </c>
      <c r="J85" s="302">
        <f t="shared" si="15"/>
        <v>4.0448590750028768E-3</v>
      </c>
      <c r="K85" s="302">
        <f t="shared" si="15"/>
        <v>7.3060603159324057E-3</v>
      </c>
      <c r="L85" s="302">
        <f t="shared" si="15"/>
        <v>8.9868190392466494E-3</v>
      </c>
      <c r="M85" s="302">
        <f t="shared" si="15"/>
        <v>3.1240161029420137E-3</v>
      </c>
      <c r="N85" s="302">
        <f t="shared" si="15"/>
        <v>2.9959833120269679E-3</v>
      </c>
      <c r="O85" s="302">
        <f t="shared" si="15"/>
        <v>1.8717157991499714E-3</v>
      </c>
      <c r="P85" s="302">
        <f t="shared" si="15"/>
        <v>2.5206775543625297E-3</v>
      </c>
      <c r="Q85" s="302">
        <f t="shared" si="15"/>
        <v>1.3864548427187403E-3</v>
      </c>
      <c r="R85" s="302">
        <f t="shared" si="15"/>
        <v>3.8484568490142175E-3</v>
      </c>
      <c r="S85" s="302">
        <f t="shared" si="15"/>
        <v>3.7456206823476114E-3</v>
      </c>
      <c r="T85" s="302">
        <f t="shared" si="15"/>
        <v>4.8231280328602643E-3</v>
      </c>
      <c r="U85" s="302">
        <f t="shared" si="15"/>
        <v>4.8321803347162002E-3</v>
      </c>
      <c r="V85" s="302">
        <f t="shared" si="15"/>
        <v>3.7845519083529542E-3</v>
      </c>
      <c r="W85" s="302">
        <f t="shared" si="15"/>
        <v>5.7441358408313013E-3</v>
      </c>
      <c r="X85" s="302">
        <f t="shared" si="15"/>
        <v>5.5696803279398086E-3</v>
      </c>
      <c r="Y85" s="302">
        <f t="shared" si="15"/>
        <v>7.0493518825000753E-3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2.4795715628286178E-3</v>
      </c>
      <c r="C87" s="301">
        <f t="shared" si="17"/>
        <v>8.3927589733800935E-4</v>
      </c>
      <c r="D87" s="301">
        <f t="shared" si="17"/>
        <v>1.0149104701900754E-3</v>
      </c>
      <c r="E87" s="301">
        <f t="shared" si="17"/>
        <v>1.6516253888588476E-3</v>
      </c>
      <c r="F87" s="301">
        <f t="shared" si="17"/>
        <v>1.4848911277664022E-3</v>
      </c>
      <c r="G87" s="301">
        <f t="shared" si="17"/>
        <v>1.3847425442351654E-3</v>
      </c>
      <c r="H87" s="301">
        <f t="shared" si="17"/>
        <v>3.5978240883415241E-3</v>
      </c>
      <c r="I87" s="301">
        <f t="shared" si="17"/>
        <v>2.1754240181448507E-3</v>
      </c>
      <c r="J87" s="301">
        <f t="shared" si="17"/>
        <v>1.3543017132317588E-3</v>
      </c>
      <c r="K87" s="301">
        <f t="shared" si="17"/>
        <v>2.3838035118094137E-3</v>
      </c>
      <c r="L87" s="301">
        <f t="shared" si="17"/>
        <v>2.8838325529954062E-3</v>
      </c>
      <c r="M87" s="301">
        <f t="shared" si="17"/>
        <v>2.02883244981E-3</v>
      </c>
      <c r="N87" s="301">
        <f t="shared" si="17"/>
        <v>2.1381579643703062E-3</v>
      </c>
      <c r="O87" s="301">
        <f t="shared" si="17"/>
        <v>1.8723240031304181E-3</v>
      </c>
      <c r="P87" s="301">
        <f t="shared" si="17"/>
        <v>2.2030292628757312E-3</v>
      </c>
      <c r="Q87" s="301">
        <f t="shared" si="17"/>
        <v>1.5227004417682076E-3</v>
      </c>
      <c r="R87" s="301">
        <f t="shared" si="17"/>
        <v>2.4348453550535895E-3</v>
      </c>
      <c r="S87" s="301">
        <f t="shared" si="17"/>
        <v>2.5237801609686323E-3</v>
      </c>
      <c r="T87" s="301">
        <f t="shared" si="17"/>
        <v>2.5761661551028528E-3</v>
      </c>
      <c r="U87" s="301">
        <f t="shared" si="17"/>
        <v>2.8859663247041032E-3</v>
      </c>
      <c r="V87" s="301">
        <f t="shared" si="17"/>
        <v>2.4232325500702541E-3</v>
      </c>
      <c r="W87" s="301">
        <f t="shared" si="17"/>
        <v>2.8506118006106718E-3</v>
      </c>
      <c r="X87" s="301">
        <f t="shared" si="17"/>
        <v>2.1907826367803954E-3</v>
      </c>
      <c r="Y87" s="301">
        <f t="shared" si="17"/>
        <v>2.5923236102045519E-3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1.6070274466565009E-3</v>
      </c>
      <c r="C88" s="302">
        <f t="shared" si="18"/>
        <v>6.5259491542870988E-4</v>
      </c>
      <c r="D88" s="302">
        <f t="shared" si="18"/>
        <v>7.8810910624757828E-4</v>
      </c>
      <c r="E88" s="302">
        <f t="shared" si="18"/>
        <v>1.2993781319109059E-3</v>
      </c>
      <c r="F88" s="302">
        <f t="shared" si="18"/>
        <v>1.1641965627982921E-3</v>
      </c>
      <c r="G88" s="302">
        <f t="shared" si="18"/>
        <v>1.1040440586251835E-3</v>
      </c>
      <c r="H88" s="302">
        <f t="shared" si="18"/>
        <v>2.7370441703937834E-3</v>
      </c>
      <c r="I88" s="302">
        <f t="shared" si="18"/>
        <v>1.6857537527635129E-3</v>
      </c>
      <c r="J88" s="302">
        <f t="shared" si="18"/>
        <v>1.049986296930602E-3</v>
      </c>
      <c r="K88" s="302">
        <f t="shared" si="18"/>
        <v>1.8341312623348753E-3</v>
      </c>
      <c r="L88" s="302">
        <f t="shared" si="18"/>
        <v>2.2077082365630561E-3</v>
      </c>
      <c r="M88" s="302">
        <f t="shared" si="18"/>
        <v>1.79379675554477E-3</v>
      </c>
      <c r="N88" s="302">
        <f t="shared" si="18"/>
        <v>1.9127548311770549E-3</v>
      </c>
      <c r="O88" s="302">
        <f t="shared" si="18"/>
        <v>1.7315052596207025E-3</v>
      </c>
      <c r="P88" s="302">
        <f t="shared" si="18"/>
        <v>2.0133858105098983E-3</v>
      </c>
      <c r="Q88" s="302">
        <f t="shared" si="18"/>
        <v>1.4183903595573935E-3</v>
      </c>
      <c r="R88" s="302">
        <f t="shared" si="18"/>
        <v>2.145306281773523E-3</v>
      </c>
      <c r="S88" s="302">
        <f t="shared" si="18"/>
        <v>2.2419779779706932E-3</v>
      </c>
      <c r="T88" s="302">
        <f t="shared" si="18"/>
        <v>2.2132975883672845E-3</v>
      </c>
      <c r="U88" s="302">
        <f t="shared" si="18"/>
        <v>2.522416707045204E-3</v>
      </c>
      <c r="V88" s="302">
        <f t="shared" si="18"/>
        <v>2.1385013720123516E-3</v>
      </c>
      <c r="W88" s="302">
        <f t="shared" si="18"/>
        <v>2.418451110391389E-3</v>
      </c>
      <c r="X88" s="302">
        <f t="shared" si="18"/>
        <v>1.7717471262143911E-3</v>
      </c>
      <c r="Y88" s="302">
        <f t="shared" si="18"/>
        <v>2.0619648478847974E-3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8.725441161721169E-4</v>
      </c>
      <c r="C89" s="302">
        <f t="shared" si="19"/>
        <v>1.8668098190929942E-4</v>
      </c>
      <c r="D89" s="302">
        <f t="shared" si="19"/>
        <v>2.2680136394249712E-4</v>
      </c>
      <c r="E89" s="302">
        <f t="shared" si="19"/>
        <v>3.5224725694794174E-4</v>
      </c>
      <c r="F89" s="302">
        <f t="shared" si="19"/>
        <v>3.2069456496811E-4</v>
      </c>
      <c r="G89" s="302">
        <f t="shared" si="19"/>
        <v>2.806984856099822E-4</v>
      </c>
      <c r="H89" s="302">
        <f t="shared" si="19"/>
        <v>8.6077991794774071E-4</v>
      </c>
      <c r="I89" s="302">
        <f t="shared" si="19"/>
        <v>4.8967026538133767E-4</v>
      </c>
      <c r="J89" s="302">
        <f t="shared" si="19"/>
        <v>3.0431541630115673E-4</v>
      </c>
      <c r="K89" s="302">
        <f t="shared" si="19"/>
        <v>5.4967224947453821E-4</v>
      </c>
      <c r="L89" s="302">
        <f t="shared" si="19"/>
        <v>6.7612431643234989E-4</v>
      </c>
      <c r="M89" s="302">
        <f t="shared" si="19"/>
        <v>2.3503569426522992E-4</v>
      </c>
      <c r="N89" s="302">
        <f t="shared" si="19"/>
        <v>2.2540313319325137E-4</v>
      </c>
      <c r="O89" s="302">
        <f t="shared" si="19"/>
        <v>1.4081874350971565E-4</v>
      </c>
      <c r="P89" s="302">
        <f t="shared" si="19"/>
        <v>1.8964345236583297E-4</v>
      </c>
      <c r="Q89" s="302">
        <f t="shared" si="19"/>
        <v>1.0431008221081432E-4</v>
      </c>
      <c r="R89" s="302">
        <f t="shared" si="19"/>
        <v>2.8953907328006654E-4</v>
      </c>
      <c r="S89" s="302">
        <f t="shared" si="19"/>
        <v>2.8180218299793944E-4</v>
      </c>
      <c r="T89" s="302">
        <f t="shared" si="19"/>
        <v>3.6286856673556844E-4</v>
      </c>
      <c r="U89" s="302">
        <f t="shared" si="19"/>
        <v>3.6354961765889908E-4</v>
      </c>
      <c r="V89" s="302">
        <f t="shared" si="19"/>
        <v>2.847311780579025E-4</v>
      </c>
      <c r="W89" s="302">
        <f t="shared" si="19"/>
        <v>4.3216069021928283E-4</v>
      </c>
      <c r="X89" s="302">
        <f t="shared" si="19"/>
        <v>4.190355105660043E-4</v>
      </c>
      <c r="Y89" s="302">
        <f t="shared" si="19"/>
        <v>5.303587623197545E-4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0.32040195364646268</v>
      </c>
      <c r="C91" s="301">
        <f t="shared" si="21"/>
        <v>0.36820847630768144</v>
      </c>
      <c r="D91" s="301">
        <f t="shared" si="21"/>
        <v>0.36328816497139954</v>
      </c>
      <c r="E91" s="301">
        <f t="shared" si="21"/>
        <v>0.35478815625226706</v>
      </c>
      <c r="F91" s="301">
        <f t="shared" si="21"/>
        <v>0.36300412401693677</v>
      </c>
      <c r="G91" s="301">
        <f t="shared" si="21"/>
        <v>0.36096074612528301</v>
      </c>
      <c r="H91" s="301">
        <f t="shared" si="21"/>
        <v>0.32794177795850277</v>
      </c>
      <c r="I91" s="301">
        <f t="shared" si="21"/>
        <v>0.34713720908656498</v>
      </c>
      <c r="J91" s="301">
        <f t="shared" si="21"/>
        <v>0.36478239376627292</v>
      </c>
      <c r="K91" s="301">
        <f t="shared" si="21"/>
        <v>0.34154998582092838</v>
      </c>
      <c r="L91" s="301">
        <f t="shared" si="21"/>
        <v>0.33638277003243977</v>
      </c>
      <c r="M91" s="301">
        <f t="shared" si="21"/>
        <v>0.35772761609583398</v>
      </c>
      <c r="N91" s="301">
        <f t="shared" si="21"/>
        <v>0.34982752724424526</v>
      </c>
      <c r="O91" s="301">
        <f t="shared" si="21"/>
        <v>0.35594361700956417</v>
      </c>
      <c r="P91" s="301">
        <f t="shared" si="21"/>
        <v>0.36002023964006552</v>
      </c>
      <c r="Q91" s="301">
        <f t="shared" si="21"/>
        <v>0.3595500716886188</v>
      </c>
      <c r="R91" s="301">
        <f t="shared" si="21"/>
        <v>0.33832184632702406</v>
      </c>
      <c r="S91" s="301">
        <f t="shared" si="21"/>
        <v>0.33746310185099432</v>
      </c>
      <c r="T91" s="301">
        <f t="shared" si="21"/>
        <v>0.33767005364843805</v>
      </c>
      <c r="U91" s="301">
        <f t="shared" si="21"/>
        <v>0.33922540619604447</v>
      </c>
      <c r="V91" s="301">
        <f t="shared" si="21"/>
        <v>0.34403775817613275</v>
      </c>
      <c r="W91" s="301">
        <f t="shared" si="21"/>
        <v>0.33526732057298325</v>
      </c>
      <c r="X91" s="301">
        <f t="shared" si="21"/>
        <v>0.33536897781200764</v>
      </c>
      <c r="Y91" s="301">
        <f t="shared" si="21"/>
        <v>0.33140994482661462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2.2436393778129728</v>
      </c>
      <c r="C96" s="320">
        <f>IF(C$5=0,0,C$5/OIS_fec!C$5)</f>
        <v>2.0540473311628453</v>
      </c>
      <c r="D96" s="320">
        <f>IF(D$5=0,0,D$5/OIS_fec!D$5)</f>
        <v>2.071237388059127</v>
      </c>
      <c r="E96" s="320">
        <f>IF(E$5=0,0,E$5/OIS_fec!E$5)</f>
        <v>1.8114700764826961</v>
      </c>
      <c r="F96" s="320">
        <f>IF(F$5=0,0,F$5/OIS_fec!F$5)</f>
        <v>1.8245629095858089</v>
      </c>
      <c r="G96" s="320">
        <f>IF(G$5=0,0,G$5/OIS_fec!G$5)</f>
        <v>1.8082025682735627</v>
      </c>
      <c r="H96" s="320">
        <f>IF(H$5=0,0,H$5/OIS_fec!H$5)</f>
        <v>1.6827741851887328</v>
      </c>
      <c r="I96" s="320">
        <f>IF(I$5=0,0,I$5/OIS_fec!I$5)</f>
        <v>1.7143179087674492</v>
      </c>
      <c r="J96" s="320">
        <f>IF(J$5=0,0,J$5/OIS_fec!J$5)</f>
        <v>1.5100036345078467</v>
      </c>
      <c r="K96" s="320">
        <f>IF(K$5=0,0,K$5/OIS_fec!K$5)</f>
        <v>1.5181002755762594</v>
      </c>
      <c r="L96" s="320">
        <f>IF(L$5=0,0,L$5/OIS_fec!L$5)</f>
        <v>1.521253778143159</v>
      </c>
      <c r="M96" s="320">
        <f>IF(M$5=0,0,M$5/OIS_fec!M$5)</f>
        <v>1.3966614497655838</v>
      </c>
      <c r="N96" s="320">
        <f>IF(N$5=0,0,N$5/OIS_fec!N$5)</f>
        <v>1.2839219598924358</v>
      </c>
      <c r="O96" s="320">
        <f>IF(O$5=0,0,O$5/OIS_fec!O$5)</f>
        <v>1.1352871117082224</v>
      </c>
      <c r="P96" s="320">
        <f>IF(P$5=0,0,P$5/OIS_fec!P$5)</f>
        <v>1.4047251514032946</v>
      </c>
      <c r="Q96" s="320">
        <f>IF(Q$5=0,0,Q$5/OIS_fec!Q$5)</f>
        <v>1.551840025540713</v>
      </c>
      <c r="R96" s="320">
        <f>IF(R$5=0,0,R$5/OIS_fec!R$5)</f>
        <v>1.4827797499110429</v>
      </c>
      <c r="S96" s="320">
        <f>IF(S$5=0,0,S$5/OIS_fec!S$5)</f>
        <v>1.5213428567858374</v>
      </c>
      <c r="T96" s="320">
        <f>IF(T$5=0,0,T$5/OIS_fec!T$5)</f>
        <v>1.5159711094851978</v>
      </c>
      <c r="U96" s="320">
        <f>IF(U$5=0,0,U$5/OIS_fec!U$5)</f>
        <v>1.4319322486681731</v>
      </c>
      <c r="V96" s="320">
        <f>IF(V$5=0,0,V$5/OIS_fec!V$5)</f>
        <v>1.4514418763010848</v>
      </c>
      <c r="W96" s="320">
        <f>IF(W$5=0,0,W$5/OIS_fec!W$5)</f>
        <v>1.6060520527888562</v>
      </c>
      <c r="X96" s="320">
        <f>IF(X$5=0,0,X$5/OIS_fec!X$5)</f>
        <v>1.5316296195913917</v>
      </c>
      <c r="Y96" s="320">
        <f>IF(Y$5=0,0,Y$5/OIS_fec!Y$5)</f>
        <v>1.5199086022502275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1.0999488521813512</v>
      </c>
      <c r="C101" s="332">
        <f>IF(C$10=0,0,C$10/OIS_fec!C$10)</f>
        <v>1.0156648567088116</v>
      </c>
      <c r="D101" s="332">
        <f>IF(D$10=0,0,D$10/OIS_fec!D$10)</f>
        <v>1.0471437584543222</v>
      </c>
      <c r="E101" s="332">
        <f>IF(E$10=0,0,E$10/OIS_fec!E$10)</f>
        <v>0.64822145053292979</v>
      </c>
      <c r="F101" s="332">
        <f>IF(F$10=0,0,F$10/OIS_fec!F$10)</f>
        <v>0.7930923283906216</v>
      </c>
      <c r="G101" s="332">
        <f>IF(G$10=0,0,G$10/OIS_fec!G$10)</f>
        <v>0.74473362743007543</v>
      </c>
      <c r="H101" s="332">
        <f>IF(H$10=0,0,H$10/OIS_fec!H$10)</f>
        <v>0.50144443736508537</v>
      </c>
      <c r="I101" s="332">
        <f>IF(I$10=0,0,I$10/OIS_fec!I$10)</f>
        <v>0.55411164498153209</v>
      </c>
      <c r="J101" s="332">
        <f>IF(J$10=0,0,J$10/OIS_fec!J$10)</f>
        <v>0.36571632830444067</v>
      </c>
      <c r="K101" s="332">
        <f>IF(K$10=0,0,K$10/OIS_fec!K$10)</f>
        <v>0.35453832801866847</v>
      </c>
      <c r="L101" s="332">
        <f>IF(L$10=0,0,L$10/OIS_fec!L$10)</f>
        <v>0.40915114985539486</v>
      </c>
      <c r="M101" s="332">
        <f>IF(M$10=0,0,M$10/OIS_fec!M$10)</f>
        <v>0.36488846328492575</v>
      </c>
      <c r="N101" s="332">
        <f>IF(N$10=0,0,N$10/OIS_fec!N$10)</f>
        <v>0.26460188672895546</v>
      </c>
      <c r="O101" s="332">
        <f>IF(O$10=0,0,O$10/OIS_fec!O$10)</f>
        <v>0.22902983049575143</v>
      </c>
      <c r="P101" s="332">
        <f>IF(P$10=0,0,P$10/OIS_fec!P$10)</f>
        <v>0.28580846767471974</v>
      </c>
      <c r="Q101" s="332">
        <f>IF(Q$10=0,0,Q$10/OIS_fec!Q$10)</f>
        <v>0.39455513433367956</v>
      </c>
      <c r="R101" s="332">
        <f>IF(R$10=0,0,R$10/OIS_fec!R$10)</f>
        <v>0.16802639689478588</v>
      </c>
      <c r="S101" s="332">
        <f>IF(S$10=0,0,S$10/OIS_fec!S$10)</f>
        <v>0.18737535115326981</v>
      </c>
      <c r="T101" s="332">
        <f>IF(T$10=0,0,T$10/OIS_fec!T$10)</f>
        <v>0.19850516743577107</v>
      </c>
      <c r="U101" s="332">
        <f>IF(U$10=0,0,U$10/OIS_fec!U$10)</f>
        <v>0.15291663246337367</v>
      </c>
      <c r="V101" s="332">
        <f>IF(V$10=0,0,V$10/OIS_fec!V$10)</f>
        <v>0.18055074400835081</v>
      </c>
      <c r="W101" s="332">
        <f>IF(W$10=0,0,W$10/OIS_fec!W$10)</f>
        <v>0.28158030476901214</v>
      </c>
      <c r="X101" s="332">
        <f>IF(X$10=0,0,X$10/OIS_fec!X$10)</f>
        <v>0.18739045522625097</v>
      </c>
      <c r="Y101" s="332">
        <f>IF(Y$10=0,0,Y$10/OIS_fec!Y$10)</f>
        <v>0.2992228881246618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3.3722513103781773</v>
      </c>
      <c r="C102" s="348">
        <f>IF(C$16=0,0,C$16/OIS_fec!C$16)</f>
        <v>2.9838872824285785</v>
      </c>
      <c r="D102" s="348">
        <f>IF(D$16=0,0,D$16/OIS_fec!D$16)</f>
        <v>2.9871081702492215</v>
      </c>
      <c r="E102" s="348">
        <f>IF(E$16=0,0,E$16/OIS_fec!E$16)</f>
        <v>2.9032767457710222</v>
      </c>
      <c r="F102" s="348">
        <f>IF(F$16=0,0,F$16/OIS_fec!F$16)</f>
        <v>2.0088574562851322</v>
      </c>
      <c r="G102" s="348">
        <f>IF(G$16=0,0,G$16/OIS_fec!G$16)</f>
        <v>1.8434503124906956</v>
      </c>
      <c r="H102" s="348">
        <f>IF(H$16=0,0,H$16/OIS_fec!H$16)</f>
        <v>1.8967018236035231</v>
      </c>
      <c r="I102" s="348">
        <f>IF(I$16=0,0,I$16/OIS_fec!I$16)</f>
        <v>1.744317753036551</v>
      </c>
      <c r="J102" s="348">
        <f>IF(J$16=0,0,J$16/OIS_fec!J$16)</f>
        <v>1.634100177507426</v>
      </c>
      <c r="K102" s="348">
        <f>IF(K$16=0,0,K$16/OIS_fec!K$16)</f>
        <v>1.6801261362858118</v>
      </c>
      <c r="L102" s="348">
        <f>IF(L$16=0,0,L$16/OIS_fec!L$16)</f>
        <v>1.8127690738835118</v>
      </c>
      <c r="M102" s="348">
        <f>IF(M$16=0,0,M$16/OIS_fec!M$16)</f>
        <v>1.2319951580617912</v>
      </c>
      <c r="N102" s="348">
        <f>IF(N$16=0,0,N$16/OIS_fec!N$16)</f>
        <v>1.1042091449377205</v>
      </c>
      <c r="O102" s="348">
        <f>IF(O$16=0,0,O$16/OIS_fec!O$16)</f>
        <v>0.82772667057382565</v>
      </c>
      <c r="P102" s="348">
        <f>IF(P$16=0,0,P$16/OIS_fec!P$16)</f>
        <v>1.049148663888273</v>
      </c>
      <c r="Q102" s="348">
        <f>IF(Q$16=0,0,Q$16/OIS_fec!Q$16)</f>
        <v>1.5717762399888044</v>
      </c>
      <c r="R102" s="348">
        <f>IF(R$16=0,0,R$16/OIS_fec!R$16)</f>
        <v>1.9288705378052646</v>
      </c>
      <c r="S102" s="348">
        <f>IF(S$16=0,0,S$16/OIS_fec!S$16)</f>
        <v>1.9180035641327682</v>
      </c>
      <c r="T102" s="348">
        <f>IF(T$16=0,0,T$16/OIS_fec!T$16)</f>
        <v>2.1265416857539221</v>
      </c>
      <c r="U102" s="348">
        <f>IF(U$16=0,0,U$16/OIS_fec!U$16)</f>
        <v>2.0388260620011631</v>
      </c>
      <c r="V102" s="348">
        <f>IF(V$16=0,0,V$16/OIS_fec!V$16)</f>
        <v>2.0597787500569109</v>
      </c>
      <c r="W102" s="348">
        <f>IF(W$16=0,0,W$16/OIS_fec!W$16)</f>
        <v>2.2259157358300055</v>
      </c>
      <c r="X102" s="348">
        <f>IF(X$16=0,0,X$16/OIS_fec!X$16)</f>
        <v>2.5867300410630474</v>
      </c>
      <c r="Y102" s="348">
        <f>IF(Y$16=0,0,Y$16/OIS_fec!Y$16)</f>
        <v>2.5804158138490125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3.1072992061258637</v>
      </c>
      <c r="C103" s="348">
        <f>IF(C$27=0,0,C$27/OIS_fec!C$27)</f>
        <v>2.9808048938547653</v>
      </c>
      <c r="D103" s="348">
        <f>IF(D$27=0,0,D$27/OIS_fec!D$27)</f>
        <v>2.9756951050067788</v>
      </c>
      <c r="E103" s="348">
        <f>IF(E$27=0,0,E$27/OIS_fec!E$27)</f>
        <v>2.9052172714706272</v>
      </c>
      <c r="F103" s="348">
        <f>IF(F$27=0,0,F$27/OIS_fec!F$27)</f>
        <v>2.9102517920885007</v>
      </c>
      <c r="G103" s="348">
        <f>IF(G$27=0,0,G$27/OIS_fec!G$27)</f>
        <v>2.9154252361778821</v>
      </c>
      <c r="H103" s="348">
        <f>IF(H$27=0,0,H$27/OIS_fec!H$27)</f>
        <v>2.8794901697238711</v>
      </c>
      <c r="I103" s="348">
        <f>IF(I$27=0,0,I$27/OIS_fec!I$27)</f>
        <v>2.8714767757876722</v>
      </c>
      <c r="J103" s="348">
        <f>IF(J$27=0,0,J$27/OIS_fec!J$27)</f>
        <v>2.799236884001068</v>
      </c>
      <c r="K103" s="348">
        <f>IF(K$27=0,0,K$27/OIS_fec!K$27)</f>
        <v>2.734291268904387</v>
      </c>
      <c r="L103" s="348">
        <f>IF(L$27=0,0,L$27/OIS_fec!L$27)</f>
        <v>2.7188213932394909</v>
      </c>
      <c r="M103" s="348">
        <f>IF(M$27=0,0,M$27/OIS_fec!M$27)</f>
        <v>2.6774485616928851</v>
      </c>
      <c r="N103" s="348">
        <f>IF(N$27=0,0,N$27/OIS_fec!N$27)</f>
        <v>2.6467557670716846</v>
      </c>
      <c r="O103" s="348">
        <f>IF(O$27=0,0,O$27/OIS_fec!O$27)</f>
        <v>2.5609277238566794</v>
      </c>
      <c r="P103" s="348">
        <f>IF(P$27=0,0,P$27/OIS_fec!P$27)</f>
        <v>2.6961502058161932</v>
      </c>
      <c r="Q103" s="348">
        <f>IF(Q$27=0,0,Q$27/OIS_fec!Q$27)</f>
        <v>2.7202768742179795</v>
      </c>
      <c r="R103" s="348">
        <f>IF(R$27=0,0,R$27/OIS_fec!R$27)</f>
        <v>2.7243219814214226</v>
      </c>
      <c r="S103" s="348">
        <f>IF(S$27=0,0,S$27/OIS_fec!S$27)</f>
        <v>2.7401640558411038</v>
      </c>
      <c r="T103" s="348">
        <f>IF(T$27=0,0,T$27/OIS_fec!T$27)</f>
        <v>2.7252941387509573</v>
      </c>
      <c r="U103" s="348">
        <f>IF(U$27=0,0,U$27/OIS_fec!U$27)</f>
        <v>2.690606124223673</v>
      </c>
      <c r="V103" s="348">
        <f>IF(V$27=0,0,V$27/OIS_fec!V$27)</f>
        <v>2.6767411572318478</v>
      </c>
      <c r="W103" s="348">
        <f>IF(W$27=0,0,W$27/OIS_fec!W$27)</f>
        <v>2.6994446967309718</v>
      </c>
      <c r="X103" s="348">
        <f>IF(X$27=0,0,X$27/OIS_fec!X$27)</f>
        <v>2.7230120984864348</v>
      </c>
      <c r="Y103" s="348">
        <f>IF(Y$27=0,0,Y$27/OIS_fec!Y$27)</f>
        <v>2.6300603198377162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3.7802109861453599</v>
      </c>
      <c r="C104" s="348">
        <f>IF(C$35=0,0,C$35/OIS_fec!C$35)</f>
        <v>1.9560022402475041</v>
      </c>
      <c r="D104" s="348">
        <f>IF(D$35=0,0,D$35/OIS_fec!D$35)</f>
        <v>2.0468373438169936</v>
      </c>
      <c r="E104" s="348">
        <f>IF(E$35=0,0,E$35/OIS_fec!E$35)</f>
        <v>1.9542086235749094</v>
      </c>
      <c r="F104" s="348">
        <f>IF(F$35=0,0,F$35/OIS_fec!F$35)</f>
        <v>1.9876755765812448</v>
      </c>
      <c r="G104" s="348">
        <f>IF(G$35=0,0,G$35/OIS_fec!G$35)</f>
        <v>1.8347973933220143</v>
      </c>
      <c r="H104" s="348">
        <f>IF(H$35=0,0,H$35/OIS_fec!H$35)</f>
        <v>2.4725029759775157</v>
      </c>
      <c r="I104" s="348">
        <f>IF(I$35=0,0,I$35/OIS_fec!I$35)</f>
        <v>2.1935377664167937</v>
      </c>
      <c r="J104" s="348">
        <f>IF(J$35=0,0,J$35/OIS_fec!J$35)</f>
        <v>1.8735130925856318</v>
      </c>
      <c r="K104" s="348">
        <f>IF(K$35=0,0,K$35/OIS_fec!K$35)</f>
        <v>2.1811018904128794</v>
      </c>
      <c r="L104" s="348">
        <f>IF(L$35=0,0,L$35/OIS_fec!L$35)</f>
        <v>2.2749242334729711</v>
      </c>
      <c r="M104" s="348">
        <f>IF(M$35=0,0,M$35/OIS_fec!M$35)</f>
        <v>1.203959478350189</v>
      </c>
      <c r="N104" s="348">
        <f>IF(N$35=0,0,N$35/OIS_fec!N$35)</f>
        <v>1.1013389058466496</v>
      </c>
      <c r="O104" s="348">
        <f>IF(O$35=0,0,O$35/OIS_fec!O$35)</f>
        <v>0.84812140123141266</v>
      </c>
      <c r="P104" s="348">
        <f>IF(P$35=0,0,P$35/OIS_fec!P$35)</f>
        <v>1.0631879598884082</v>
      </c>
      <c r="Q104" s="348">
        <f>IF(Q$35=0,0,Q$35/OIS_fec!Q$35)</f>
        <v>0.90783393548196234</v>
      </c>
      <c r="R104" s="348">
        <f>IF(R$35=0,0,R$35/OIS_fec!R$35)</f>
        <v>1.2043977213878947</v>
      </c>
      <c r="S104" s="348">
        <f>IF(S$35=0,0,S$35/OIS_fec!S$35)</f>
        <v>1.2041699069180567</v>
      </c>
      <c r="T104" s="348">
        <f>IF(T$35=0,0,T$35/OIS_fec!T$35)</f>
        <v>1.4429881646249092</v>
      </c>
      <c r="U104" s="348">
        <f>IF(U$35=0,0,U$35/OIS_fec!U$35)</f>
        <v>1.3918854553832332</v>
      </c>
      <c r="V104" s="348">
        <f>IF(V$35=0,0,V$35/OIS_fec!V$35)</f>
        <v>1.3118199402453179</v>
      </c>
      <c r="W104" s="348">
        <f>IF(W$35=0,0,W$35/OIS_fec!W$35)</f>
        <v>1.6625903572494889</v>
      </c>
      <c r="X104" s="348">
        <f>IF(X$35=0,0,X$35/OIS_fec!X$35)</f>
        <v>1.9058610014493249</v>
      </c>
      <c r="Y104" s="348">
        <f>IF(Y$35=0,0,Y$35/OIS_fec!Y$35)</f>
        <v>2.0292064477895257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0.66570106847181121</v>
      </c>
      <c r="C105" s="348">
        <f>IF(C$54=0,0,C$54/OIS_fec!C$54)</f>
        <v>0.22714019636378346</v>
      </c>
      <c r="D105" s="348">
        <f>IF(D$54=0,0,D$54/OIS_fec!D$54)</f>
        <v>0.27045317170575778</v>
      </c>
      <c r="E105" s="348">
        <f>IF(E$54=0,0,E$54/OIS_fec!E$54)</f>
        <v>0.28573337021519268</v>
      </c>
      <c r="F105" s="348">
        <f>IF(F$54=0,0,F$54/OIS_fec!F$54)</f>
        <v>0.28960590228767985</v>
      </c>
      <c r="G105" s="348">
        <f>IF(G$54=0,0,G$54/OIS_fec!G$54)</f>
        <v>0.27694223809207996</v>
      </c>
      <c r="H105" s="348">
        <f>IF(H$54=0,0,H$54/OIS_fec!H$54)</f>
        <v>0.54441915719789624</v>
      </c>
      <c r="I105" s="348">
        <f>IF(I$54=0,0,I$54/OIS_fec!I$54)</f>
        <v>0.38252586662559279</v>
      </c>
      <c r="J105" s="348">
        <f>IF(J$54=0,0,J$54/OIS_fec!J$54)</f>
        <v>0.18667634173281625</v>
      </c>
      <c r="K105" s="348">
        <f>IF(K$54=0,0,K$54/OIS_fec!K$54)</f>
        <v>0.32577269794495167</v>
      </c>
      <c r="L105" s="348">
        <f>IF(L$54=0,0,L$54/OIS_fec!L$54)</f>
        <v>0.37334348560366321</v>
      </c>
      <c r="M105" s="348">
        <f>IF(M$54=0,0,M$54/OIS_fec!M$54)</f>
        <v>0.2471612180420267</v>
      </c>
      <c r="N105" s="348">
        <f>IF(N$54=0,0,N$54/OIS_fec!N$54)</f>
        <v>0.22772182995439938</v>
      </c>
      <c r="O105" s="348">
        <f>IF(O$54=0,0,O$54/OIS_fec!O$54)</f>
        <v>0.16985670911906683</v>
      </c>
      <c r="P105" s="348">
        <f>IF(P$54=0,0,P$54/OIS_fec!P$54)</f>
        <v>0.41965463126547975</v>
      </c>
      <c r="Q105" s="348">
        <f>IF(Q$54=0,0,Q$54/OIS_fec!Q$54)</f>
        <v>0.34207427690804304</v>
      </c>
      <c r="R105" s="348">
        <f>IF(R$54=0,0,R$54/OIS_fec!R$54)</f>
        <v>0.45837062272293327</v>
      </c>
      <c r="S105" s="348">
        <f>IF(S$54=0,0,S$54/OIS_fec!S$54)</f>
        <v>0.49100670156055248</v>
      </c>
      <c r="T105" s="348">
        <f>IF(T$54=0,0,T$54/OIS_fec!T$54)</f>
        <v>0.47255241411188287</v>
      </c>
      <c r="U105" s="348">
        <f>IF(U$54=0,0,U$54/OIS_fec!U$54)</f>
        <v>0.48357160877424477</v>
      </c>
      <c r="V105" s="348">
        <f>IF(V$54=0,0,V$54/OIS_fec!V$54)</f>
        <v>0.42583499033942573</v>
      </c>
      <c r="W105" s="348">
        <f>IF(W$54=0,0,W$54/OIS_fec!W$54)</f>
        <v>0.7209909919259575</v>
      </c>
      <c r="X105" s="348">
        <f>IF(X$54=0,0,X$54/OIS_fec!X$54)</f>
        <v>0.43266006618031627</v>
      </c>
      <c r="Y105" s="348">
        <f>IF(Y$54=0,0,Y$54/OIS_fec!Y$54)</f>
        <v>0.45274348258389147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3.102418800000001</v>
      </c>
      <c r="C106" s="348">
        <f>IF(C$68=0,0,C$68/OIS_fec!C$68)</f>
        <v>3.1024188000000006</v>
      </c>
      <c r="D106" s="348">
        <f>IF(D$68=0,0,D$68/OIS_fec!D$68)</f>
        <v>3.1024188000000015</v>
      </c>
      <c r="E106" s="348">
        <f>IF(E$68=0,0,E$68/OIS_fec!E$68)</f>
        <v>3.1024188000000006</v>
      </c>
      <c r="F106" s="348">
        <f>IF(F$68=0,0,F$68/OIS_fec!F$68)</f>
        <v>3.1024187999999997</v>
      </c>
      <c r="G106" s="348">
        <f>IF(G$68=0,0,G$68/OIS_fec!G$68)</f>
        <v>3.102418800000001</v>
      </c>
      <c r="H106" s="348">
        <f>IF(H$68=0,0,H$68/OIS_fec!H$68)</f>
        <v>3.1024187999999997</v>
      </c>
      <c r="I106" s="348">
        <f>IF(I$68=0,0,I$68/OIS_fec!I$68)</f>
        <v>3.0432814026935842</v>
      </c>
      <c r="J106" s="348">
        <f>IF(J$68=0,0,J$68/OIS_fec!J$68)</f>
        <v>3.0324734734072543</v>
      </c>
      <c r="K106" s="348">
        <f>IF(K$68=0,0,K$68/OIS_fec!K$68)</f>
        <v>2.9804570746194736</v>
      </c>
      <c r="L106" s="348">
        <f>IF(L$68=0,0,L$68/OIS_fec!L$68)</f>
        <v>2.9589394717754645</v>
      </c>
      <c r="M106" s="348">
        <f>IF(M$68=0,0,M$68/OIS_fec!M$68)</f>
        <v>2.9474894602790078</v>
      </c>
      <c r="N106" s="348">
        <f>IF(N$68=0,0,N$68/OIS_fec!N$68)</f>
        <v>2.9449534614117172</v>
      </c>
      <c r="O106" s="348">
        <f>IF(O$68=0,0,O$68/OIS_fec!O$68)</f>
        <v>2.9057767379868986</v>
      </c>
      <c r="P106" s="348">
        <f>IF(P$68=0,0,P$68/OIS_fec!P$68)</f>
        <v>2.9360563610112123</v>
      </c>
      <c r="Q106" s="348">
        <f>IF(Q$68=0,0,Q$68/OIS_fec!Q$68)</f>
        <v>2.8936866274365274</v>
      </c>
      <c r="R106" s="348">
        <f>IF(R$68=0,0,R$68/OIS_fec!R$68)</f>
        <v>2.9315251879857773</v>
      </c>
      <c r="S106" s="348">
        <f>IF(S$68=0,0,S$68/OIS_fec!S$68)</f>
        <v>2.941987245755636</v>
      </c>
      <c r="T106" s="348">
        <f>IF(T$68=0,0,T$68/OIS_fec!T$68)</f>
        <v>2.934728771082038</v>
      </c>
      <c r="U106" s="348">
        <f>IF(U$68=0,0,U$68/OIS_fec!U$68)</f>
        <v>2.9341499611645459</v>
      </c>
      <c r="V106" s="348">
        <f>IF(V$68=0,0,V$68/OIS_fec!V$68)</f>
        <v>2.9215794570866391</v>
      </c>
      <c r="W106" s="348">
        <f>IF(W$68=0,0,W$68/OIS_fec!W$68)</f>
        <v>2.8694764904446428</v>
      </c>
      <c r="X106" s="348">
        <f>IF(X$68=0,0,X$68/OIS_fec!X$68)</f>
        <v>2.9022912081498342</v>
      </c>
      <c r="Y106" s="348">
        <f>IF(Y$68=0,0,Y$68/OIS_fec!Y$68)</f>
        <v>2.8862364795079767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2025-11-06T10:29:48Z</dcterms:created>
  <dcterms:modified xsi:type="dcterms:W3CDTF">2025-11-06T10:29:48Z</dcterms:modified>
</cp:coreProperties>
</file>